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740" windowHeight="8955"/>
  </bookViews>
  <sheets>
    <sheet name="一覧表" sheetId="6" r:id="rId1"/>
    <sheet name="1-1～1-8,1-10" sheetId="7" r:id="rId2"/>
    <sheet name="1-9" sheetId="8" r:id="rId3"/>
    <sheet name="1-11～1-14" sheetId="9" r:id="rId4"/>
    <sheet name="2-1～2-8" sheetId="10" r:id="rId5"/>
    <sheet name="3-1" sheetId="11" r:id="rId6"/>
    <sheet name="3-2,3-3" sheetId="12" r:id="rId7"/>
    <sheet name="3-4,3-5,3-14,3-15" sheetId="13" r:id="rId8"/>
    <sheet name="3-6" sheetId="14" r:id="rId9"/>
    <sheet name="3-7～3-9" sheetId="15" r:id="rId10"/>
    <sheet name="3-10" sheetId="16" r:id="rId11"/>
    <sheet name="3-11～3-13" sheetId="17" r:id="rId12"/>
    <sheet name="3-16" sheetId="18" r:id="rId13"/>
    <sheet name="3-17～3-19" sheetId="19" r:id="rId14"/>
    <sheet name="3-20～3-22" sheetId="20" r:id="rId15"/>
    <sheet name="4-1" sheetId="21" r:id="rId16"/>
    <sheet name="4-2" sheetId="22" r:id="rId17"/>
    <sheet name="4-3" sheetId="23" r:id="rId18"/>
    <sheet name="4-4" sheetId="24" r:id="rId19"/>
    <sheet name="4-5" sheetId="25" r:id="rId20"/>
    <sheet name="4-6" sheetId="26" r:id="rId21"/>
    <sheet name="4-7" sheetId="27" r:id="rId22"/>
    <sheet name="4-8" sheetId="28" r:id="rId23"/>
    <sheet name="4-9,4-10" sheetId="29" r:id="rId24"/>
    <sheet name="4-11" sheetId="30" r:id="rId25"/>
    <sheet name="4-12" sheetId="31" r:id="rId26"/>
    <sheet name="4-13,4-14" sheetId="32" r:id="rId27"/>
    <sheet name="5-1～5-３" sheetId="33" r:id="rId28"/>
    <sheet name="5-3～5-6" sheetId="34" r:id="rId29"/>
    <sheet name="5-7" sheetId="35" r:id="rId30"/>
    <sheet name="5-8" sheetId="36" r:id="rId31"/>
    <sheet name="5-9" sheetId="37" r:id="rId32"/>
    <sheet name="5-10" sheetId="38" r:id="rId33"/>
    <sheet name="5-11～5-23" sheetId="39" r:id="rId34"/>
    <sheet name="5-24,25" sheetId="40" r:id="rId35"/>
    <sheet name="5-26～5-31" sheetId="41" r:id="rId36"/>
    <sheet name="5-32～5-36" sheetId="42" r:id="rId37"/>
    <sheet name="5-37～5-41" sheetId="43" r:id="rId38"/>
    <sheet name="5-42～5-44" sheetId="44" r:id="rId39"/>
    <sheet name="5-45～5-47" sheetId="45" r:id="rId40"/>
    <sheet name="5-48～5-50" sheetId="46" r:id="rId41"/>
    <sheet name="5-51～5-61" sheetId="47" r:id="rId42"/>
    <sheet name="5-62,63" sheetId="48" r:id="rId43"/>
    <sheet name="5-64" sheetId="49" r:id="rId44"/>
    <sheet name="5-65" sheetId="50" r:id="rId45"/>
    <sheet name="5-66" sheetId="51" r:id="rId46"/>
    <sheet name="5-67～69" sheetId="52" r:id="rId47"/>
    <sheet name="5-70～5-72" sheetId="53" r:id="rId48"/>
  </sheets>
  <definedNames>
    <definedName name="_xlnm._FilterDatabase" localSheetId="1" hidden="1">'1-1～1-8,1-10'!$D$4:$I$239</definedName>
    <definedName name="_xlnm._FilterDatabase" localSheetId="3" hidden="1">'1-11～1-14'!$D$4:$O$68</definedName>
    <definedName name="_xlnm._FilterDatabase" localSheetId="2" hidden="1">'1-9'!$D$4:$I$12</definedName>
    <definedName name="_xlnm._FilterDatabase" localSheetId="4" hidden="1">'2-1～2-8'!$D$4:$H$66</definedName>
    <definedName name="_xlnm._FilterDatabase" localSheetId="5" hidden="1">'3-1'!$C$4:$I$8</definedName>
    <definedName name="_xlnm._FilterDatabase" localSheetId="10" hidden="1">'3-10'!$C$4:$I$8</definedName>
    <definedName name="_xlnm._FilterDatabase" localSheetId="11" hidden="1">'3-11～3-13'!$C$4:$F$13</definedName>
    <definedName name="_xlnm._FilterDatabase" localSheetId="12" hidden="1">'3-16'!$C$5:$FS$14</definedName>
    <definedName name="_xlnm._FilterDatabase" localSheetId="13" hidden="1">'3-17～3-19'!$C$5:$F$32</definedName>
    <definedName name="_xlnm._FilterDatabase" localSheetId="6" hidden="1">'3-2,3-3'!$C$4:$F$13</definedName>
    <definedName name="_xlnm._FilterDatabase" localSheetId="14" hidden="1">'3-20～3-22'!$D$4:$BE$32</definedName>
    <definedName name="_xlnm._FilterDatabase" localSheetId="7" hidden="1">'3-4,3-5,3-14,3-15'!$C$5:$J$14</definedName>
    <definedName name="_xlnm._FilterDatabase" localSheetId="8" hidden="1">'3-6'!$C$5:$FS$14</definedName>
    <definedName name="_xlnm._FilterDatabase" localSheetId="9" hidden="1">'3-7～3-9'!$C$5:$F$32</definedName>
    <definedName name="_xlnm._FilterDatabase" localSheetId="15" hidden="1">'4-1'!$C$4:$CG$13</definedName>
    <definedName name="_xlnm._FilterDatabase" localSheetId="24" hidden="1">'4-11'!$C$4:$K$10</definedName>
    <definedName name="_xlnm._FilterDatabase" localSheetId="25" hidden="1">'4-12'!$C$4:$K$10</definedName>
    <definedName name="_xlnm._FilterDatabase" localSheetId="26" hidden="1">'4-13,4-14'!#REF!</definedName>
    <definedName name="_xlnm._FilterDatabase" localSheetId="16" hidden="1">'4-2'!$C$4:$AL$10</definedName>
    <definedName name="_xlnm._FilterDatabase" localSheetId="17" hidden="1">'4-3'!$C$4:$M$16</definedName>
    <definedName name="_xlnm._FilterDatabase" localSheetId="18" hidden="1">'4-4'!#REF!</definedName>
    <definedName name="_xlnm._FilterDatabase" localSheetId="20" hidden="1">'4-6'!$C$4:$AC$8</definedName>
    <definedName name="_xlnm._FilterDatabase" localSheetId="21" hidden="1">'4-7'!$D$4:$U$18</definedName>
    <definedName name="_xlnm._FilterDatabase" localSheetId="22" hidden="1">'4-8'!$C$4:$BX$13</definedName>
    <definedName name="_xlnm._FilterDatabase" localSheetId="23" hidden="1">'4-9,4-10'!$C$4:$T$10</definedName>
    <definedName name="_xlnm._FilterDatabase" localSheetId="27" hidden="1">'5-1～5-３'!$C$4:$CW$10</definedName>
    <definedName name="_xlnm._FilterDatabase" localSheetId="33" hidden="1">'5-11～5-23'!$C$5:$FK$14</definedName>
    <definedName name="_xlnm._FilterDatabase" localSheetId="34" hidden="1">'5-24,25'!$C$4:$M$16</definedName>
    <definedName name="_xlnm._FilterDatabase" localSheetId="35" hidden="1">'5-26～5-31'!$C$4:$BF$13</definedName>
    <definedName name="_xlnm._FilterDatabase" localSheetId="28" hidden="1">'5-3～5-6'!$C$4:$FQ$10</definedName>
    <definedName name="_xlnm._FilterDatabase" localSheetId="36" hidden="1">'5-32～5-36'!$C$4:$CW$10</definedName>
    <definedName name="_xlnm._FilterDatabase" localSheetId="37" hidden="1">'5-37～5-41'!$C$4:$DO$10</definedName>
    <definedName name="_xlnm._FilterDatabase" localSheetId="38" hidden="1">'5-42～5-44'!$C$4:$AL$10</definedName>
    <definedName name="_xlnm._FilterDatabase" localSheetId="39" hidden="1">'5-45～5-47'!$C$4:$AC$8</definedName>
    <definedName name="_xlnm._FilterDatabase" localSheetId="40" hidden="1">'5-48～5-50'!$D$4:$U$18</definedName>
    <definedName name="_xlnm._FilterDatabase" localSheetId="41" hidden="1">'5-51～5-61'!$D$4:$EB$54</definedName>
    <definedName name="_xlnm._FilterDatabase" localSheetId="42" hidden="1">'5-62,63'!$D$4:$L$46</definedName>
    <definedName name="_xlnm._FilterDatabase" localSheetId="43" hidden="1">'5-64'!$C$4:$M$8</definedName>
    <definedName name="_xlnm._FilterDatabase" localSheetId="44" hidden="1">'5-65'!$C$4:$L$12</definedName>
    <definedName name="_xlnm._FilterDatabase" localSheetId="45" hidden="1">'5-66'!$D$4:$G$18</definedName>
    <definedName name="_xlnm._FilterDatabase" localSheetId="46" hidden="1">'5-67～69'!$D$4:$L$20</definedName>
    <definedName name="_xlnm._FilterDatabase" localSheetId="47" hidden="1">'5-70～5-72'!$C$4:$AF$34</definedName>
    <definedName name="_xlnm._FilterDatabase" localSheetId="0" hidden="1">一覧表!$A$7:$H$7</definedName>
    <definedName name="_xlnm.Print_Area" localSheetId="1">'1-1～1-8,1-10'!$D$3:$I$239</definedName>
    <definedName name="_xlnm.Print_Area" localSheetId="3">'1-11～1-14'!$D$4:$O$68</definedName>
    <definedName name="_xlnm.Print_Area" localSheetId="2">'1-9'!$D$4:$I$12</definedName>
    <definedName name="_xlnm.Print_Area" localSheetId="4">'2-1～2-8'!$D$1:$V$66</definedName>
    <definedName name="_xlnm.Print_Area" localSheetId="5">'3-1'!$C$4:$I$8</definedName>
    <definedName name="_xlnm.Print_Area" localSheetId="10">'3-10'!$C$4:$W$8</definedName>
    <definedName name="_xlnm.Print_Area" localSheetId="11">'3-11～3-13'!$C$4:$N$16</definedName>
    <definedName name="_xlnm.Print_Area" localSheetId="12">'3-16'!$GB$1:$GY$14</definedName>
    <definedName name="_xlnm.Print_Area" localSheetId="13">'3-17～3-19'!$K$1:$AH$32</definedName>
    <definedName name="_xlnm.Print_Area" localSheetId="6">'3-2,3-3'!$C$4:$F$13</definedName>
    <definedName name="_xlnm.Print_Area" localSheetId="14">'3-20～3-22'!$D$4:$BE$32</definedName>
    <definedName name="_xlnm.Print_Area" localSheetId="7">'3-4,3-5,3-14,3-15'!$C$1:$AH$14</definedName>
    <definedName name="_xlnm.Print_Area" localSheetId="8">'3-6'!$EN$1:$EU$14</definedName>
    <definedName name="_xlnm.Print_Area" localSheetId="9">'3-7～3-9'!$C$1:$J$32</definedName>
    <definedName name="_xlnm.Print_Area" localSheetId="15">'4-1'!$AI$4:$AQ$13</definedName>
    <definedName name="_xlnm.Print_Area" localSheetId="24">'4-11'!$A$1:$K$10</definedName>
    <definedName name="_xlnm.Print_Area" localSheetId="25">'4-12'!$A$1:$K$10</definedName>
    <definedName name="_xlnm.Print_Area" localSheetId="26">'4-13,4-14'!$C$1:$T$10</definedName>
    <definedName name="_xlnm.Print_Area" localSheetId="16">'4-2'!$C$4:$K$10</definedName>
    <definedName name="_xlnm.Print_Area" localSheetId="17">'4-3'!$N$4:$V$16</definedName>
    <definedName name="_xlnm.Print_Area" localSheetId="18">'4-4'!$C$4:$K$15</definedName>
    <definedName name="_xlnm.Print_Area" localSheetId="19">'4-5'!$A$1:$DF$10</definedName>
    <definedName name="_xlnm.Print_Area" localSheetId="20">'4-6'!$C$1:$K$8</definedName>
    <definedName name="_xlnm.Print_Area" localSheetId="21">'4-7'!$D$1:$L$18</definedName>
    <definedName name="_xlnm.Print_Area" localSheetId="22">'4-8'!$BD$4:$BU$13</definedName>
    <definedName name="_xlnm.Print_Area" localSheetId="23">'4-9,4-10'!$C$1:$T$10</definedName>
    <definedName name="_xlnm.Print_Area" localSheetId="27">'5-1～5-３'!$C$4:$BD$10</definedName>
    <definedName name="_xlnm.Print_Area" localSheetId="32">'5-10'!$A$1:$T$10</definedName>
    <definedName name="_xlnm.Print_Area" localSheetId="33">'5-11～5-23'!$C$1:$IY$14</definedName>
    <definedName name="_xlnm.Print_Area" localSheetId="34">'5-24,25'!$C$4:$V$16</definedName>
    <definedName name="_xlnm.Print_Area" localSheetId="35">'5-26～5-31'!$C$4:$BF$13</definedName>
    <definedName name="_xlnm.Print_Area" localSheetId="28">'5-3～5-6'!$C$4:$BD$10</definedName>
    <definedName name="_xlnm.Print_Area" localSheetId="36">'5-32～5-36'!$BN$4:$DF$10</definedName>
    <definedName name="_xlnm.Print_Area" localSheetId="37">'5-37～5-41'!$BW$4:$DO$10</definedName>
    <definedName name="_xlnm.Print_Area" localSheetId="38">'5-42～5-44'!$L$4:$AL$10</definedName>
    <definedName name="_xlnm.Print_Area" localSheetId="39">'5-45～5-47'!$L$1:$AL$8</definedName>
    <definedName name="_xlnm.Print_Area" localSheetId="40">'5-48～5-50'!$M$1:$U$18</definedName>
    <definedName name="_xlnm.Print_Area" localSheetId="41">'5-51～5-61'!$D$4:$EB$54</definedName>
    <definedName name="_xlnm.Print_Area" localSheetId="42">'5-62,63'!$A$1:$M$46</definedName>
    <definedName name="_xlnm.Print_Area" localSheetId="43">'5-64'!$J$4:$M$8</definedName>
    <definedName name="_xlnm.Print_Area" localSheetId="44">'5-65'!$C$4:$L$12</definedName>
    <definedName name="_xlnm.Print_Area" localSheetId="45">'5-66'!$D$4:$G$18</definedName>
    <definedName name="_xlnm.Print_Area" localSheetId="46">'5-67～69'!$A$1:$L$22</definedName>
    <definedName name="_xlnm.Print_Area" localSheetId="29">'5-7'!$A$1:$BV$10</definedName>
    <definedName name="_xlnm.Print_Area" localSheetId="47">'5-70～5-72'!$C$4:$AF$34</definedName>
    <definedName name="_xlnm.Print_Area" localSheetId="30">'5-8'!$A$1:$T$10</definedName>
    <definedName name="_xlnm.Print_Area" localSheetId="31">'5-9'!$A$1:$BD$10</definedName>
    <definedName name="_xlnm.Print_Area" localSheetId="0">一覧表!$B$1:$F$145</definedName>
    <definedName name="_xlnm.Print_Titles" localSheetId="1">'1-1～1-8,1-10'!$A:$C,'1-1～1-8,1-10'!$1:$3</definedName>
    <definedName name="_xlnm.Print_Titles" localSheetId="3">'1-11～1-14'!$A:$C,'1-11～1-14'!$1:$3</definedName>
    <definedName name="_xlnm.Print_Titles" localSheetId="2">'1-9'!$A:$C,'1-9'!$1:$3</definedName>
    <definedName name="_xlnm.Print_Titles" localSheetId="4">'2-1～2-8'!$A:$C,'2-1～2-8'!$1:$3</definedName>
    <definedName name="_xlnm.Print_Titles" localSheetId="5">'3-1'!$A:$B,'3-1'!$1:$3</definedName>
    <definedName name="_xlnm.Print_Titles" localSheetId="10">'3-10'!$A:$B,'3-10'!$1:$3</definedName>
    <definedName name="_xlnm.Print_Titles" localSheetId="11">'3-11～3-13'!$A:$B,'3-11～3-13'!$1:$3</definedName>
    <definedName name="_xlnm.Print_Titles" localSheetId="12">'3-16'!$A:$B</definedName>
    <definedName name="_xlnm.Print_Titles" localSheetId="13">'3-17～3-19'!$A:$B</definedName>
    <definedName name="_xlnm.Print_Titles" localSheetId="6">'3-2,3-3'!$A:$B,'3-2,3-3'!$1:$3</definedName>
    <definedName name="_xlnm.Print_Titles" localSheetId="14">'3-20～3-22'!$A:$C,'3-20～3-22'!$1:$3</definedName>
    <definedName name="_xlnm.Print_Titles" localSheetId="7">'3-4,3-5,3-14,3-15'!$A:$B</definedName>
    <definedName name="_xlnm.Print_Titles" localSheetId="8">'3-6'!$A:$B</definedName>
    <definedName name="_xlnm.Print_Titles" localSheetId="9">'3-7～3-9'!$A:$B</definedName>
    <definedName name="_xlnm.Print_Titles" localSheetId="15">'4-1'!$A:$B,'4-1'!$1:$3</definedName>
    <definedName name="_xlnm.Print_Titles" localSheetId="26">'4-13,4-14'!$A:$B</definedName>
    <definedName name="_xlnm.Print_Titles" localSheetId="16">'4-2'!$A:$B,'4-2'!$1:$3</definedName>
    <definedName name="_xlnm.Print_Titles" localSheetId="17">'4-3'!$A:$B,'4-3'!$1:$3</definedName>
    <definedName name="_xlnm.Print_Titles" localSheetId="18">'4-4'!$A:$B,'4-4'!$1:$3</definedName>
    <definedName name="_xlnm.Print_Titles" localSheetId="19">'4-5'!$A:$B</definedName>
    <definedName name="_xlnm.Print_Titles" localSheetId="20">'4-6'!$A:$B</definedName>
    <definedName name="_xlnm.Print_Titles" localSheetId="21">'4-7'!$A:$C</definedName>
    <definedName name="_xlnm.Print_Titles" localSheetId="22">'4-8'!$A:$B,'4-8'!$1:$3</definedName>
    <definedName name="_xlnm.Print_Titles" localSheetId="23">'4-9,4-10'!$A:$B</definedName>
    <definedName name="_xlnm.Print_Titles" localSheetId="27">'5-1～5-３'!$A:$B,'5-1～5-３'!$1:$3</definedName>
    <definedName name="_xlnm.Print_Titles" localSheetId="33">'5-11～5-23'!$A:$B</definedName>
    <definedName name="_xlnm.Print_Titles" localSheetId="34">'5-24,25'!$A:$B,'5-24,25'!$1:$3</definedName>
    <definedName name="_xlnm.Print_Titles" localSheetId="35">'5-26～5-31'!$A:$B,'5-26～5-31'!$1:$3</definedName>
    <definedName name="_xlnm.Print_Titles" localSheetId="28">'5-3～5-6'!$A:$B,'5-3～5-6'!$1:$3</definedName>
    <definedName name="_xlnm.Print_Titles" localSheetId="36">'5-32～5-36'!$A:$B,'5-32～5-36'!$1:$3</definedName>
    <definedName name="_xlnm.Print_Titles" localSheetId="37">'5-37～5-41'!$A:$B,'5-37～5-41'!$1:$3</definedName>
    <definedName name="_xlnm.Print_Titles" localSheetId="38">'5-42～5-44'!$A:$B,'5-42～5-44'!$1:$3</definedName>
    <definedName name="_xlnm.Print_Titles" localSheetId="39">'5-45～5-47'!$A:$B</definedName>
    <definedName name="_xlnm.Print_Titles" localSheetId="40">'5-48～5-50'!$A:$C</definedName>
    <definedName name="_xlnm.Print_Titles" localSheetId="41">'5-51～5-61'!$A:$C,'5-51～5-61'!$1:$3</definedName>
    <definedName name="_xlnm.Print_Titles" localSheetId="43">'5-64'!$A:$B,'5-64'!$1:$3</definedName>
    <definedName name="_xlnm.Print_Titles" localSheetId="44">'5-65'!$A:$B,'5-65'!$1:$3</definedName>
    <definedName name="_xlnm.Print_Titles" localSheetId="45">'5-66'!$A:$C,'5-66'!$1:$3</definedName>
    <definedName name="_xlnm.Print_Titles" localSheetId="29">'5-7'!$A:$B</definedName>
    <definedName name="_xlnm.Print_Titles" localSheetId="47">'5-70～5-72'!$A:$B,'5-70～5-72'!$1:$3</definedName>
    <definedName name="_xlnm.Print_Titles" localSheetId="31">'5-9'!$A:$B</definedName>
    <definedName name="_xlnm.Print_Titles" localSheetId="0">一覧表!$7:$7</definedName>
  </definedNames>
  <calcPr calcId="145621"/>
</workbook>
</file>

<file path=xl/calcChain.xml><?xml version="1.0" encoding="utf-8"?>
<calcChain xmlns="http://schemas.openxmlformats.org/spreadsheetml/2006/main">
  <c r="AC34" i="53" l="1"/>
  <c r="AA34" i="53"/>
  <c r="AF34" i="53" s="1"/>
  <c r="U34" i="53"/>
  <c r="Q34" i="53"/>
  <c r="O34" i="53"/>
  <c r="T34" i="53" s="1"/>
  <c r="I34" i="53"/>
  <c r="E34" i="53"/>
  <c r="C34" i="53"/>
  <c r="H34" i="53" s="1"/>
  <c r="AA33" i="53"/>
  <c r="W33" i="53"/>
  <c r="U33" i="53"/>
  <c r="Z33" i="53" s="1"/>
  <c r="O33" i="53"/>
  <c r="K33" i="53"/>
  <c r="I33" i="53"/>
  <c r="N33" i="53" s="1"/>
  <c r="C33" i="53"/>
  <c r="AC32" i="53"/>
  <c r="AA32" i="53"/>
  <c r="AF32" i="53" s="1"/>
  <c r="U32" i="53"/>
  <c r="Q32" i="53"/>
  <c r="O32" i="53"/>
  <c r="T32" i="53" s="1"/>
  <c r="I32" i="53"/>
  <c r="E32" i="53"/>
  <c r="C32" i="53"/>
  <c r="H32" i="53" s="1"/>
  <c r="AA31" i="53"/>
  <c r="W31" i="53"/>
  <c r="U31" i="53"/>
  <c r="Z31" i="53" s="1"/>
  <c r="O31" i="53"/>
  <c r="K31" i="53"/>
  <c r="I31" i="53"/>
  <c r="N31" i="53" s="1"/>
  <c r="C31" i="53"/>
  <c r="AC30" i="53"/>
  <c r="AA30" i="53"/>
  <c r="AF30" i="53" s="1"/>
  <c r="U30" i="53"/>
  <c r="Q30" i="53"/>
  <c r="O30" i="53"/>
  <c r="T30" i="53" s="1"/>
  <c r="I30" i="53"/>
  <c r="E30" i="53"/>
  <c r="C30" i="53"/>
  <c r="H30" i="53" s="1"/>
  <c r="AA29" i="53"/>
  <c r="W29" i="53"/>
  <c r="U29" i="53"/>
  <c r="Z29" i="53" s="1"/>
  <c r="O29" i="53"/>
  <c r="K29" i="53"/>
  <c r="I29" i="53"/>
  <c r="N29" i="53" s="1"/>
  <c r="C29" i="53"/>
  <c r="AC28" i="53"/>
  <c r="AA28" i="53"/>
  <c r="AF28" i="53" s="1"/>
  <c r="U28" i="53"/>
  <c r="Q28" i="53"/>
  <c r="O28" i="53"/>
  <c r="T28" i="53" s="1"/>
  <c r="I28" i="53"/>
  <c r="E28" i="53"/>
  <c r="C28" i="53"/>
  <c r="H28" i="53" s="1"/>
  <c r="AA27" i="53"/>
  <c r="W27" i="53"/>
  <c r="U27" i="53"/>
  <c r="Z27" i="53" s="1"/>
  <c r="O27" i="53"/>
  <c r="K27" i="53"/>
  <c r="I27" i="53"/>
  <c r="N27" i="53" s="1"/>
  <c r="C27" i="53"/>
  <c r="AC26" i="53"/>
  <c r="AA26" i="53"/>
  <c r="AF26" i="53" s="1"/>
  <c r="U26" i="53"/>
  <c r="Q26" i="53"/>
  <c r="O26" i="53"/>
  <c r="T26" i="53" s="1"/>
  <c r="I26" i="53"/>
  <c r="E26" i="53"/>
  <c r="C26" i="53"/>
  <c r="H26" i="53" s="1"/>
  <c r="AA25" i="53"/>
  <c r="W25" i="53"/>
  <c r="U25" i="53"/>
  <c r="Z25" i="53" s="1"/>
  <c r="O25" i="53"/>
  <c r="K25" i="53"/>
  <c r="I25" i="53"/>
  <c r="N25" i="53" s="1"/>
  <c r="C25" i="53"/>
  <c r="AC24" i="53"/>
  <c r="AA24" i="53"/>
  <c r="AF24" i="53" s="1"/>
  <c r="U24" i="53"/>
  <c r="Q24" i="53"/>
  <c r="O24" i="53"/>
  <c r="T24" i="53" s="1"/>
  <c r="M24" i="53"/>
  <c r="K24" i="53"/>
  <c r="I24" i="53"/>
  <c r="C24" i="53"/>
  <c r="AE23" i="53"/>
  <c r="AA23" i="53"/>
  <c r="U23" i="53"/>
  <c r="S23" i="53"/>
  <c r="Q23" i="53"/>
  <c r="P23" i="53"/>
  <c r="O23" i="53"/>
  <c r="R23" i="53" s="1"/>
  <c r="M23" i="53"/>
  <c r="L23" i="53"/>
  <c r="K23" i="53"/>
  <c r="I23" i="53"/>
  <c r="G23" i="53"/>
  <c r="E23" i="53"/>
  <c r="C23" i="53"/>
  <c r="F23" i="53" s="1"/>
  <c r="AE22" i="53"/>
  <c r="AD22" i="53"/>
  <c r="AA22" i="53"/>
  <c r="U22" i="53"/>
  <c r="S22" i="53"/>
  <c r="O22" i="53"/>
  <c r="I22" i="53"/>
  <c r="C22" i="53"/>
  <c r="AE21" i="53"/>
  <c r="AC21" i="53"/>
  <c r="AB21" i="53"/>
  <c r="AA21" i="53"/>
  <c r="AD21" i="53" s="1"/>
  <c r="Y21" i="53"/>
  <c r="X21" i="53"/>
  <c r="W21" i="53"/>
  <c r="U21" i="53"/>
  <c r="S21" i="53"/>
  <c r="Q21" i="53"/>
  <c r="O21" i="53"/>
  <c r="R21" i="53" s="1"/>
  <c r="M21" i="53"/>
  <c r="L21" i="53"/>
  <c r="I21" i="53"/>
  <c r="C21" i="53"/>
  <c r="AE20" i="53"/>
  <c r="AA20" i="53"/>
  <c r="U20" i="53"/>
  <c r="O20" i="53"/>
  <c r="M20" i="53"/>
  <c r="K20" i="53"/>
  <c r="J20" i="53"/>
  <c r="I20" i="53"/>
  <c r="L20" i="53" s="1"/>
  <c r="G20" i="53"/>
  <c r="F20" i="53"/>
  <c r="E20" i="53"/>
  <c r="C20" i="53"/>
  <c r="AE19" i="53"/>
  <c r="AC19" i="53"/>
  <c r="AA19" i="53"/>
  <c r="AD19" i="53" s="1"/>
  <c r="Y19" i="53"/>
  <c r="X19" i="53"/>
  <c r="U19" i="53"/>
  <c r="O19" i="53"/>
  <c r="M19" i="53"/>
  <c r="I19" i="53"/>
  <c r="C19" i="53"/>
  <c r="AA18" i="53"/>
  <c r="Y18" i="53"/>
  <c r="W18" i="53"/>
  <c r="V18" i="53"/>
  <c r="U18" i="53"/>
  <c r="X18" i="53" s="1"/>
  <c r="S18" i="53"/>
  <c r="R18" i="53"/>
  <c r="Q18" i="53"/>
  <c r="O18" i="53"/>
  <c r="M18" i="53"/>
  <c r="K18" i="53"/>
  <c r="I18" i="53"/>
  <c r="L18" i="53" s="1"/>
  <c r="G18" i="53"/>
  <c r="F18" i="53"/>
  <c r="C18" i="53"/>
  <c r="AA17" i="53"/>
  <c r="Y17" i="53"/>
  <c r="U17" i="53"/>
  <c r="O17" i="53"/>
  <c r="I17" i="53"/>
  <c r="G17" i="53"/>
  <c r="E17" i="53"/>
  <c r="D17" i="53"/>
  <c r="C17" i="53"/>
  <c r="F17" i="53" s="1"/>
  <c r="AE16" i="53"/>
  <c r="AD16" i="53"/>
  <c r="AC16" i="53"/>
  <c r="AA16" i="53"/>
  <c r="Y16" i="53"/>
  <c r="W16" i="53"/>
  <c r="U16" i="53"/>
  <c r="X16" i="53" s="1"/>
  <c r="S16" i="53"/>
  <c r="R16" i="53"/>
  <c r="O16" i="53"/>
  <c r="I16" i="53"/>
  <c r="G16" i="53"/>
  <c r="C16" i="53"/>
  <c r="AA15" i="53"/>
  <c r="W15" i="53"/>
  <c r="U15" i="53"/>
  <c r="S15" i="53"/>
  <c r="Q15" i="53"/>
  <c r="P15" i="53"/>
  <c r="O15" i="53"/>
  <c r="R15" i="53" s="1"/>
  <c r="M15" i="53"/>
  <c r="L15" i="53"/>
  <c r="K15" i="53"/>
  <c r="I15" i="53"/>
  <c r="G15" i="53"/>
  <c r="E15" i="53"/>
  <c r="C15" i="53"/>
  <c r="F15" i="53" s="1"/>
  <c r="AE14" i="53"/>
  <c r="AD14" i="53"/>
  <c r="AA14" i="53"/>
  <c r="U14" i="53"/>
  <c r="S14" i="53"/>
  <c r="O14" i="53"/>
  <c r="J14" i="53"/>
  <c r="I14" i="53"/>
  <c r="E14" i="53"/>
  <c r="C14" i="53"/>
  <c r="AE13" i="53"/>
  <c r="AC13" i="53"/>
  <c r="AB13" i="53"/>
  <c r="AA13" i="53"/>
  <c r="AD13" i="53" s="1"/>
  <c r="Y13" i="53"/>
  <c r="X13" i="53"/>
  <c r="W13" i="53"/>
  <c r="U13" i="53"/>
  <c r="S13" i="53"/>
  <c r="Q13" i="53"/>
  <c r="O13" i="53"/>
  <c r="R13" i="53" s="1"/>
  <c r="M13" i="53"/>
  <c r="L13" i="53"/>
  <c r="I13" i="53"/>
  <c r="C13" i="53"/>
  <c r="AE12" i="53"/>
  <c r="AA12" i="53"/>
  <c r="U12" i="53"/>
  <c r="R12" i="53"/>
  <c r="Q12" i="53"/>
  <c r="O12" i="53"/>
  <c r="T12" i="53" s="1"/>
  <c r="I12" i="53"/>
  <c r="F12" i="53"/>
  <c r="E12" i="53"/>
  <c r="C12" i="53"/>
  <c r="H12" i="53" s="1"/>
  <c r="AF11" i="53"/>
  <c r="AE11" i="53"/>
  <c r="AB11" i="53"/>
  <c r="AA11" i="53"/>
  <c r="X11" i="53"/>
  <c r="W11" i="53"/>
  <c r="U11" i="53"/>
  <c r="Z11" i="53" s="1"/>
  <c r="S11" i="53"/>
  <c r="P11" i="53"/>
  <c r="O11" i="53"/>
  <c r="T11" i="53" s="1"/>
  <c r="L11" i="53"/>
  <c r="K11" i="53"/>
  <c r="I11" i="53"/>
  <c r="N11" i="53" s="1"/>
  <c r="D11" i="53"/>
  <c r="C11" i="53"/>
  <c r="AD10" i="53"/>
  <c r="AC10" i="53"/>
  <c r="AA10" i="53"/>
  <c r="AF10" i="53" s="1"/>
  <c r="U10" i="53"/>
  <c r="R10" i="53"/>
  <c r="Q10" i="53"/>
  <c r="O10" i="53"/>
  <c r="T10" i="53" s="1"/>
  <c r="N10" i="53"/>
  <c r="M10" i="53"/>
  <c r="J10" i="53"/>
  <c r="I10" i="53"/>
  <c r="F10" i="53"/>
  <c r="E10" i="53"/>
  <c r="C10" i="53"/>
  <c r="H10" i="53" s="1"/>
  <c r="AE9" i="53"/>
  <c r="AB9" i="53"/>
  <c r="AA9" i="53"/>
  <c r="AF9" i="53" s="1"/>
  <c r="X9" i="53"/>
  <c r="W9" i="53"/>
  <c r="U9" i="53"/>
  <c r="Z9" i="53" s="1"/>
  <c r="O9" i="53"/>
  <c r="L9" i="53"/>
  <c r="K9" i="53"/>
  <c r="I9" i="53"/>
  <c r="N9" i="53" s="1"/>
  <c r="H9" i="53"/>
  <c r="C9" i="53"/>
  <c r="AD8" i="53"/>
  <c r="AC8" i="53"/>
  <c r="AA8" i="53"/>
  <c r="AF8" i="53" s="1"/>
  <c r="Z8" i="53"/>
  <c r="Y8" i="53"/>
  <c r="V8" i="53"/>
  <c r="U8" i="53"/>
  <c r="R8" i="53"/>
  <c r="Q8" i="53"/>
  <c r="O8" i="53"/>
  <c r="T8" i="53" s="1"/>
  <c r="M8" i="53"/>
  <c r="J8" i="53"/>
  <c r="I8" i="53"/>
  <c r="N8" i="53" s="1"/>
  <c r="F8" i="53"/>
  <c r="E8" i="53"/>
  <c r="C8" i="53"/>
  <c r="H8" i="53" s="1"/>
  <c r="AA7" i="53"/>
  <c r="X7" i="53"/>
  <c r="W7" i="53"/>
  <c r="U7" i="53"/>
  <c r="Z7" i="53" s="1"/>
  <c r="O7" i="53"/>
  <c r="L7" i="53"/>
  <c r="K7" i="53"/>
  <c r="I7" i="53"/>
  <c r="N7" i="53" s="1"/>
  <c r="H7" i="53"/>
  <c r="G7" i="53"/>
  <c r="D7" i="53"/>
  <c r="C7" i="53"/>
  <c r="AD6" i="53"/>
  <c r="AC6" i="53"/>
  <c r="AA6" i="53"/>
  <c r="AF6" i="53" s="1"/>
  <c r="Y6" i="53"/>
  <c r="V6" i="53"/>
  <c r="U6" i="53"/>
  <c r="Z6" i="53" s="1"/>
  <c r="R6" i="53"/>
  <c r="Q6" i="53"/>
  <c r="O6" i="53"/>
  <c r="T6" i="53" s="1"/>
  <c r="I6" i="53"/>
  <c r="F6" i="53"/>
  <c r="E6" i="53"/>
  <c r="C6" i="53"/>
  <c r="H6" i="53" s="1"/>
  <c r="AF5" i="53"/>
  <c r="AE5" i="53"/>
  <c r="AB5" i="53"/>
  <c r="T5" i="53"/>
  <c r="S5" i="53"/>
  <c r="P5" i="53"/>
  <c r="H5" i="53"/>
  <c r="G5" i="53"/>
  <c r="D5" i="53"/>
  <c r="AF4" i="53"/>
  <c r="AE4" i="53"/>
  <c r="AD4" i="53"/>
  <c r="AD5" i="53" s="1"/>
  <c r="AC4" i="53"/>
  <c r="AC5" i="53" s="1"/>
  <c r="AA5" i="53" s="1"/>
  <c r="AB4" i="53"/>
  <c r="AA4" i="53"/>
  <c r="Z4" i="53"/>
  <c r="Y4" i="53"/>
  <c r="X4" i="53"/>
  <c r="W4" i="53"/>
  <c r="V4" i="53"/>
  <c r="U4" i="53"/>
  <c r="W5" i="53" s="1"/>
  <c r="T4" i="53"/>
  <c r="S4" i="53"/>
  <c r="R4" i="53"/>
  <c r="R5" i="53" s="1"/>
  <c r="Q4" i="53"/>
  <c r="Q5" i="53" s="1"/>
  <c r="P4" i="53"/>
  <c r="O4" i="53"/>
  <c r="N4" i="53"/>
  <c r="M4" i="53"/>
  <c r="L4" i="53"/>
  <c r="K4" i="53"/>
  <c r="J4" i="53"/>
  <c r="I4" i="53"/>
  <c r="L5" i="53" s="1"/>
  <c r="H4" i="53"/>
  <c r="G4" i="53"/>
  <c r="F4" i="53"/>
  <c r="F5" i="53" s="1"/>
  <c r="E4" i="53"/>
  <c r="E5" i="53" s="1"/>
  <c r="C5" i="53" s="1"/>
  <c r="D4" i="53"/>
  <c r="C4" i="53"/>
  <c r="L43" i="52"/>
  <c r="K43" i="52"/>
  <c r="J43" i="52"/>
  <c r="I43" i="52"/>
  <c r="H43" i="52"/>
  <c r="G43" i="52"/>
  <c r="F43" i="52"/>
  <c r="E43" i="52"/>
  <c r="D43" i="52"/>
  <c r="D19" i="52" s="1"/>
  <c r="N39" i="52"/>
  <c r="M39" i="52"/>
  <c r="K20" i="52"/>
  <c r="J20" i="52"/>
  <c r="I20" i="52"/>
  <c r="G20" i="52"/>
  <c r="F20" i="52"/>
  <c r="E20" i="52"/>
  <c r="D20" i="52"/>
  <c r="H20" i="52" s="1"/>
  <c r="J19" i="52"/>
  <c r="F19" i="52"/>
  <c r="E19" i="52"/>
  <c r="K18" i="52"/>
  <c r="J18" i="52"/>
  <c r="I18" i="52"/>
  <c r="G18" i="52"/>
  <c r="F18" i="52"/>
  <c r="E18" i="52"/>
  <c r="D18" i="52"/>
  <c r="H18" i="52" s="1"/>
  <c r="I17" i="52"/>
  <c r="E17" i="52"/>
  <c r="K16" i="52"/>
  <c r="K17" i="52" s="1"/>
  <c r="J16" i="52"/>
  <c r="J17" i="52" s="1"/>
  <c r="I16" i="52"/>
  <c r="H16" i="52"/>
  <c r="H17" i="52" s="1"/>
  <c r="G16" i="52"/>
  <c r="G17" i="52" s="1"/>
  <c r="F16" i="52"/>
  <c r="F17" i="52" s="1"/>
  <c r="E16" i="52"/>
  <c r="D16" i="52"/>
  <c r="K15" i="52"/>
  <c r="J15" i="52"/>
  <c r="I15" i="52"/>
  <c r="G15" i="52"/>
  <c r="F15" i="52"/>
  <c r="E15" i="52"/>
  <c r="D15" i="52"/>
  <c r="H15" i="52" s="1"/>
  <c r="K14" i="52"/>
  <c r="J14" i="52"/>
  <c r="I14" i="52"/>
  <c r="G14" i="52"/>
  <c r="F14" i="52"/>
  <c r="E14" i="52"/>
  <c r="D14" i="52"/>
  <c r="H14" i="52" s="1"/>
  <c r="K13" i="52"/>
  <c r="J13" i="52"/>
  <c r="I13" i="52"/>
  <c r="G13" i="52"/>
  <c r="F13" i="52"/>
  <c r="E13" i="52"/>
  <c r="D13" i="52"/>
  <c r="H13" i="52" s="1"/>
  <c r="K12" i="52"/>
  <c r="J12" i="52"/>
  <c r="I12" i="52"/>
  <c r="G12" i="52"/>
  <c r="F12" i="52"/>
  <c r="E12" i="52"/>
  <c r="D12" i="52"/>
  <c r="H12" i="52" s="1"/>
  <c r="I11" i="52"/>
  <c r="E11" i="52"/>
  <c r="K10" i="52"/>
  <c r="K11" i="52" s="1"/>
  <c r="J10" i="52"/>
  <c r="J11" i="52" s="1"/>
  <c r="I10" i="52"/>
  <c r="H10" i="52"/>
  <c r="H11" i="52" s="1"/>
  <c r="G10" i="52"/>
  <c r="G11" i="52" s="1"/>
  <c r="F10" i="52"/>
  <c r="F11" i="52" s="1"/>
  <c r="E10" i="52"/>
  <c r="D10" i="52"/>
  <c r="K9" i="52"/>
  <c r="J9" i="52"/>
  <c r="I9" i="52"/>
  <c r="G9" i="52"/>
  <c r="F9" i="52"/>
  <c r="E9" i="52"/>
  <c r="D9" i="52"/>
  <c r="H9" i="52" s="1"/>
  <c r="K8" i="52"/>
  <c r="J8" i="52"/>
  <c r="I8" i="52"/>
  <c r="G8" i="52"/>
  <c r="F8" i="52"/>
  <c r="E8" i="52"/>
  <c r="D8" i="52"/>
  <c r="H8" i="52" s="1"/>
  <c r="K7" i="52"/>
  <c r="J7" i="52"/>
  <c r="I7" i="52"/>
  <c r="G7" i="52"/>
  <c r="F7" i="52"/>
  <c r="E7" i="52"/>
  <c r="D7" i="52"/>
  <c r="H7" i="52" s="1"/>
  <c r="K6" i="52"/>
  <c r="J6" i="52"/>
  <c r="I6" i="52"/>
  <c r="G6" i="52"/>
  <c r="F6" i="52"/>
  <c r="E6" i="52"/>
  <c r="D6" i="52"/>
  <c r="H6" i="52" s="1"/>
  <c r="I5" i="52"/>
  <c r="E5" i="52"/>
  <c r="K4" i="52"/>
  <c r="K5" i="52" s="1"/>
  <c r="J4" i="52"/>
  <c r="J5" i="52" s="1"/>
  <c r="I4" i="52"/>
  <c r="H4" i="52"/>
  <c r="H5" i="52" s="1"/>
  <c r="G4" i="52"/>
  <c r="G5" i="52" s="1"/>
  <c r="F4" i="52"/>
  <c r="F5" i="52" s="1"/>
  <c r="E4" i="52"/>
  <c r="D4" i="52"/>
  <c r="G18" i="51"/>
  <c r="F18" i="51"/>
  <c r="E18" i="51"/>
  <c r="D18" i="51"/>
  <c r="G17" i="51"/>
  <c r="F17" i="51"/>
  <c r="E17" i="51"/>
  <c r="D17" i="51"/>
  <c r="G16" i="51"/>
  <c r="F16" i="51"/>
  <c r="E16" i="51"/>
  <c r="D16" i="51"/>
  <c r="G15" i="51"/>
  <c r="F15" i="51"/>
  <c r="G14" i="51"/>
  <c r="F14" i="51"/>
  <c r="E14" i="51"/>
  <c r="E15" i="51" s="1"/>
  <c r="D14" i="51"/>
  <c r="G13" i="51"/>
  <c r="F13" i="51"/>
  <c r="E13" i="51"/>
  <c r="D13" i="51"/>
  <c r="G12" i="51"/>
  <c r="F12" i="51"/>
  <c r="E12" i="51"/>
  <c r="D12" i="51"/>
  <c r="G11" i="51"/>
  <c r="F11" i="51"/>
  <c r="E11" i="51"/>
  <c r="D11" i="51"/>
  <c r="G10" i="51"/>
  <c r="F10" i="51"/>
  <c r="E10" i="51"/>
  <c r="D10" i="51" s="1"/>
  <c r="G9" i="51"/>
  <c r="F9" i="51"/>
  <c r="E9" i="51"/>
  <c r="D9" i="51"/>
  <c r="G8" i="51"/>
  <c r="F8" i="51"/>
  <c r="E8" i="51"/>
  <c r="D8" i="51"/>
  <c r="G7" i="51"/>
  <c r="F7" i="51"/>
  <c r="E7" i="51"/>
  <c r="D7" i="51"/>
  <c r="G6" i="51"/>
  <c r="F6" i="51"/>
  <c r="E6" i="51"/>
  <c r="D6" i="51"/>
  <c r="F5" i="51"/>
  <c r="E5" i="51"/>
  <c r="D5" i="51" s="1"/>
  <c r="G4" i="51"/>
  <c r="G5" i="51" s="1"/>
  <c r="F4" i="51"/>
  <c r="E4" i="51"/>
  <c r="D4" i="51"/>
  <c r="I12" i="50"/>
  <c r="H12" i="50"/>
  <c r="D12" i="50"/>
  <c r="C12" i="50"/>
  <c r="C11" i="50"/>
  <c r="C10" i="50"/>
  <c r="K9" i="50"/>
  <c r="G9" i="50"/>
  <c r="F9" i="50"/>
  <c r="C9" i="50"/>
  <c r="L8" i="50"/>
  <c r="K8" i="50"/>
  <c r="G8" i="50"/>
  <c r="E8" i="50"/>
  <c r="C8" i="50"/>
  <c r="K7" i="50"/>
  <c r="J7" i="50"/>
  <c r="G7" i="50"/>
  <c r="F7" i="50"/>
  <c r="E7" i="50"/>
  <c r="C7" i="50"/>
  <c r="L6" i="50"/>
  <c r="K6" i="50"/>
  <c r="I6" i="50"/>
  <c r="G6" i="50"/>
  <c r="E6" i="50"/>
  <c r="D6" i="50"/>
  <c r="C6" i="50"/>
  <c r="J5" i="50"/>
  <c r="I5" i="50"/>
  <c r="L4" i="50"/>
  <c r="K4" i="50"/>
  <c r="K5" i="50" s="1"/>
  <c r="J4" i="50"/>
  <c r="I4" i="50"/>
  <c r="H4" i="50"/>
  <c r="G4" i="50"/>
  <c r="G5" i="50" s="1"/>
  <c r="F4" i="50"/>
  <c r="E4" i="50"/>
  <c r="E5" i="50" s="1"/>
  <c r="D4" i="50"/>
  <c r="C4" i="50"/>
  <c r="F5" i="50" s="1"/>
  <c r="L8" i="49"/>
  <c r="K8" i="49"/>
  <c r="J8" i="49"/>
  <c r="M8" i="49" s="1"/>
  <c r="G8" i="49"/>
  <c r="F8" i="49"/>
  <c r="C8" i="49"/>
  <c r="M7" i="49"/>
  <c r="K7" i="49"/>
  <c r="J7" i="49"/>
  <c r="L7" i="49" s="1"/>
  <c r="G7" i="49"/>
  <c r="F7" i="49"/>
  <c r="C7" i="49"/>
  <c r="M6" i="49"/>
  <c r="L6" i="49"/>
  <c r="J6" i="49"/>
  <c r="K6" i="49" s="1"/>
  <c r="I6" i="49"/>
  <c r="H6" i="49"/>
  <c r="F6" i="49"/>
  <c r="E6" i="49"/>
  <c r="D6" i="49"/>
  <c r="C6" i="49"/>
  <c r="G6" i="49" s="1"/>
  <c r="I5" i="49"/>
  <c r="H5" i="49"/>
  <c r="M4" i="49"/>
  <c r="L4" i="49"/>
  <c r="L5" i="49" s="1"/>
  <c r="K4" i="49"/>
  <c r="J4" i="49"/>
  <c r="M5" i="49" s="1"/>
  <c r="I4" i="49"/>
  <c r="H4" i="49"/>
  <c r="G4" i="49"/>
  <c r="F4" i="49"/>
  <c r="F5" i="49" s="1"/>
  <c r="E4" i="49"/>
  <c r="D4" i="49"/>
  <c r="C4" i="49"/>
  <c r="E5" i="49" s="1"/>
  <c r="L46" i="48"/>
  <c r="H46" i="48"/>
  <c r="F46" i="48"/>
  <c r="D46" i="48"/>
  <c r="K45" i="48"/>
  <c r="J45" i="48"/>
  <c r="I45" i="48"/>
  <c r="G45" i="48"/>
  <c r="F45" i="48"/>
  <c r="E45" i="48"/>
  <c r="D45" i="48"/>
  <c r="L45" i="48" s="1"/>
  <c r="D44" i="48"/>
  <c r="D43" i="48"/>
  <c r="L42" i="48"/>
  <c r="H42" i="48"/>
  <c r="F42" i="48"/>
  <c r="D42" i="48"/>
  <c r="K41" i="48"/>
  <c r="J41" i="48"/>
  <c r="G41" i="48"/>
  <c r="F41" i="48"/>
  <c r="D41" i="48"/>
  <c r="L41" i="48" s="1"/>
  <c r="K40" i="48"/>
  <c r="H40" i="48"/>
  <c r="G40" i="48"/>
  <c r="D40" i="48"/>
  <c r="I39" i="48"/>
  <c r="H39" i="48"/>
  <c r="D39" i="48"/>
  <c r="K38" i="48"/>
  <c r="J38" i="48"/>
  <c r="I38" i="48"/>
  <c r="G38" i="48"/>
  <c r="F38" i="48"/>
  <c r="E38" i="48"/>
  <c r="D38" i="48"/>
  <c r="L38" i="48" s="1"/>
  <c r="K37" i="48"/>
  <c r="J37" i="48"/>
  <c r="G37" i="48"/>
  <c r="F37" i="48"/>
  <c r="D37" i="48"/>
  <c r="I37" i="48" s="1"/>
  <c r="K36" i="48"/>
  <c r="D36" i="48"/>
  <c r="D35" i="48"/>
  <c r="K34" i="48"/>
  <c r="J34" i="48"/>
  <c r="I34" i="48"/>
  <c r="G34" i="48"/>
  <c r="F34" i="48"/>
  <c r="E34" i="48"/>
  <c r="D34" i="48"/>
  <c r="L34" i="48" s="1"/>
  <c r="K33" i="48"/>
  <c r="J33" i="48"/>
  <c r="G33" i="48"/>
  <c r="F33" i="48"/>
  <c r="D33" i="48"/>
  <c r="I33" i="48" s="1"/>
  <c r="K32" i="48"/>
  <c r="H32" i="48"/>
  <c r="G32" i="48"/>
  <c r="D32" i="48"/>
  <c r="I31" i="48"/>
  <c r="H31" i="48"/>
  <c r="D31" i="48"/>
  <c r="K30" i="48"/>
  <c r="J30" i="48"/>
  <c r="I30" i="48"/>
  <c r="G30" i="48"/>
  <c r="F30" i="48"/>
  <c r="E30" i="48"/>
  <c r="D30" i="48"/>
  <c r="L30" i="48" s="1"/>
  <c r="J29" i="48"/>
  <c r="G29" i="48"/>
  <c r="L28" i="48"/>
  <c r="K28" i="48"/>
  <c r="K29" i="48" s="1"/>
  <c r="J28" i="48"/>
  <c r="I28" i="48"/>
  <c r="H28" i="48"/>
  <c r="G28" i="48"/>
  <c r="F28" i="48"/>
  <c r="E28" i="48"/>
  <c r="D28" i="48"/>
  <c r="F29" i="48" s="1"/>
  <c r="I27" i="48"/>
  <c r="D27" i="48"/>
  <c r="K26" i="48"/>
  <c r="J26" i="48"/>
  <c r="I26" i="48"/>
  <c r="G26" i="48"/>
  <c r="F26" i="48"/>
  <c r="E26" i="48"/>
  <c r="D26" i="48"/>
  <c r="L26" i="48" s="1"/>
  <c r="K25" i="48"/>
  <c r="J25" i="48"/>
  <c r="G25" i="48"/>
  <c r="F25" i="48"/>
  <c r="D25" i="48"/>
  <c r="I25" i="48" s="1"/>
  <c r="D24" i="48"/>
  <c r="I23" i="48"/>
  <c r="H23" i="48"/>
  <c r="E23" i="48"/>
  <c r="D23" i="48"/>
  <c r="K22" i="48"/>
  <c r="J22" i="48"/>
  <c r="I22" i="48"/>
  <c r="G22" i="48"/>
  <c r="F22" i="48"/>
  <c r="E22" i="48"/>
  <c r="D22" i="48"/>
  <c r="L22" i="48" s="1"/>
  <c r="K21" i="48"/>
  <c r="J21" i="48"/>
  <c r="G21" i="48"/>
  <c r="F21" i="48"/>
  <c r="D21" i="48"/>
  <c r="I21" i="48" s="1"/>
  <c r="K20" i="48"/>
  <c r="H20" i="48"/>
  <c r="D20" i="48"/>
  <c r="I19" i="48"/>
  <c r="D19" i="48"/>
  <c r="K18" i="48"/>
  <c r="J18" i="48"/>
  <c r="I18" i="48"/>
  <c r="G18" i="48"/>
  <c r="F18" i="48"/>
  <c r="E18" i="48"/>
  <c r="D18" i="48"/>
  <c r="L18" i="48" s="1"/>
  <c r="J17" i="48"/>
  <c r="L16" i="48"/>
  <c r="K16" i="48"/>
  <c r="K17" i="48" s="1"/>
  <c r="J16" i="48"/>
  <c r="I16" i="48"/>
  <c r="H16" i="48"/>
  <c r="G16" i="48"/>
  <c r="G17" i="48" s="1"/>
  <c r="F16" i="48"/>
  <c r="E16" i="48"/>
  <c r="D16" i="48"/>
  <c r="F17" i="48" s="1"/>
  <c r="D15" i="48"/>
  <c r="K14" i="48"/>
  <c r="J14" i="48"/>
  <c r="I14" i="48"/>
  <c r="G14" i="48"/>
  <c r="F14" i="48"/>
  <c r="E14" i="48"/>
  <c r="D14" i="48"/>
  <c r="L14" i="48" s="1"/>
  <c r="K13" i="48"/>
  <c r="J13" i="48"/>
  <c r="G13" i="48"/>
  <c r="F13" i="48"/>
  <c r="D13" i="48"/>
  <c r="I13" i="48" s="1"/>
  <c r="K12" i="48"/>
  <c r="H12" i="48"/>
  <c r="G12" i="48"/>
  <c r="D12" i="48"/>
  <c r="I11" i="48"/>
  <c r="H11" i="48"/>
  <c r="D11" i="48"/>
  <c r="K10" i="48"/>
  <c r="J10" i="48"/>
  <c r="I10" i="48"/>
  <c r="G10" i="48"/>
  <c r="F10" i="48"/>
  <c r="E10" i="48"/>
  <c r="D10" i="48"/>
  <c r="L10" i="48" s="1"/>
  <c r="K9" i="48"/>
  <c r="J9" i="48"/>
  <c r="G9" i="48"/>
  <c r="F9" i="48"/>
  <c r="D9" i="48"/>
  <c r="I9" i="48" s="1"/>
  <c r="K8" i="48"/>
  <c r="D8" i="48"/>
  <c r="D7" i="48"/>
  <c r="K6" i="48"/>
  <c r="J6" i="48"/>
  <c r="I6" i="48"/>
  <c r="G6" i="48"/>
  <c r="F6" i="48"/>
  <c r="E6" i="48"/>
  <c r="D6" i="48"/>
  <c r="L6" i="48" s="1"/>
  <c r="L4" i="48"/>
  <c r="K4" i="48"/>
  <c r="J4" i="48"/>
  <c r="I4" i="48"/>
  <c r="H4" i="48"/>
  <c r="G4" i="48"/>
  <c r="F4" i="48"/>
  <c r="E4" i="48"/>
  <c r="D4" i="48"/>
  <c r="DT54" i="47"/>
  <c r="DK54" i="47"/>
  <c r="DB54" i="47"/>
  <c r="CS54" i="47"/>
  <c r="CJ54" i="47"/>
  <c r="CF54" i="47"/>
  <c r="CB54" i="47"/>
  <c r="BT54" i="47"/>
  <c r="BL54" i="47"/>
  <c r="BK54" i="47"/>
  <c r="BH54" i="47"/>
  <c r="BG54" i="47"/>
  <c r="BE54" i="47"/>
  <c r="BJ54" i="47" s="1"/>
  <c r="AY54" i="47"/>
  <c r="AV54" i="47"/>
  <c r="AU54" i="47"/>
  <c r="AS54" i="47"/>
  <c r="AX54" i="47" s="1"/>
  <c r="AR54" i="47"/>
  <c r="AM54" i="47"/>
  <c r="AJ54" i="47"/>
  <c r="AI54" i="47"/>
  <c r="AG54" i="47"/>
  <c r="AL54" i="47" s="1"/>
  <c r="AF54" i="47"/>
  <c r="AE54" i="47"/>
  <c r="AA54" i="47"/>
  <c r="W54" i="47"/>
  <c r="P54" i="47"/>
  <c r="O54" i="47"/>
  <c r="K54" i="47"/>
  <c r="H54" i="47"/>
  <c r="G54" i="47"/>
  <c r="D54" i="47"/>
  <c r="EA53" i="47"/>
  <c r="DX53" i="47"/>
  <c r="DW53" i="47"/>
  <c r="DT53" i="47"/>
  <c r="DR53" i="47"/>
  <c r="DO53" i="47"/>
  <c r="DN53" i="47"/>
  <c r="DK53" i="47"/>
  <c r="DI53" i="47"/>
  <c r="DF53" i="47"/>
  <c r="DE53" i="47"/>
  <c r="DB53" i="47"/>
  <c r="CZ53" i="47"/>
  <c r="CW53" i="47"/>
  <c r="CV53" i="47"/>
  <c r="CS53" i="47"/>
  <c r="CQ53" i="47"/>
  <c r="CN53" i="47"/>
  <c r="CM53" i="47"/>
  <c r="CJ53" i="47"/>
  <c r="CF53" i="47"/>
  <c r="CE53" i="47"/>
  <c r="CA53" i="47"/>
  <c r="BX53" i="47"/>
  <c r="BW53" i="47"/>
  <c r="BS53" i="47"/>
  <c r="BP53" i="47"/>
  <c r="BO53" i="47"/>
  <c r="BL53" i="47"/>
  <c r="BK53" i="47"/>
  <c r="BH53" i="47"/>
  <c r="BG53" i="47"/>
  <c r="BE53" i="47"/>
  <c r="BJ53" i="47" s="1"/>
  <c r="BD53" i="47"/>
  <c r="BC53" i="47"/>
  <c r="AZ53" i="47"/>
  <c r="AY53" i="47"/>
  <c r="AV53" i="47"/>
  <c r="AU53" i="47"/>
  <c r="AS53" i="47"/>
  <c r="AX53" i="47" s="1"/>
  <c r="AM53" i="47"/>
  <c r="AJ53" i="47"/>
  <c r="AI53" i="47"/>
  <c r="AG53" i="47"/>
  <c r="AL53" i="47" s="1"/>
  <c r="AF53" i="47"/>
  <c r="AA53" i="47"/>
  <c r="P53" i="47"/>
  <c r="K53" i="47"/>
  <c r="H53" i="47"/>
  <c r="D53" i="47"/>
  <c r="EA52" i="47"/>
  <c r="DY52" i="47"/>
  <c r="DW52" i="47"/>
  <c r="DV52" i="47"/>
  <c r="DU52" i="47"/>
  <c r="DT52" i="47"/>
  <c r="DZ52" i="47" s="1"/>
  <c r="DR52" i="47"/>
  <c r="DQ52" i="47"/>
  <c r="DP52" i="47"/>
  <c r="DN52" i="47"/>
  <c r="DM52" i="47"/>
  <c r="DL52" i="47"/>
  <c r="DK52" i="47"/>
  <c r="DO52" i="47" s="1"/>
  <c r="DI52" i="47"/>
  <c r="DH52" i="47"/>
  <c r="DG52" i="47"/>
  <c r="DE52" i="47"/>
  <c r="DD52" i="47"/>
  <c r="DC52" i="47"/>
  <c r="DB52" i="47"/>
  <c r="DF52" i="47" s="1"/>
  <c r="CZ52" i="47"/>
  <c r="CY52" i="47"/>
  <c r="CX52" i="47"/>
  <c r="CV52" i="47"/>
  <c r="CU52" i="47"/>
  <c r="CT52" i="47"/>
  <c r="CS52" i="47"/>
  <c r="CW52" i="47" s="1"/>
  <c r="CQ52" i="47"/>
  <c r="CP52" i="47"/>
  <c r="CO52" i="47"/>
  <c r="CM52" i="47"/>
  <c r="CL52" i="47"/>
  <c r="CK52" i="47"/>
  <c r="CJ52" i="47"/>
  <c r="CN52" i="47" s="1"/>
  <c r="CI52" i="47"/>
  <c r="CH52" i="47"/>
  <c r="CG52" i="47"/>
  <c r="CF52" i="47"/>
  <c r="CE52" i="47"/>
  <c r="CD52" i="47"/>
  <c r="CC52" i="47"/>
  <c r="CA52" i="47"/>
  <c r="BZ52" i="47"/>
  <c r="BY52" i="47"/>
  <c r="BW52" i="47"/>
  <c r="BV52" i="47"/>
  <c r="BU52" i="47"/>
  <c r="BS52" i="47"/>
  <c r="BR52" i="47"/>
  <c r="BQ52" i="47"/>
  <c r="BO52" i="47"/>
  <c r="BN52" i="47"/>
  <c r="BM52" i="47"/>
  <c r="BL52" i="47"/>
  <c r="CB52" i="47" s="1"/>
  <c r="BE52" i="47"/>
  <c r="BB52" i="47"/>
  <c r="BA52" i="47"/>
  <c r="AY52" i="47"/>
  <c r="BD52" i="47" s="1"/>
  <c r="AS52" i="47"/>
  <c r="AP52" i="47"/>
  <c r="AO52" i="47"/>
  <c r="AM52" i="47"/>
  <c r="AR52" i="47" s="1"/>
  <c r="AK52" i="47"/>
  <c r="AG52" i="47"/>
  <c r="AD52" i="47"/>
  <c r="AC52" i="47"/>
  <c r="AA52" i="47"/>
  <c r="AF52" i="47" s="1"/>
  <c r="Z52" i="47"/>
  <c r="Y52" i="47"/>
  <c r="W52" i="47"/>
  <c r="V52" i="47"/>
  <c r="U52" i="47"/>
  <c r="S52" i="47"/>
  <c r="R52" i="47"/>
  <c r="Q52" i="47"/>
  <c r="P52" i="47"/>
  <c r="X52" i="47" s="1"/>
  <c r="O52" i="47"/>
  <c r="N52" i="47"/>
  <c r="M52" i="47"/>
  <c r="K52" i="47"/>
  <c r="J52" i="47"/>
  <c r="I52" i="47"/>
  <c r="G52" i="47"/>
  <c r="F52" i="47"/>
  <c r="E52" i="47"/>
  <c r="D52" i="47"/>
  <c r="L52" i="47" s="1"/>
  <c r="EA51" i="47"/>
  <c r="DZ51" i="47"/>
  <c r="DY51" i="47"/>
  <c r="DW51" i="47"/>
  <c r="DV51" i="47"/>
  <c r="DU51" i="47"/>
  <c r="DT51" i="47"/>
  <c r="DX51" i="47" s="1"/>
  <c r="DR51" i="47"/>
  <c r="DQ51" i="47"/>
  <c r="DP51" i="47"/>
  <c r="DN51" i="47"/>
  <c r="DM51" i="47"/>
  <c r="DL51" i="47"/>
  <c r="DK51" i="47"/>
  <c r="DO51" i="47" s="1"/>
  <c r="DI51" i="47"/>
  <c r="DH51" i="47"/>
  <c r="DG51" i="47"/>
  <c r="DE51" i="47"/>
  <c r="DD51" i="47"/>
  <c r="DC51" i="47"/>
  <c r="DB51" i="47"/>
  <c r="DF51" i="47" s="1"/>
  <c r="CZ51" i="47"/>
  <c r="CY51" i="47"/>
  <c r="CX51" i="47"/>
  <c r="CV51" i="47"/>
  <c r="CU51" i="47"/>
  <c r="CT51" i="47"/>
  <c r="CS51" i="47"/>
  <c r="CW51" i="47" s="1"/>
  <c r="CQ51" i="47"/>
  <c r="CP51" i="47"/>
  <c r="CO51" i="47"/>
  <c r="CM51" i="47"/>
  <c r="CL51" i="47"/>
  <c r="CK51" i="47"/>
  <c r="CJ51" i="47"/>
  <c r="CN51" i="47" s="1"/>
  <c r="CI51" i="47"/>
  <c r="CH51" i="47"/>
  <c r="CG51" i="47"/>
  <c r="CF51" i="47"/>
  <c r="CE51" i="47"/>
  <c r="CD51" i="47"/>
  <c r="CC51" i="47"/>
  <c r="CA51" i="47"/>
  <c r="BZ51" i="47"/>
  <c r="BY51" i="47"/>
  <c r="BW51" i="47"/>
  <c r="BV51" i="47"/>
  <c r="BU51" i="47"/>
  <c r="BS51" i="47"/>
  <c r="BR51" i="47"/>
  <c r="BQ51" i="47"/>
  <c r="BO51" i="47"/>
  <c r="BN51" i="47"/>
  <c r="BM51" i="47"/>
  <c r="BL51" i="47"/>
  <c r="CB51" i="47" s="1"/>
  <c r="BE51" i="47"/>
  <c r="BB51" i="47"/>
  <c r="BA51" i="47"/>
  <c r="AY51" i="47"/>
  <c r="BD51" i="47" s="1"/>
  <c r="AW51" i="47"/>
  <c r="AS51" i="47"/>
  <c r="AP51" i="47"/>
  <c r="AO51" i="47"/>
  <c r="AM51" i="47"/>
  <c r="AR51" i="47" s="1"/>
  <c r="AK51" i="47"/>
  <c r="AG51" i="47"/>
  <c r="AD51" i="47"/>
  <c r="AC51" i="47"/>
  <c r="AA51" i="47"/>
  <c r="AF51" i="47" s="1"/>
  <c r="Z51" i="47"/>
  <c r="Y51" i="47"/>
  <c r="W51" i="47"/>
  <c r="V51" i="47"/>
  <c r="U51" i="47"/>
  <c r="S51" i="47"/>
  <c r="R51" i="47"/>
  <c r="Q51" i="47"/>
  <c r="P51" i="47"/>
  <c r="X51" i="47" s="1"/>
  <c r="O51" i="47"/>
  <c r="N51" i="47"/>
  <c r="M51" i="47"/>
  <c r="K51" i="47"/>
  <c r="J51" i="47"/>
  <c r="I51" i="47"/>
  <c r="G51" i="47"/>
  <c r="F51" i="47"/>
  <c r="E51" i="47"/>
  <c r="D51" i="47"/>
  <c r="L51" i="47" s="1"/>
  <c r="EA50" i="47"/>
  <c r="DZ50" i="47"/>
  <c r="DY50" i="47"/>
  <c r="DW50" i="47"/>
  <c r="DV50" i="47"/>
  <c r="DU50" i="47"/>
  <c r="DT50" i="47"/>
  <c r="DX50" i="47" s="1"/>
  <c r="DR50" i="47"/>
  <c r="DQ50" i="47"/>
  <c r="DP50" i="47"/>
  <c r="DN50" i="47"/>
  <c r="DM50" i="47"/>
  <c r="DL50" i="47"/>
  <c r="DK50" i="47"/>
  <c r="DO50" i="47" s="1"/>
  <c r="DI50" i="47"/>
  <c r="DH50" i="47"/>
  <c r="DG50" i="47"/>
  <c r="DE50" i="47"/>
  <c r="DD50" i="47"/>
  <c r="DC50" i="47"/>
  <c r="DB50" i="47"/>
  <c r="DF50" i="47" s="1"/>
  <c r="CZ50" i="47"/>
  <c r="CY50" i="47"/>
  <c r="CX50" i="47"/>
  <c r="CV50" i="47"/>
  <c r="CU50" i="47"/>
  <c r="CT50" i="47"/>
  <c r="CS50" i="47"/>
  <c r="CW50" i="47" s="1"/>
  <c r="CQ50" i="47"/>
  <c r="CP50" i="47"/>
  <c r="CO50" i="47"/>
  <c r="CM50" i="47"/>
  <c r="CL50" i="47"/>
  <c r="CK50" i="47"/>
  <c r="CJ50" i="47"/>
  <c r="CN50" i="47" s="1"/>
  <c r="CI50" i="47"/>
  <c r="CH50" i="47"/>
  <c r="CG50" i="47"/>
  <c r="CF50" i="47"/>
  <c r="CE50" i="47"/>
  <c r="CD50" i="47"/>
  <c r="CC50" i="47"/>
  <c r="CA50" i="47"/>
  <c r="BZ50" i="47"/>
  <c r="BY50" i="47"/>
  <c r="BW50" i="47"/>
  <c r="BV50" i="47"/>
  <c r="BU50" i="47"/>
  <c r="BS50" i="47"/>
  <c r="BR50" i="47"/>
  <c r="BQ50" i="47"/>
  <c r="BO50" i="47"/>
  <c r="BN50" i="47"/>
  <c r="BM50" i="47"/>
  <c r="BL50" i="47"/>
  <c r="CB50" i="47" s="1"/>
  <c r="BI50" i="47"/>
  <c r="BE50" i="47"/>
  <c r="BB50" i="47"/>
  <c r="BA50" i="47"/>
  <c r="AY50" i="47"/>
  <c r="BD50" i="47" s="1"/>
  <c r="AW50" i="47"/>
  <c r="AS50" i="47"/>
  <c r="AP50" i="47"/>
  <c r="AO50" i="47"/>
  <c r="AM50" i="47"/>
  <c r="AR50" i="47" s="1"/>
  <c r="AG50" i="47"/>
  <c r="AD50" i="47"/>
  <c r="AC50" i="47"/>
  <c r="AA50" i="47"/>
  <c r="AF50" i="47" s="1"/>
  <c r="Z50" i="47"/>
  <c r="Y50" i="47"/>
  <c r="W50" i="47"/>
  <c r="V50" i="47"/>
  <c r="U50" i="47"/>
  <c r="S50" i="47"/>
  <c r="R50" i="47"/>
  <c r="Q50" i="47"/>
  <c r="P50" i="47"/>
  <c r="X50" i="47" s="1"/>
  <c r="O50" i="47"/>
  <c r="N50" i="47"/>
  <c r="M50" i="47"/>
  <c r="K50" i="47"/>
  <c r="J50" i="47"/>
  <c r="I50" i="47"/>
  <c r="G50" i="47"/>
  <c r="F50" i="47"/>
  <c r="E50" i="47"/>
  <c r="D50" i="47"/>
  <c r="L50" i="47" s="1"/>
  <c r="EA49" i="47"/>
  <c r="DZ49" i="47"/>
  <c r="DY49" i="47"/>
  <c r="DW49" i="47"/>
  <c r="DV49" i="47"/>
  <c r="DU49" i="47"/>
  <c r="DT49" i="47"/>
  <c r="DX49" i="47" s="1"/>
  <c r="DR49" i="47"/>
  <c r="DQ49" i="47"/>
  <c r="DP49" i="47"/>
  <c r="DN49" i="47"/>
  <c r="DM49" i="47"/>
  <c r="DL49" i="47"/>
  <c r="DK49" i="47"/>
  <c r="DO49" i="47" s="1"/>
  <c r="DI49" i="47"/>
  <c r="DH49" i="47"/>
  <c r="DG49" i="47"/>
  <c r="DE49" i="47"/>
  <c r="DD49" i="47"/>
  <c r="DC49" i="47"/>
  <c r="DB49" i="47"/>
  <c r="DF49" i="47" s="1"/>
  <c r="CZ49" i="47"/>
  <c r="CY49" i="47"/>
  <c r="CX49" i="47"/>
  <c r="CV49" i="47"/>
  <c r="CU49" i="47"/>
  <c r="CT49" i="47"/>
  <c r="CS49" i="47"/>
  <c r="CW49" i="47" s="1"/>
  <c r="CQ49" i="47"/>
  <c r="CP49" i="47"/>
  <c r="CO49" i="47"/>
  <c r="CM49" i="47"/>
  <c r="CL49" i="47"/>
  <c r="CK49" i="47"/>
  <c r="CJ49" i="47"/>
  <c r="CN49" i="47" s="1"/>
  <c r="CI49" i="47"/>
  <c r="CH49" i="47"/>
  <c r="CG49" i="47"/>
  <c r="CF49" i="47"/>
  <c r="CE49" i="47"/>
  <c r="CD49" i="47"/>
  <c r="CC49" i="47"/>
  <c r="CA49" i="47"/>
  <c r="BZ49" i="47"/>
  <c r="BY49" i="47"/>
  <c r="BW49" i="47"/>
  <c r="BV49" i="47"/>
  <c r="BU49" i="47"/>
  <c r="BS49" i="47"/>
  <c r="BR49" i="47"/>
  <c r="BQ49" i="47"/>
  <c r="BO49" i="47"/>
  <c r="BN49" i="47"/>
  <c r="BM49" i="47"/>
  <c r="BL49" i="47"/>
  <c r="CB49" i="47" s="1"/>
  <c r="BE49" i="47"/>
  <c r="BB49" i="47"/>
  <c r="BA49" i="47"/>
  <c r="AY49" i="47"/>
  <c r="BD49" i="47" s="1"/>
  <c r="AX49" i="47"/>
  <c r="AS49" i="47"/>
  <c r="AP49" i="47"/>
  <c r="AO49" i="47"/>
  <c r="AM49" i="47"/>
  <c r="AR49" i="47" s="1"/>
  <c r="AL49" i="47"/>
  <c r="AK49" i="47"/>
  <c r="AH49" i="47"/>
  <c r="AG49" i="47"/>
  <c r="AD49" i="47"/>
  <c r="AC49" i="47"/>
  <c r="AA49" i="47"/>
  <c r="AF49" i="47" s="1"/>
  <c r="Z49" i="47"/>
  <c r="Y49" i="47"/>
  <c r="W49" i="47"/>
  <c r="V49" i="47"/>
  <c r="U49" i="47"/>
  <c r="S49" i="47"/>
  <c r="R49" i="47"/>
  <c r="Q49" i="47"/>
  <c r="P49" i="47"/>
  <c r="X49" i="47" s="1"/>
  <c r="O49" i="47"/>
  <c r="N49" i="47"/>
  <c r="M49" i="47"/>
  <c r="K49" i="47"/>
  <c r="J49" i="47"/>
  <c r="I49" i="47"/>
  <c r="G49" i="47"/>
  <c r="F49" i="47"/>
  <c r="E49" i="47"/>
  <c r="D49" i="47"/>
  <c r="L49" i="47" s="1"/>
  <c r="EA48" i="47"/>
  <c r="DZ48" i="47"/>
  <c r="DY48" i="47"/>
  <c r="DW48" i="47"/>
  <c r="DV48" i="47"/>
  <c r="DU48" i="47"/>
  <c r="DT48" i="47"/>
  <c r="DX48" i="47" s="1"/>
  <c r="DR48" i="47"/>
  <c r="DQ48" i="47"/>
  <c r="DP48" i="47"/>
  <c r="DN48" i="47"/>
  <c r="DM48" i="47"/>
  <c r="DL48" i="47"/>
  <c r="DK48" i="47"/>
  <c r="DO48" i="47" s="1"/>
  <c r="DI48" i="47"/>
  <c r="DH48" i="47"/>
  <c r="DG48" i="47"/>
  <c r="DE48" i="47"/>
  <c r="DD48" i="47"/>
  <c r="DC48" i="47"/>
  <c r="DB48" i="47"/>
  <c r="DF48" i="47" s="1"/>
  <c r="CZ48" i="47"/>
  <c r="CY48" i="47"/>
  <c r="CX48" i="47"/>
  <c r="CV48" i="47"/>
  <c r="CU48" i="47"/>
  <c r="CT48" i="47"/>
  <c r="CS48" i="47"/>
  <c r="CW48" i="47" s="1"/>
  <c r="CQ48" i="47"/>
  <c r="CP48" i="47"/>
  <c r="CO48" i="47"/>
  <c r="CM48" i="47"/>
  <c r="CL48" i="47"/>
  <c r="CK48" i="47"/>
  <c r="CJ48" i="47"/>
  <c r="CN48" i="47" s="1"/>
  <c r="CI48" i="47"/>
  <c r="CH48" i="47"/>
  <c r="CG48" i="47"/>
  <c r="CF48" i="47"/>
  <c r="CE48" i="47"/>
  <c r="CD48" i="47"/>
  <c r="CC48" i="47"/>
  <c r="CA48" i="47"/>
  <c r="BZ48" i="47"/>
  <c r="BY48" i="47"/>
  <c r="BW48" i="47"/>
  <c r="BV48" i="47"/>
  <c r="BU48" i="47"/>
  <c r="BS48" i="47"/>
  <c r="BR48" i="47"/>
  <c r="BQ48" i="47"/>
  <c r="BO48" i="47"/>
  <c r="BN48" i="47"/>
  <c r="BM48" i="47"/>
  <c r="BL48" i="47"/>
  <c r="CB48" i="47" s="1"/>
  <c r="BJ48" i="47"/>
  <c r="BE48" i="47"/>
  <c r="BB48" i="47"/>
  <c r="BA48" i="47"/>
  <c r="AY48" i="47"/>
  <c r="BD48" i="47" s="1"/>
  <c r="AX48" i="47"/>
  <c r="AW48" i="47"/>
  <c r="AT48" i="47"/>
  <c r="AS48" i="47"/>
  <c r="AP48" i="47"/>
  <c r="AO48" i="47"/>
  <c r="AM48" i="47"/>
  <c r="AR48" i="47" s="1"/>
  <c r="AH48" i="47"/>
  <c r="AG48" i="47"/>
  <c r="AL48" i="47" s="1"/>
  <c r="AD48" i="47"/>
  <c r="AC48" i="47"/>
  <c r="AA48" i="47"/>
  <c r="AF48" i="47" s="1"/>
  <c r="Z48" i="47"/>
  <c r="Y48" i="47"/>
  <c r="W48" i="47"/>
  <c r="V48" i="47"/>
  <c r="U48" i="47"/>
  <c r="S48" i="47"/>
  <c r="R48" i="47"/>
  <c r="Q48" i="47"/>
  <c r="P48" i="47"/>
  <c r="X48" i="47" s="1"/>
  <c r="O48" i="47"/>
  <c r="N48" i="47"/>
  <c r="M48" i="47"/>
  <c r="K48" i="47"/>
  <c r="J48" i="47"/>
  <c r="I48" i="47"/>
  <c r="G48" i="47"/>
  <c r="F48" i="47"/>
  <c r="E48" i="47"/>
  <c r="D48" i="47"/>
  <c r="L48" i="47" s="1"/>
  <c r="EA47" i="47"/>
  <c r="DZ47" i="47"/>
  <c r="DY47" i="47"/>
  <c r="DW47" i="47"/>
  <c r="DV47" i="47"/>
  <c r="DU47" i="47"/>
  <c r="DT47" i="47"/>
  <c r="DX47" i="47" s="1"/>
  <c r="DR47" i="47"/>
  <c r="DQ47" i="47"/>
  <c r="DP47" i="47"/>
  <c r="DN47" i="47"/>
  <c r="DM47" i="47"/>
  <c r="DL47" i="47"/>
  <c r="DK47" i="47"/>
  <c r="DO47" i="47" s="1"/>
  <c r="DI47" i="47"/>
  <c r="DH47" i="47"/>
  <c r="DG47" i="47"/>
  <c r="DE47" i="47"/>
  <c r="DD47" i="47"/>
  <c r="DC47" i="47"/>
  <c r="DB47" i="47"/>
  <c r="DF47" i="47" s="1"/>
  <c r="CZ47" i="47"/>
  <c r="CY47" i="47"/>
  <c r="CX47" i="47"/>
  <c r="CV47" i="47"/>
  <c r="CU47" i="47"/>
  <c r="CT47" i="47"/>
  <c r="CS47" i="47"/>
  <c r="CW47" i="47" s="1"/>
  <c r="CQ47" i="47"/>
  <c r="CP47" i="47"/>
  <c r="CO47" i="47"/>
  <c r="CM47" i="47"/>
  <c r="CL47" i="47"/>
  <c r="CK47" i="47"/>
  <c r="CJ47" i="47"/>
  <c r="CN47" i="47" s="1"/>
  <c r="CI47" i="47"/>
  <c r="CH47" i="47"/>
  <c r="CG47" i="47"/>
  <c r="CF47" i="47"/>
  <c r="CE47" i="47"/>
  <c r="CD47" i="47"/>
  <c r="CC47" i="47"/>
  <c r="CA47" i="47"/>
  <c r="BZ47" i="47"/>
  <c r="BY47" i="47"/>
  <c r="BW47" i="47"/>
  <c r="BV47" i="47"/>
  <c r="BU47" i="47"/>
  <c r="BS47" i="47"/>
  <c r="BR47" i="47"/>
  <c r="BQ47" i="47"/>
  <c r="BO47" i="47"/>
  <c r="BN47" i="47"/>
  <c r="BM47" i="47"/>
  <c r="BL47" i="47"/>
  <c r="CB47" i="47" s="1"/>
  <c r="BJ47" i="47"/>
  <c r="BI47" i="47"/>
  <c r="BF47" i="47"/>
  <c r="BE47" i="47"/>
  <c r="BB47" i="47"/>
  <c r="BA47" i="47"/>
  <c r="AY47" i="47"/>
  <c r="BD47" i="47" s="1"/>
  <c r="AT47" i="47"/>
  <c r="AS47" i="47"/>
  <c r="AX47" i="47" s="1"/>
  <c r="AP47" i="47"/>
  <c r="AO47" i="47"/>
  <c r="AM47" i="47"/>
  <c r="AR47" i="47" s="1"/>
  <c r="AG47" i="47"/>
  <c r="AA47" i="47"/>
  <c r="Z47" i="47"/>
  <c r="Y47" i="47"/>
  <c r="W47" i="47"/>
  <c r="V47" i="47"/>
  <c r="U47" i="47"/>
  <c r="S47" i="47"/>
  <c r="R47" i="47"/>
  <c r="Q47" i="47"/>
  <c r="P47" i="47"/>
  <c r="X47" i="47" s="1"/>
  <c r="O47" i="47"/>
  <c r="N47" i="47"/>
  <c r="M47" i="47"/>
  <c r="K47" i="47"/>
  <c r="J47" i="47"/>
  <c r="I47" i="47"/>
  <c r="G47" i="47"/>
  <c r="F47" i="47"/>
  <c r="E47" i="47"/>
  <c r="D47" i="47"/>
  <c r="L47" i="47" s="1"/>
  <c r="EA46" i="47"/>
  <c r="DZ46" i="47"/>
  <c r="DY46" i="47"/>
  <c r="DW46" i="47"/>
  <c r="DV46" i="47"/>
  <c r="DU46" i="47"/>
  <c r="DT46" i="47"/>
  <c r="DX46" i="47" s="1"/>
  <c r="DR46" i="47"/>
  <c r="DQ46" i="47"/>
  <c r="DP46" i="47"/>
  <c r="DN46" i="47"/>
  <c r="DM46" i="47"/>
  <c r="DL46" i="47"/>
  <c r="DK46" i="47"/>
  <c r="DO46" i="47" s="1"/>
  <c r="DI46" i="47"/>
  <c r="DH46" i="47"/>
  <c r="DG46" i="47"/>
  <c r="DE46" i="47"/>
  <c r="DD46" i="47"/>
  <c r="DC46" i="47"/>
  <c r="DB46" i="47"/>
  <c r="DF46" i="47" s="1"/>
  <c r="CZ46" i="47"/>
  <c r="CY46" i="47"/>
  <c r="CX46" i="47"/>
  <c r="CV46" i="47"/>
  <c r="CU46" i="47"/>
  <c r="CT46" i="47"/>
  <c r="CS46" i="47"/>
  <c r="CW46" i="47" s="1"/>
  <c r="CQ46" i="47"/>
  <c r="CP46" i="47"/>
  <c r="CO46" i="47"/>
  <c r="CM46" i="47"/>
  <c r="CL46" i="47"/>
  <c r="CK46" i="47"/>
  <c r="CJ46" i="47"/>
  <c r="CN46" i="47" s="1"/>
  <c r="CI46" i="47"/>
  <c r="CH46" i="47"/>
  <c r="CG46" i="47"/>
  <c r="CF46" i="47"/>
  <c r="CE46" i="47"/>
  <c r="CD46" i="47"/>
  <c r="CC46" i="47"/>
  <c r="CA46" i="47"/>
  <c r="BZ46" i="47"/>
  <c r="BY46" i="47"/>
  <c r="BW46" i="47"/>
  <c r="BV46" i="47"/>
  <c r="BU46" i="47"/>
  <c r="BS46" i="47"/>
  <c r="BR46" i="47"/>
  <c r="BQ46" i="47"/>
  <c r="BO46" i="47"/>
  <c r="BN46" i="47"/>
  <c r="BM46" i="47"/>
  <c r="BL46" i="47"/>
  <c r="CB46" i="47" s="1"/>
  <c r="BE46" i="47"/>
  <c r="AY46" i="47"/>
  <c r="AT46" i="47"/>
  <c r="AS46" i="47"/>
  <c r="AV46" i="47" s="1"/>
  <c r="AO46" i="47"/>
  <c r="AM46" i="47"/>
  <c r="AQ46" i="47" s="1"/>
  <c r="AK46" i="47"/>
  <c r="AI46" i="47"/>
  <c r="AH46" i="47"/>
  <c r="AG46" i="47"/>
  <c r="AJ46" i="47" s="1"/>
  <c r="AE46" i="47"/>
  <c r="AD46" i="47"/>
  <c r="AC46" i="47"/>
  <c r="AA46" i="47"/>
  <c r="Z46" i="47"/>
  <c r="Y46" i="47"/>
  <c r="W46" i="47"/>
  <c r="V46" i="47"/>
  <c r="U46" i="47"/>
  <c r="S46" i="47"/>
  <c r="R46" i="47"/>
  <c r="Q46" i="47"/>
  <c r="P46" i="47"/>
  <c r="X46" i="47" s="1"/>
  <c r="O46" i="47"/>
  <c r="N46" i="47"/>
  <c r="M46" i="47"/>
  <c r="K46" i="47"/>
  <c r="J46" i="47"/>
  <c r="I46" i="47"/>
  <c r="G46" i="47"/>
  <c r="F46" i="47"/>
  <c r="E46" i="47"/>
  <c r="D46" i="47"/>
  <c r="L46" i="47" s="1"/>
  <c r="EA45" i="47"/>
  <c r="DZ45" i="47"/>
  <c r="DY45" i="47"/>
  <c r="DW45" i="47"/>
  <c r="DV45" i="47"/>
  <c r="DU45" i="47"/>
  <c r="DT45" i="47"/>
  <c r="DX45" i="47" s="1"/>
  <c r="DR45" i="47"/>
  <c r="DQ45" i="47"/>
  <c r="DP45" i="47"/>
  <c r="DN45" i="47"/>
  <c r="DM45" i="47"/>
  <c r="DL45" i="47"/>
  <c r="DK45" i="47"/>
  <c r="DO45" i="47" s="1"/>
  <c r="DI45" i="47"/>
  <c r="DH45" i="47"/>
  <c r="DG45" i="47"/>
  <c r="DE45" i="47"/>
  <c r="DD45" i="47"/>
  <c r="DC45" i="47"/>
  <c r="DB45" i="47"/>
  <c r="DF45" i="47" s="1"/>
  <c r="CZ45" i="47"/>
  <c r="CY45" i="47"/>
  <c r="CX45" i="47"/>
  <c r="CV45" i="47"/>
  <c r="CU45" i="47"/>
  <c r="CT45" i="47"/>
  <c r="CS45" i="47"/>
  <c r="CW45" i="47" s="1"/>
  <c r="CQ45" i="47"/>
  <c r="CP45" i="47"/>
  <c r="CO45" i="47"/>
  <c r="CM45" i="47"/>
  <c r="CL45" i="47"/>
  <c r="CK45" i="47"/>
  <c r="CJ45" i="47"/>
  <c r="CN45" i="47" s="1"/>
  <c r="CI45" i="47"/>
  <c r="CH45" i="47"/>
  <c r="CG45" i="47"/>
  <c r="CF45" i="47"/>
  <c r="CE45" i="47"/>
  <c r="CD45" i="47"/>
  <c r="CC45" i="47"/>
  <c r="CA45" i="47"/>
  <c r="BZ45" i="47"/>
  <c r="BY45" i="47"/>
  <c r="BW45" i="47"/>
  <c r="BV45" i="47"/>
  <c r="BU45" i="47"/>
  <c r="BS45" i="47"/>
  <c r="BR45" i="47"/>
  <c r="BQ45" i="47"/>
  <c r="BO45" i="47"/>
  <c r="BN45" i="47"/>
  <c r="BM45" i="47"/>
  <c r="BL45" i="47"/>
  <c r="CB45" i="47" s="1"/>
  <c r="BK45" i="47"/>
  <c r="BI45" i="47"/>
  <c r="BG45" i="47"/>
  <c r="BF45" i="47"/>
  <c r="BE45" i="47"/>
  <c r="BH45" i="47" s="1"/>
  <c r="BC45" i="47"/>
  <c r="BB45" i="47"/>
  <c r="BA45" i="47"/>
  <c r="AY45" i="47"/>
  <c r="AW45" i="47"/>
  <c r="AU45" i="47"/>
  <c r="AS45" i="47"/>
  <c r="AV45" i="47" s="1"/>
  <c r="AQ45" i="47"/>
  <c r="AM45" i="47"/>
  <c r="AL45" i="47"/>
  <c r="AG45" i="47"/>
  <c r="AA45" i="47"/>
  <c r="Z45" i="47"/>
  <c r="Y45" i="47"/>
  <c r="W45" i="47"/>
  <c r="V45" i="47"/>
  <c r="U45" i="47"/>
  <c r="S45" i="47"/>
  <c r="R45" i="47"/>
  <c r="Q45" i="47"/>
  <c r="P45" i="47"/>
  <c r="X45" i="47" s="1"/>
  <c r="O45" i="47"/>
  <c r="N45" i="47"/>
  <c r="M45" i="47"/>
  <c r="K45" i="47"/>
  <c r="J45" i="47"/>
  <c r="I45" i="47"/>
  <c r="G45" i="47"/>
  <c r="F45" i="47"/>
  <c r="E45" i="47"/>
  <c r="D45" i="47"/>
  <c r="L45" i="47" s="1"/>
  <c r="EA44" i="47"/>
  <c r="DZ44" i="47"/>
  <c r="DY44" i="47"/>
  <c r="DW44" i="47"/>
  <c r="DV44" i="47"/>
  <c r="DU44" i="47"/>
  <c r="DT44" i="47"/>
  <c r="DX44" i="47" s="1"/>
  <c r="DR44" i="47"/>
  <c r="DQ44" i="47"/>
  <c r="DP44" i="47"/>
  <c r="DN44" i="47"/>
  <c r="DM44" i="47"/>
  <c r="DL44" i="47"/>
  <c r="DK44" i="47"/>
  <c r="DO44" i="47" s="1"/>
  <c r="DI44" i="47"/>
  <c r="DH44" i="47"/>
  <c r="DG44" i="47"/>
  <c r="DE44" i="47"/>
  <c r="DD44" i="47"/>
  <c r="DC44" i="47"/>
  <c r="DB44" i="47"/>
  <c r="DF44" i="47" s="1"/>
  <c r="CZ44" i="47"/>
  <c r="CY44" i="47"/>
  <c r="CX44" i="47"/>
  <c r="CV44" i="47"/>
  <c r="CU44" i="47"/>
  <c r="CT44" i="47"/>
  <c r="CS44" i="47"/>
  <c r="CW44" i="47" s="1"/>
  <c r="CQ44" i="47"/>
  <c r="CP44" i="47"/>
  <c r="CO44" i="47"/>
  <c r="CM44" i="47"/>
  <c r="CL44" i="47"/>
  <c r="CK44" i="47"/>
  <c r="CJ44" i="47"/>
  <c r="CN44" i="47" s="1"/>
  <c r="CI44" i="47"/>
  <c r="CH44" i="47"/>
  <c r="CG44" i="47"/>
  <c r="CF44" i="47"/>
  <c r="CE44" i="47"/>
  <c r="CD44" i="47"/>
  <c r="CC44" i="47"/>
  <c r="CA44" i="47"/>
  <c r="BZ44" i="47"/>
  <c r="BY44" i="47"/>
  <c r="BW44" i="47"/>
  <c r="BV44" i="47"/>
  <c r="BU44" i="47"/>
  <c r="BS44" i="47"/>
  <c r="BR44" i="47"/>
  <c r="BQ44" i="47"/>
  <c r="BO44" i="47"/>
  <c r="BN44" i="47"/>
  <c r="BM44" i="47"/>
  <c r="BL44" i="47"/>
  <c r="CB44" i="47" s="1"/>
  <c r="BE44" i="47"/>
  <c r="AY44" i="47"/>
  <c r="AT44" i="47"/>
  <c r="AS44" i="47"/>
  <c r="AV44" i="47" s="1"/>
  <c r="AO44" i="47"/>
  <c r="AM44" i="47"/>
  <c r="AQ44" i="47" s="1"/>
  <c r="AK44" i="47"/>
  <c r="AI44" i="47"/>
  <c r="AH44" i="47"/>
  <c r="AG44" i="47"/>
  <c r="AJ44" i="47" s="1"/>
  <c r="AE44" i="47"/>
  <c r="AD44" i="47"/>
  <c r="AC44" i="47"/>
  <c r="AA44" i="47"/>
  <c r="Z44" i="47"/>
  <c r="Y44" i="47"/>
  <c r="W44" i="47"/>
  <c r="V44" i="47"/>
  <c r="U44" i="47"/>
  <c r="S44" i="47"/>
  <c r="R44" i="47"/>
  <c r="Q44" i="47"/>
  <c r="P44" i="47"/>
  <c r="X44" i="47" s="1"/>
  <c r="O44" i="47"/>
  <c r="N44" i="47"/>
  <c r="M44" i="47"/>
  <c r="K44" i="47"/>
  <c r="J44" i="47"/>
  <c r="I44" i="47"/>
  <c r="G44" i="47"/>
  <c r="F44" i="47"/>
  <c r="E44" i="47"/>
  <c r="D44" i="47"/>
  <c r="L44" i="47" s="1"/>
  <c r="EA43" i="47"/>
  <c r="DZ43" i="47"/>
  <c r="DY43" i="47"/>
  <c r="DW43" i="47"/>
  <c r="DV43" i="47"/>
  <c r="DU43" i="47"/>
  <c r="DT43" i="47"/>
  <c r="DX43" i="47" s="1"/>
  <c r="DR43" i="47"/>
  <c r="DQ43" i="47"/>
  <c r="DP43" i="47"/>
  <c r="DN43" i="47"/>
  <c r="DM43" i="47"/>
  <c r="DL43" i="47"/>
  <c r="DK43" i="47"/>
  <c r="DO43" i="47" s="1"/>
  <c r="DI43" i="47"/>
  <c r="DH43" i="47"/>
  <c r="DG43" i="47"/>
  <c r="DE43" i="47"/>
  <c r="DD43" i="47"/>
  <c r="DC43" i="47"/>
  <c r="DB43" i="47"/>
  <c r="DF43" i="47" s="1"/>
  <c r="CZ43" i="47"/>
  <c r="CY43" i="47"/>
  <c r="CX43" i="47"/>
  <c r="CV43" i="47"/>
  <c r="CU43" i="47"/>
  <c r="CT43" i="47"/>
  <c r="CS43" i="47"/>
  <c r="CW43" i="47" s="1"/>
  <c r="CQ43" i="47"/>
  <c r="CP43" i="47"/>
  <c r="CO43" i="47"/>
  <c r="CM43" i="47"/>
  <c r="CL43" i="47"/>
  <c r="CK43" i="47"/>
  <c r="CJ43" i="47"/>
  <c r="CN43" i="47" s="1"/>
  <c r="CI43" i="47"/>
  <c r="CH43" i="47"/>
  <c r="CG43" i="47"/>
  <c r="CF43" i="47"/>
  <c r="CE43" i="47"/>
  <c r="CD43" i="47"/>
  <c r="CC43" i="47"/>
  <c r="CA43" i="47"/>
  <c r="BZ43" i="47"/>
  <c r="BY43" i="47"/>
  <c r="BW43" i="47"/>
  <c r="BV43" i="47"/>
  <c r="BU43" i="47"/>
  <c r="BS43" i="47"/>
  <c r="BR43" i="47"/>
  <c r="BQ43" i="47"/>
  <c r="BO43" i="47"/>
  <c r="BN43" i="47"/>
  <c r="BM43" i="47"/>
  <c r="BL43" i="47"/>
  <c r="CB43" i="47" s="1"/>
  <c r="BK43" i="47"/>
  <c r="BI43" i="47"/>
  <c r="BG43" i="47"/>
  <c r="BF43" i="47"/>
  <c r="BE43" i="47"/>
  <c r="BH43" i="47" s="1"/>
  <c r="BC43" i="47"/>
  <c r="BB43" i="47"/>
  <c r="BA43" i="47"/>
  <c r="AY43" i="47"/>
  <c r="AW43" i="47"/>
  <c r="AS43" i="47"/>
  <c r="AV43" i="47" s="1"/>
  <c r="AQ43" i="47"/>
  <c r="AM43" i="47"/>
  <c r="AG43" i="47"/>
  <c r="AA43" i="47"/>
  <c r="Z43" i="47"/>
  <c r="Y43" i="47"/>
  <c r="W43" i="47"/>
  <c r="V43" i="47"/>
  <c r="U43" i="47"/>
  <c r="S43" i="47"/>
  <c r="R43" i="47"/>
  <c r="Q43" i="47"/>
  <c r="P43" i="47"/>
  <c r="X43" i="47" s="1"/>
  <c r="O43" i="47"/>
  <c r="N43" i="47"/>
  <c r="M43" i="47"/>
  <c r="K43" i="47"/>
  <c r="J43" i="47"/>
  <c r="I43" i="47"/>
  <c r="G43" i="47"/>
  <c r="F43" i="47"/>
  <c r="E43" i="47"/>
  <c r="D43" i="47"/>
  <c r="L43" i="47" s="1"/>
  <c r="EA42" i="47"/>
  <c r="DZ42" i="47"/>
  <c r="DY42" i="47"/>
  <c r="DW42" i="47"/>
  <c r="DV42" i="47"/>
  <c r="DU42" i="47"/>
  <c r="DT42" i="47"/>
  <c r="DX42" i="47" s="1"/>
  <c r="DR42" i="47"/>
  <c r="DQ42" i="47"/>
  <c r="DP42" i="47"/>
  <c r="DN42" i="47"/>
  <c r="DM42" i="47"/>
  <c r="DL42" i="47"/>
  <c r="DK42" i="47"/>
  <c r="DO42" i="47" s="1"/>
  <c r="DI42" i="47"/>
  <c r="DH42" i="47"/>
  <c r="DG42" i="47"/>
  <c r="DE42" i="47"/>
  <c r="DD42" i="47"/>
  <c r="DC42" i="47"/>
  <c r="DB42" i="47"/>
  <c r="DF42" i="47" s="1"/>
  <c r="CZ42" i="47"/>
  <c r="CY42" i="47"/>
  <c r="CX42" i="47"/>
  <c r="CV42" i="47"/>
  <c r="CU42" i="47"/>
  <c r="CT42" i="47"/>
  <c r="CS42" i="47"/>
  <c r="CW42" i="47" s="1"/>
  <c r="CQ42" i="47"/>
  <c r="CP42" i="47"/>
  <c r="CO42" i="47"/>
  <c r="CM42" i="47"/>
  <c r="CL42" i="47"/>
  <c r="CK42" i="47"/>
  <c r="CJ42" i="47"/>
  <c r="CN42" i="47" s="1"/>
  <c r="CI42" i="47"/>
  <c r="CH42" i="47"/>
  <c r="CG42" i="47"/>
  <c r="CF42" i="47"/>
  <c r="CE42" i="47"/>
  <c r="CD42" i="47"/>
  <c r="CC42" i="47"/>
  <c r="CA42" i="47"/>
  <c r="BZ42" i="47"/>
  <c r="BY42" i="47"/>
  <c r="BW42" i="47"/>
  <c r="BV42" i="47"/>
  <c r="BU42" i="47"/>
  <c r="BS42" i="47"/>
  <c r="BR42" i="47"/>
  <c r="BQ42" i="47"/>
  <c r="BO42" i="47"/>
  <c r="BN42" i="47"/>
  <c r="BM42" i="47"/>
  <c r="BL42" i="47"/>
  <c r="CB42" i="47" s="1"/>
  <c r="BE42" i="47"/>
  <c r="AY42" i="47"/>
  <c r="AT42" i="47"/>
  <c r="AS42" i="47"/>
  <c r="AV42" i="47" s="1"/>
  <c r="AO42" i="47"/>
  <c r="AM42" i="47"/>
  <c r="AQ42" i="47" s="1"/>
  <c r="AK42" i="47"/>
  <c r="AI42" i="47"/>
  <c r="AH42" i="47"/>
  <c r="AG42" i="47"/>
  <c r="AJ42" i="47" s="1"/>
  <c r="AE42" i="47"/>
  <c r="AD42" i="47"/>
  <c r="AC42" i="47"/>
  <c r="AA42" i="47"/>
  <c r="Z42" i="47"/>
  <c r="Y42" i="47"/>
  <c r="W42" i="47"/>
  <c r="V42" i="47"/>
  <c r="U42" i="47"/>
  <c r="S42" i="47"/>
  <c r="R42" i="47"/>
  <c r="Q42" i="47"/>
  <c r="P42" i="47"/>
  <c r="X42" i="47" s="1"/>
  <c r="O42" i="47"/>
  <c r="N42" i="47"/>
  <c r="M42" i="47"/>
  <c r="K42" i="47"/>
  <c r="J42" i="47"/>
  <c r="I42" i="47"/>
  <c r="G42" i="47"/>
  <c r="F42" i="47"/>
  <c r="E42" i="47"/>
  <c r="D42" i="47"/>
  <c r="L42" i="47" s="1"/>
  <c r="EA41" i="47"/>
  <c r="DZ41" i="47"/>
  <c r="DY41" i="47"/>
  <c r="DW41" i="47"/>
  <c r="DV41" i="47"/>
  <c r="DU41" i="47"/>
  <c r="DT41" i="47"/>
  <c r="DX41" i="47" s="1"/>
  <c r="DR41" i="47"/>
  <c r="DQ41" i="47"/>
  <c r="DP41" i="47"/>
  <c r="DN41" i="47"/>
  <c r="DM41" i="47"/>
  <c r="DL41" i="47"/>
  <c r="DK41" i="47"/>
  <c r="DO41" i="47" s="1"/>
  <c r="DI41" i="47"/>
  <c r="DH41" i="47"/>
  <c r="DG41" i="47"/>
  <c r="DE41" i="47"/>
  <c r="DD41" i="47"/>
  <c r="DC41" i="47"/>
  <c r="DB41" i="47"/>
  <c r="DF41" i="47" s="1"/>
  <c r="CZ41" i="47"/>
  <c r="CY41" i="47"/>
  <c r="CX41" i="47"/>
  <c r="CV41" i="47"/>
  <c r="CU41" i="47"/>
  <c r="CT41" i="47"/>
  <c r="CS41" i="47"/>
  <c r="CW41" i="47" s="1"/>
  <c r="CQ41" i="47"/>
  <c r="CP41" i="47"/>
  <c r="CO41" i="47"/>
  <c r="CM41" i="47"/>
  <c r="CL41" i="47"/>
  <c r="CK41" i="47"/>
  <c r="CJ41" i="47"/>
  <c r="CN41" i="47" s="1"/>
  <c r="CI41" i="47"/>
  <c r="CH41" i="47"/>
  <c r="CG41" i="47"/>
  <c r="CF41" i="47"/>
  <c r="CE41" i="47"/>
  <c r="CD41" i="47"/>
  <c r="CC41" i="47"/>
  <c r="CA41" i="47"/>
  <c r="BZ41" i="47"/>
  <c r="BY41" i="47"/>
  <c r="BW41" i="47"/>
  <c r="BV41" i="47"/>
  <c r="BU41" i="47"/>
  <c r="BS41" i="47"/>
  <c r="BR41" i="47"/>
  <c r="BQ41" i="47"/>
  <c r="BO41" i="47"/>
  <c r="BN41" i="47"/>
  <c r="BM41" i="47"/>
  <c r="BL41" i="47"/>
  <c r="CB41" i="47" s="1"/>
  <c r="BK41" i="47"/>
  <c r="BI41" i="47"/>
  <c r="BG41" i="47"/>
  <c r="BF41" i="47"/>
  <c r="BE41" i="47"/>
  <c r="BH41" i="47" s="1"/>
  <c r="BC41" i="47"/>
  <c r="BB41" i="47"/>
  <c r="BA41" i="47"/>
  <c r="AY41" i="47"/>
  <c r="AW41" i="47"/>
  <c r="AU41" i="47"/>
  <c r="AS41" i="47"/>
  <c r="AV41" i="47" s="1"/>
  <c r="AQ41" i="47"/>
  <c r="AM41" i="47"/>
  <c r="AG41" i="47"/>
  <c r="AA41" i="47"/>
  <c r="Z41" i="47"/>
  <c r="Y41" i="47"/>
  <c r="W41" i="47"/>
  <c r="V41" i="47"/>
  <c r="U41" i="47"/>
  <c r="S41" i="47"/>
  <c r="R41" i="47"/>
  <c r="Q41" i="47"/>
  <c r="P41" i="47"/>
  <c r="X41" i="47" s="1"/>
  <c r="O41" i="47"/>
  <c r="N41" i="47"/>
  <c r="M41" i="47"/>
  <c r="K41" i="47"/>
  <c r="J41" i="47"/>
  <c r="I41" i="47"/>
  <c r="G41" i="47"/>
  <c r="F41" i="47"/>
  <c r="E41" i="47"/>
  <c r="D41" i="47"/>
  <c r="L41" i="47" s="1"/>
  <c r="EA40" i="47"/>
  <c r="DZ40" i="47"/>
  <c r="DY40" i="47"/>
  <c r="DW40" i="47"/>
  <c r="DV40" i="47"/>
  <c r="DU40" i="47"/>
  <c r="DT40" i="47"/>
  <c r="DX40" i="47" s="1"/>
  <c r="DR40" i="47"/>
  <c r="DQ40" i="47"/>
  <c r="DP40" i="47"/>
  <c r="DN40" i="47"/>
  <c r="DM40" i="47"/>
  <c r="DL40" i="47"/>
  <c r="DK40" i="47"/>
  <c r="DO40" i="47" s="1"/>
  <c r="DI40" i="47"/>
  <c r="DH40" i="47"/>
  <c r="DG40" i="47"/>
  <c r="DE40" i="47"/>
  <c r="DD40" i="47"/>
  <c r="DC40" i="47"/>
  <c r="DB40" i="47"/>
  <c r="DF40" i="47" s="1"/>
  <c r="CZ40" i="47"/>
  <c r="CY40" i="47"/>
  <c r="CX40" i="47"/>
  <c r="CV40" i="47"/>
  <c r="CU40" i="47"/>
  <c r="CT40" i="47"/>
  <c r="CS40" i="47"/>
  <c r="CW40" i="47" s="1"/>
  <c r="CQ40" i="47"/>
  <c r="CP40" i="47"/>
  <c r="CO40" i="47"/>
  <c r="CM40" i="47"/>
  <c r="CL40" i="47"/>
  <c r="CK40" i="47"/>
  <c r="CJ40" i="47"/>
  <c r="CN40" i="47" s="1"/>
  <c r="CI40" i="47"/>
  <c r="CH40" i="47"/>
  <c r="CG40" i="47"/>
  <c r="CF40" i="47"/>
  <c r="CE40" i="47"/>
  <c r="CD40" i="47"/>
  <c r="CC40" i="47"/>
  <c r="CA40" i="47"/>
  <c r="BZ40" i="47"/>
  <c r="BY40" i="47"/>
  <c r="BW40" i="47"/>
  <c r="BV40" i="47"/>
  <c r="BU40" i="47"/>
  <c r="BS40" i="47"/>
  <c r="BR40" i="47"/>
  <c r="BQ40" i="47"/>
  <c r="BO40" i="47"/>
  <c r="BN40" i="47"/>
  <c r="BM40" i="47"/>
  <c r="BL40" i="47"/>
  <c r="CB40" i="47" s="1"/>
  <c r="BE40" i="47"/>
  <c r="AY40" i="47"/>
  <c r="AT40" i="47"/>
  <c r="AS40" i="47"/>
  <c r="AV40" i="47" s="1"/>
  <c r="AO40" i="47"/>
  <c r="AM40" i="47"/>
  <c r="AQ40" i="47" s="1"/>
  <c r="AK40" i="47"/>
  <c r="AI40" i="47"/>
  <c r="AH40" i="47"/>
  <c r="AG40" i="47"/>
  <c r="AJ40" i="47" s="1"/>
  <c r="AA40" i="47"/>
  <c r="W40" i="47"/>
  <c r="S40" i="47"/>
  <c r="R40" i="47"/>
  <c r="P40" i="47"/>
  <c r="Z40" i="47" s="1"/>
  <c r="O40" i="47"/>
  <c r="K40" i="47"/>
  <c r="J40" i="47"/>
  <c r="G40" i="47"/>
  <c r="F40" i="47"/>
  <c r="D40" i="47"/>
  <c r="N40" i="47" s="1"/>
  <c r="EA39" i="47"/>
  <c r="DZ39" i="47"/>
  <c r="DW39" i="47"/>
  <c r="DV39" i="47"/>
  <c r="DT39" i="47"/>
  <c r="DY39" i="47" s="1"/>
  <c r="DR39" i="47"/>
  <c r="DQ39" i="47"/>
  <c r="DN39" i="47"/>
  <c r="DM39" i="47"/>
  <c r="DK39" i="47"/>
  <c r="DP39" i="47" s="1"/>
  <c r="DI39" i="47"/>
  <c r="DH39" i="47"/>
  <c r="DE39" i="47"/>
  <c r="DD39" i="47"/>
  <c r="DB39" i="47"/>
  <c r="DG39" i="47" s="1"/>
  <c r="CZ39" i="47"/>
  <c r="CY39" i="47"/>
  <c r="CV39" i="47"/>
  <c r="CU39" i="47"/>
  <c r="CS39" i="47"/>
  <c r="CX39" i="47" s="1"/>
  <c r="CQ39" i="47"/>
  <c r="CP39" i="47"/>
  <c r="CM39" i="47"/>
  <c r="CL39" i="47"/>
  <c r="CJ39" i="47"/>
  <c r="CO39" i="47" s="1"/>
  <c r="CI39" i="47"/>
  <c r="CH39" i="47"/>
  <c r="CF39" i="47"/>
  <c r="CG39" i="47" s="1"/>
  <c r="CE39" i="47"/>
  <c r="CD39" i="47"/>
  <c r="CA39" i="47"/>
  <c r="BZ39" i="47"/>
  <c r="BW39" i="47"/>
  <c r="BV39" i="47"/>
  <c r="BS39" i="47"/>
  <c r="BR39" i="47"/>
  <c r="BO39" i="47"/>
  <c r="BN39" i="47"/>
  <c r="BL39" i="47"/>
  <c r="CC39" i="47" s="1"/>
  <c r="BK39" i="47"/>
  <c r="BJ39" i="47"/>
  <c r="BH39" i="47"/>
  <c r="BG39" i="47"/>
  <c r="BF39" i="47"/>
  <c r="BE39" i="47"/>
  <c r="BI39" i="47" s="1"/>
  <c r="AY39" i="47"/>
  <c r="AX39" i="47"/>
  <c r="AV39" i="47"/>
  <c r="AU39" i="47"/>
  <c r="AT39" i="47"/>
  <c r="AS39" i="47"/>
  <c r="AW39" i="47" s="1"/>
  <c r="AM39" i="47"/>
  <c r="AL39" i="47"/>
  <c r="AJ39" i="47"/>
  <c r="AI39" i="47"/>
  <c r="AH39" i="47"/>
  <c r="AG39" i="47"/>
  <c r="AK39" i="47" s="1"/>
  <c r="AE39" i="47"/>
  <c r="AA39" i="47"/>
  <c r="Z39" i="47"/>
  <c r="W39" i="47"/>
  <c r="V39" i="47"/>
  <c r="S39" i="47"/>
  <c r="R39" i="47"/>
  <c r="P39" i="47"/>
  <c r="Y39" i="47" s="1"/>
  <c r="O39" i="47"/>
  <c r="N39" i="47"/>
  <c r="K39" i="47"/>
  <c r="J39" i="47"/>
  <c r="G39" i="47"/>
  <c r="F39" i="47"/>
  <c r="D39" i="47"/>
  <c r="M39" i="47" s="1"/>
  <c r="EA38" i="47"/>
  <c r="DZ38" i="47"/>
  <c r="DW38" i="47"/>
  <c r="DV38" i="47"/>
  <c r="DT38" i="47"/>
  <c r="DY38" i="47" s="1"/>
  <c r="DR38" i="47"/>
  <c r="DQ38" i="47"/>
  <c r="DN38" i="47"/>
  <c r="DM38" i="47"/>
  <c r="DK38" i="47"/>
  <c r="DP38" i="47" s="1"/>
  <c r="DI38" i="47"/>
  <c r="DH38" i="47"/>
  <c r="DE38" i="47"/>
  <c r="DD38" i="47"/>
  <c r="DB38" i="47"/>
  <c r="DG38" i="47" s="1"/>
  <c r="CZ38" i="47"/>
  <c r="CY38" i="47"/>
  <c r="CV38" i="47"/>
  <c r="CU38" i="47"/>
  <c r="CS38" i="47"/>
  <c r="CX38" i="47" s="1"/>
  <c r="CQ38" i="47"/>
  <c r="CP38" i="47"/>
  <c r="CM38" i="47"/>
  <c r="CL38" i="47"/>
  <c r="CJ38" i="47"/>
  <c r="CO38" i="47" s="1"/>
  <c r="CI38" i="47"/>
  <c r="CH38" i="47"/>
  <c r="CF38" i="47"/>
  <c r="CG38" i="47" s="1"/>
  <c r="CE38" i="47"/>
  <c r="CD38" i="47"/>
  <c r="CA38" i="47"/>
  <c r="BZ38" i="47"/>
  <c r="BW38" i="47"/>
  <c r="BV38" i="47"/>
  <c r="BS38" i="47"/>
  <c r="BR38" i="47"/>
  <c r="BO38" i="47"/>
  <c r="BN38" i="47"/>
  <c r="BL38" i="47"/>
  <c r="CC38" i="47" s="1"/>
  <c r="BK38" i="47"/>
  <c r="BJ38" i="47"/>
  <c r="BH38" i="47"/>
  <c r="BG38" i="47"/>
  <c r="BF38" i="47"/>
  <c r="BE38" i="47"/>
  <c r="BI38" i="47" s="1"/>
  <c r="BC38" i="47"/>
  <c r="AY38" i="47"/>
  <c r="AX38" i="47"/>
  <c r="AV38" i="47"/>
  <c r="AU38" i="47"/>
  <c r="AT38" i="47"/>
  <c r="AS38" i="47"/>
  <c r="AW38" i="47" s="1"/>
  <c r="AM38" i="47"/>
  <c r="AL38" i="47"/>
  <c r="AJ38" i="47"/>
  <c r="AI38" i="47"/>
  <c r="AH38" i="47"/>
  <c r="AG38" i="47"/>
  <c r="AK38" i="47" s="1"/>
  <c r="AA38" i="47"/>
  <c r="Z38" i="47"/>
  <c r="W38" i="47"/>
  <c r="V38" i="47"/>
  <c r="S38" i="47"/>
  <c r="R38" i="47"/>
  <c r="P38" i="47"/>
  <c r="Y38" i="47" s="1"/>
  <c r="O38" i="47"/>
  <c r="N38" i="47"/>
  <c r="K38" i="47"/>
  <c r="J38" i="47"/>
  <c r="G38" i="47"/>
  <c r="F38" i="47"/>
  <c r="D38" i="47"/>
  <c r="M38" i="47" s="1"/>
  <c r="EA37" i="47"/>
  <c r="DZ37" i="47"/>
  <c r="DW37" i="47"/>
  <c r="DV37" i="47"/>
  <c r="DT37" i="47"/>
  <c r="DY37" i="47" s="1"/>
  <c r="DR37" i="47"/>
  <c r="DQ37" i="47"/>
  <c r="DN37" i="47"/>
  <c r="DM37" i="47"/>
  <c r="DK37" i="47"/>
  <c r="DP37" i="47" s="1"/>
  <c r="DI37" i="47"/>
  <c r="DH37" i="47"/>
  <c r="DE37" i="47"/>
  <c r="DD37" i="47"/>
  <c r="DB37" i="47"/>
  <c r="DG37" i="47" s="1"/>
  <c r="CZ37" i="47"/>
  <c r="CY37" i="47"/>
  <c r="CV37" i="47"/>
  <c r="CU37" i="47"/>
  <c r="CS37" i="47"/>
  <c r="CX37" i="47" s="1"/>
  <c r="CQ37" i="47"/>
  <c r="CP37" i="47"/>
  <c r="CM37" i="47"/>
  <c r="CL37" i="47"/>
  <c r="CJ37" i="47"/>
  <c r="CO37" i="47" s="1"/>
  <c r="CI37" i="47"/>
  <c r="CH37" i="47"/>
  <c r="CF37" i="47"/>
  <c r="CG37" i="47" s="1"/>
  <c r="CE37" i="47"/>
  <c r="CD37" i="47"/>
  <c r="CA37" i="47"/>
  <c r="BZ37" i="47"/>
  <c r="BW37" i="47"/>
  <c r="BV37" i="47"/>
  <c r="BS37" i="47"/>
  <c r="BR37" i="47"/>
  <c r="BO37" i="47"/>
  <c r="BN37" i="47"/>
  <c r="BL37" i="47"/>
  <c r="CC37" i="47" s="1"/>
  <c r="BK37" i="47"/>
  <c r="BJ37" i="47"/>
  <c r="BH37" i="47"/>
  <c r="BG37" i="47"/>
  <c r="BF37" i="47"/>
  <c r="BE37" i="47"/>
  <c r="BI37" i="47" s="1"/>
  <c r="AY37" i="47"/>
  <c r="AX37" i="47"/>
  <c r="AV37" i="47"/>
  <c r="AU37" i="47"/>
  <c r="AT37" i="47"/>
  <c r="AS37" i="47"/>
  <c r="AW37" i="47" s="1"/>
  <c r="AM37" i="47"/>
  <c r="AL37" i="47"/>
  <c r="AJ37" i="47"/>
  <c r="AI37" i="47"/>
  <c r="AH37" i="47"/>
  <c r="AG37" i="47"/>
  <c r="AK37" i="47" s="1"/>
  <c r="AE37" i="47"/>
  <c r="AA37" i="47"/>
  <c r="Z37" i="47"/>
  <c r="W37" i="47"/>
  <c r="V37" i="47"/>
  <c r="S37" i="47"/>
  <c r="R37" i="47"/>
  <c r="P37" i="47"/>
  <c r="Y37" i="47" s="1"/>
  <c r="O37" i="47"/>
  <c r="N37" i="47"/>
  <c r="K37" i="47"/>
  <c r="J37" i="47"/>
  <c r="G37" i="47"/>
  <c r="F37" i="47"/>
  <c r="D37" i="47"/>
  <c r="M37" i="47" s="1"/>
  <c r="EA36" i="47"/>
  <c r="DZ36" i="47"/>
  <c r="DW36" i="47"/>
  <c r="DV36" i="47"/>
  <c r="DT36" i="47"/>
  <c r="DY36" i="47" s="1"/>
  <c r="DR36" i="47"/>
  <c r="DQ36" i="47"/>
  <c r="DN36" i="47"/>
  <c r="DM36" i="47"/>
  <c r="DK36" i="47"/>
  <c r="DP36" i="47" s="1"/>
  <c r="DI36" i="47"/>
  <c r="DH36" i="47"/>
  <c r="DE36" i="47"/>
  <c r="DD36" i="47"/>
  <c r="DB36" i="47"/>
  <c r="DG36" i="47" s="1"/>
  <c r="CZ36" i="47"/>
  <c r="CY36" i="47"/>
  <c r="CV36" i="47"/>
  <c r="CU36" i="47"/>
  <c r="CS36" i="47"/>
  <c r="CX36" i="47" s="1"/>
  <c r="CQ36" i="47"/>
  <c r="CP36" i="47"/>
  <c r="CM36" i="47"/>
  <c r="CL36" i="47"/>
  <c r="CJ36" i="47"/>
  <c r="CO36" i="47" s="1"/>
  <c r="CI36" i="47"/>
  <c r="CH36" i="47"/>
  <c r="CF36" i="47"/>
  <c r="CG36" i="47" s="1"/>
  <c r="CE36" i="47"/>
  <c r="CD36" i="47"/>
  <c r="CA36" i="47"/>
  <c r="BZ36" i="47"/>
  <c r="BW36" i="47"/>
  <c r="BV36" i="47"/>
  <c r="BS36" i="47"/>
  <c r="BR36" i="47"/>
  <c r="BO36" i="47"/>
  <c r="BN36" i="47"/>
  <c r="BL36" i="47"/>
  <c r="CC36" i="47" s="1"/>
  <c r="BK36" i="47"/>
  <c r="BJ36" i="47"/>
  <c r="BH36" i="47"/>
  <c r="BG36" i="47"/>
  <c r="BF36" i="47"/>
  <c r="BE36" i="47"/>
  <c r="BI36" i="47" s="1"/>
  <c r="BC36" i="47"/>
  <c r="AY36" i="47"/>
  <c r="AX36" i="47"/>
  <c r="AV36" i="47"/>
  <c r="AU36" i="47"/>
  <c r="AT36" i="47"/>
  <c r="AS36" i="47"/>
  <c r="AW36" i="47" s="1"/>
  <c r="AM36" i="47"/>
  <c r="AL36" i="47"/>
  <c r="AJ36" i="47"/>
  <c r="AI36" i="47"/>
  <c r="AH36" i="47"/>
  <c r="AG36" i="47"/>
  <c r="AK36" i="47" s="1"/>
  <c r="AA36" i="47"/>
  <c r="Z36" i="47"/>
  <c r="W36" i="47"/>
  <c r="V36" i="47"/>
  <c r="S36" i="47"/>
  <c r="R36" i="47"/>
  <c r="P36" i="47"/>
  <c r="Y36" i="47" s="1"/>
  <c r="O36" i="47"/>
  <c r="N36" i="47"/>
  <c r="K36" i="47"/>
  <c r="J36" i="47"/>
  <c r="G36" i="47"/>
  <c r="F36" i="47"/>
  <c r="D36" i="47"/>
  <c r="M36" i="47" s="1"/>
  <c r="EA35" i="47"/>
  <c r="DZ35" i="47"/>
  <c r="DW35" i="47"/>
  <c r="DV35" i="47"/>
  <c r="DT35" i="47"/>
  <c r="DY35" i="47" s="1"/>
  <c r="DR35" i="47"/>
  <c r="DQ35" i="47"/>
  <c r="DN35" i="47"/>
  <c r="DM35" i="47"/>
  <c r="DK35" i="47"/>
  <c r="DP35" i="47" s="1"/>
  <c r="DI35" i="47"/>
  <c r="DH35" i="47"/>
  <c r="DE35" i="47"/>
  <c r="DD35" i="47"/>
  <c r="DB35" i="47"/>
  <c r="DG35" i="47" s="1"/>
  <c r="CZ35" i="47"/>
  <c r="CY35" i="47"/>
  <c r="CV35" i="47"/>
  <c r="CU35" i="47"/>
  <c r="CS35" i="47"/>
  <c r="CX35" i="47" s="1"/>
  <c r="CQ35" i="47"/>
  <c r="CP35" i="47"/>
  <c r="CM35" i="47"/>
  <c r="CL35" i="47"/>
  <c r="CJ35" i="47"/>
  <c r="CO35" i="47" s="1"/>
  <c r="CI35" i="47"/>
  <c r="CH35" i="47"/>
  <c r="CF35" i="47"/>
  <c r="CG35" i="47" s="1"/>
  <c r="CE35" i="47"/>
  <c r="CD35" i="47"/>
  <c r="CA35" i="47"/>
  <c r="BZ35" i="47"/>
  <c r="BW35" i="47"/>
  <c r="BV35" i="47"/>
  <c r="BS35" i="47"/>
  <c r="BR35" i="47"/>
  <c r="BO35" i="47"/>
  <c r="BN35" i="47"/>
  <c r="BL35" i="47"/>
  <c r="CC35" i="47" s="1"/>
  <c r="BK35" i="47"/>
  <c r="BJ35" i="47"/>
  <c r="BH35" i="47"/>
  <c r="BG35" i="47"/>
  <c r="BF35" i="47"/>
  <c r="BE35" i="47"/>
  <c r="BI35" i="47" s="1"/>
  <c r="AY35" i="47"/>
  <c r="AX35" i="47"/>
  <c r="AV35" i="47"/>
  <c r="AU35" i="47"/>
  <c r="AT35" i="47"/>
  <c r="AS35" i="47"/>
  <c r="AW35" i="47" s="1"/>
  <c r="AM35" i="47"/>
  <c r="AL35" i="47"/>
  <c r="AJ35" i="47"/>
  <c r="AI35" i="47"/>
  <c r="AH35" i="47"/>
  <c r="AG35" i="47"/>
  <c r="AK35" i="47" s="1"/>
  <c r="AA35" i="47"/>
  <c r="Z35" i="47"/>
  <c r="W35" i="47"/>
  <c r="V35" i="47"/>
  <c r="S35" i="47"/>
  <c r="R35" i="47"/>
  <c r="P35" i="47"/>
  <c r="Y35" i="47" s="1"/>
  <c r="O35" i="47"/>
  <c r="N35" i="47"/>
  <c r="K35" i="47"/>
  <c r="J35" i="47"/>
  <c r="G35" i="47"/>
  <c r="F35" i="47"/>
  <c r="D35" i="47"/>
  <c r="M35" i="47" s="1"/>
  <c r="EA34" i="47"/>
  <c r="DZ34" i="47"/>
  <c r="DW34" i="47"/>
  <c r="DV34" i="47"/>
  <c r="DT34" i="47"/>
  <c r="DY34" i="47" s="1"/>
  <c r="DR34" i="47"/>
  <c r="DQ34" i="47"/>
  <c r="DN34" i="47"/>
  <c r="DM34" i="47"/>
  <c r="DK34" i="47"/>
  <c r="DP34" i="47" s="1"/>
  <c r="DI34" i="47"/>
  <c r="DH34" i="47"/>
  <c r="DE34" i="47"/>
  <c r="DD34" i="47"/>
  <c r="DB34" i="47"/>
  <c r="DG34" i="47" s="1"/>
  <c r="CZ34" i="47"/>
  <c r="CY34" i="47"/>
  <c r="CV34" i="47"/>
  <c r="CU34" i="47"/>
  <c r="CS34" i="47"/>
  <c r="CX34" i="47" s="1"/>
  <c r="CQ34" i="47"/>
  <c r="CP34" i="47"/>
  <c r="CM34" i="47"/>
  <c r="CL34" i="47"/>
  <c r="CJ34" i="47"/>
  <c r="CO34" i="47" s="1"/>
  <c r="CI34" i="47"/>
  <c r="CH34" i="47"/>
  <c r="CF34" i="47"/>
  <c r="CG34" i="47" s="1"/>
  <c r="CE34" i="47"/>
  <c r="CD34" i="47"/>
  <c r="CA34" i="47"/>
  <c r="BZ34" i="47"/>
  <c r="BW34" i="47"/>
  <c r="BV34" i="47"/>
  <c r="BS34" i="47"/>
  <c r="BR34" i="47"/>
  <c r="BO34" i="47"/>
  <c r="BN34" i="47"/>
  <c r="BL34" i="47"/>
  <c r="CC34" i="47" s="1"/>
  <c r="BK34" i="47"/>
  <c r="BJ34" i="47"/>
  <c r="BH34" i="47"/>
  <c r="BG34" i="47"/>
  <c r="BF34" i="47"/>
  <c r="BE34" i="47"/>
  <c r="BI34" i="47" s="1"/>
  <c r="BC34" i="47"/>
  <c r="BB34" i="47"/>
  <c r="AY34" i="47"/>
  <c r="AX34" i="47"/>
  <c r="AV34" i="47"/>
  <c r="AU34" i="47"/>
  <c r="AT34" i="47"/>
  <c r="AS34" i="47"/>
  <c r="AW34" i="47" s="1"/>
  <c r="AQ34" i="47"/>
  <c r="AP34" i="47"/>
  <c r="AM34" i="47"/>
  <c r="AL34" i="47"/>
  <c r="AJ34" i="47"/>
  <c r="AI34" i="47"/>
  <c r="AH34" i="47"/>
  <c r="AG34" i="47"/>
  <c r="AK34" i="47" s="1"/>
  <c r="AE34" i="47"/>
  <c r="AD34" i="47"/>
  <c r="AA34" i="47"/>
  <c r="Z34" i="47"/>
  <c r="W34" i="47"/>
  <c r="V34" i="47"/>
  <c r="S34" i="47"/>
  <c r="R34" i="47"/>
  <c r="P34" i="47"/>
  <c r="Y34" i="47" s="1"/>
  <c r="O34" i="47"/>
  <c r="N34" i="47"/>
  <c r="K34" i="47"/>
  <c r="J34" i="47"/>
  <c r="G34" i="47"/>
  <c r="F34" i="47"/>
  <c r="D34" i="47"/>
  <c r="M34" i="47" s="1"/>
  <c r="EA33" i="47"/>
  <c r="DZ33" i="47"/>
  <c r="DW33" i="47"/>
  <c r="DV33" i="47"/>
  <c r="DT33" i="47"/>
  <c r="DY33" i="47" s="1"/>
  <c r="DR33" i="47"/>
  <c r="DQ33" i="47"/>
  <c r="DN33" i="47"/>
  <c r="DM33" i="47"/>
  <c r="DK33" i="47"/>
  <c r="DP33" i="47" s="1"/>
  <c r="DI33" i="47"/>
  <c r="DH33" i="47"/>
  <c r="DE33" i="47"/>
  <c r="DD33" i="47"/>
  <c r="DB33" i="47"/>
  <c r="DG33" i="47" s="1"/>
  <c r="CY33" i="47"/>
  <c r="CV33" i="47"/>
  <c r="CS33" i="47"/>
  <c r="CP33" i="47"/>
  <c r="CJ33" i="47"/>
  <c r="CF33" i="47"/>
  <c r="CG33" i="47" s="1"/>
  <c r="CE33" i="47"/>
  <c r="CA33" i="47"/>
  <c r="BZ33" i="47"/>
  <c r="BV33" i="47"/>
  <c r="BT33" i="47"/>
  <c r="BP33" i="47"/>
  <c r="BO33" i="47"/>
  <c r="BL33" i="47"/>
  <c r="BK33" i="47"/>
  <c r="BJ33" i="47"/>
  <c r="BH33" i="47"/>
  <c r="BG33" i="47"/>
  <c r="BF33" i="47"/>
  <c r="BE33" i="47"/>
  <c r="BI33" i="47" s="1"/>
  <c r="BC33" i="47"/>
  <c r="BB33" i="47"/>
  <c r="AZ33" i="47"/>
  <c r="AY33" i="47"/>
  <c r="BA33" i="47" s="1"/>
  <c r="AX33" i="47"/>
  <c r="AV33" i="47"/>
  <c r="AU33" i="47"/>
  <c r="AT33" i="47"/>
  <c r="AS33" i="47"/>
  <c r="AW33" i="47" s="1"/>
  <c r="AQ33" i="47"/>
  <c r="AM33" i="47"/>
  <c r="AO33" i="47" s="1"/>
  <c r="AL33" i="47"/>
  <c r="AJ33" i="47"/>
  <c r="AI33" i="47"/>
  <c r="AH33" i="47"/>
  <c r="AG33" i="47"/>
  <c r="AK33" i="47" s="1"/>
  <c r="AE33" i="47"/>
  <c r="AD33" i="47"/>
  <c r="AB33" i="47"/>
  <c r="AA33" i="47"/>
  <c r="AC33" i="47" s="1"/>
  <c r="Z33" i="47"/>
  <c r="X33" i="47"/>
  <c r="W33" i="47"/>
  <c r="T33" i="47"/>
  <c r="S33" i="47"/>
  <c r="R33" i="47"/>
  <c r="P33" i="47"/>
  <c r="N33" i="47"/>
  <c r="L33" i="47"/>
  <c r="H33" i="47"/>
  <c r="G33" i="47"/>
  <c r="D33" i="47"/>
  <c r="DZ32" i="47"/>
  <c r="DT32" i="47"/>
  <c r="DO32" i="47"/>
  <c r="DN32" i="47"/>
  <c r="DK32" i="47"/>
  <c r="DB32" i="47"/>
  <c r="CW32" i="47"/>
  <c r="CV32" i="47"/>
  <c r="CS32" i="47"/>
  <c r="CJ32" i="47"/>
  <c r="CF32" i="47"/>
  <c r="CG32" i="47" s="1"/>
  <c r="CE32" i="47"/>
  <c r="CA32" i="47"/>
  <c r="BZ32" i="47"/>
  <c r="BV32" i="47"/>
  <c r="BT32" i="47"/>
  <c r="BP32" i="47"/>
  <c r="BO32" i="47"/>
  <c r="BL32" i="47"/>
  <c r="BK32" i="47"/>
  <c r="BJ32" i="47"/>
  <c r="BH32" i="47"/>
  <c r="BG32" i="47"/>
  <c r="BF32" i="47"/>
  <c r="BE32" i="47"/>
  <c r="BI32" i="47" s="1"/>
  <c r="BC32" i="47"/>
  <c r="BB32" i="47"/>
  <c r="AZ32" i="47"/>
  <c r="AY32" i="47"/>
  <c r="BA32" i="47" s="1"/>
  <c r="AX32" i="47"/>
  <c r="AV32" i="47"/>
  <c r="AU32" i="47"/>
  <c r="AT32" i="47"/>
  <c r="AS32" i="47"/>
  <c r="AW32" i="47" s="1"/>
  <c r="AQ32" i="47"/>
  <c r="AM32" i="47"/>
  <c r="AO32" i="47" s="1"/>
  <c r="AL32" i="47"/>
  <c r="AJ32" i="47"/>
  <c r="AI32" i="47"/>
  <c r="AH32" i="47"/>
  <c r="AG32" i="47"/>
  <c r="AK32" i="47" s="1"/>
  <c r="AE32" i="47"/>
  <c r="AD32" i="47"/>
  <c r="AB32" i="47"/>
  <c r="AA32" i="47"/>
  <c r="AC32" i="47" s="1"/>
  <c r="Z32" i="47"/>
  <c r="X32" i="47"/>
  <c r="W32" i="47"/>
  <c r="T32" i="47"/>
  <c r="S32" i="47"/>
  <c r="R32" i="47"/>
  <c r="P32" i="47"/>
  <c r="N32" i="47"/>
  <c r="L32" i="47"/>
  <c r="H32" i="47"/>
  <c r="G32" i="47"/>
  <c r="D32" i="47"/>
  <c r="DZ31" i="47"/>
  <c r="DT31" i="47"/>
  <c r="DO31" i="47"/>
  <c r="DN31" i="47"/>
  <c r="DK31" i="47"/>
  <c r="DH31" i="47"/>
  <c r="DB31" i="47"/>
  <c r="CW31" i="47"/>
  <c r="CV31" i="47"/>
  <c r="CS31" i="47"/>
  <c r="CJ31" i="47"/>
  <c r="CF31" i="47"/>
  <c r="CG31" i="47" s="1"/>
  <c r="CE31" i="47"/>
  <c r="CA31" i="47"/>
  <c r="BZ31" i="47"/>
  <c r="BV31" i="47"/>
  <c r="BT31" i="47"/>
  <c r="BP31" i="47"/>
  <c r="BO31" i="47"/>
  <c r="BL31" i="47"/>
  <c r="BK31" i="47"/>
  <c r="BJ31" i="47"/>
  <c r="BH31" i="47"/>
  <c r="BG31" i="47"/>
  <c r="BF31" i="47"/>
  <c r="BE31" i="47"/>
  <c r="BI31" i="47" s="1"/>
  <c r="BC31" i="47"/>
  <c r="BB31" i="47"/>
  <c r="AZ31" i="47"/>
  <c r="AY31" i="47"/>
  <c r="BA31" i="47" s="1"/>
  <c r="AX31" i="47"/>
  <c r="AV31" i="47"/>
  <c r="AU31" i="47"/>
  <c r="AT31" i="47"/>
  <c r="AS31" i="47"/>
  <c r="AW31" i="47" s="1"/>
  <c r="AQ31" i="47"/>
  <c r="AM31" i="47"/>
  <c r="AO31" i="47" s="1"/>
  <c r="AL31" i="47"/>
  <c r="AJ31" i="47"/>
  <c r="AI31" i="47"/>
  <c r="AH31" i="47"/>
  <c r="AG31" i="47"/>
  <c r="AK31" i="47" s="1"/>
  <c r="AE31" i="47"/>
  <c r="AD31" i="47"/>
  <c r="AB31" i="47"/>
  <c r="AA31" i="47"/>
  <c r="AC31" i="47" s="1"/>
  <c r="Z31" i="47"/>
  <c r="X31" i="47"/>
  <c r="W31" i="47"/>
  <c r="T31" i="47"/>
  <c r="S31" i="47"/>
  <c r="R31" i="47"/>
  <c r="P31" i="47"/>
  <c r="N31" i="47"/>
  <c r="L31" i="47"/>
  <c r="H31" i="47"/>
  <c r="G31" i="47"/>
  <c r="D31" i="47"/>
  <c r="EA30" i="47"/>
  <c r="DZ30" i="47"/>
  <c r="DW30" i="47"/>
  <c r="DV30" i="47"/>
  <c r="DT30" i="47"/>
  <c r="DY30" i="47" s="1"/>
  <c r="DR30" i="47"/>
  <c r="DQ30" i="47"/>
  <c r="DN30" i="47"/>
  <c r="DM30" i="47"/>
  <c r="DK30" i="47"/>
  <c r="DP30" i="47" s="1"/>
  <c r="DI30" i="47"/>
  <c r="DH30" i="47"/>
  <c r="DE30" i="47"/>
  <c r="DD30" i="47"/>
  <c r="DB30" i="47"/>
  <c r="DG30" i="47" s="1"/>
  <c r="CZ30" i="47"/>
  <c r="CY30" i="47"/>
  <c r="CV30" i="47"/>
  <c r="CU30" i="47"/>
  <c r="CS30" i="47"/>
  <c r="CX30" i="47" s="1"/>
  <c r="CQ30" i="47"/>
  <c r="CP30" i="47"/>
  <c r="CM30" i="47"/>
  <c r="CL30" i="47"/>
  <c r="CJ30" i="47"/>
  <c r="CO30" i="47" s="1"/>
  <c r="CI30" i="47"/>
  <c r="CH30" i="47"/>
  <c r="CF30" i="47"/>
  <c r="CG30" i="47" s="1"/>
  <c r="CE30" i="47"/>
  <c r="CD30" i="47"/>
  <c r="CA30" i="47"/>
  <c r="BZ30" i="47"/>
  <c r="BW30" i="47"/>
  <c r="BV30" i="47"/>
  <c r="BS30" i="47"/>
  <c r="BR30" i="47"/>
  <c r="BO30" i="47"/>
  <c r="BN30" i="47"/>
  <c r="BL30" i="47"/>
  <c r="CC30" i="47" s="1"/>
  <c r="BK30" i="47"/>
  <c r="BJ30" i="47"/>
  <c r="BH30" i="47"/>
  <c r="BG30" i="47"/>
  <c r="BF30" i="47"/>
  <c r="BE30" i="47"/>
  <c r="BI30" i="47" s="1"/>
  <c r="BB30" i="47"/>
  <c r="AY30" i="47"/>
  <c r="BA30" i="47" s="1"/>
  <c r="AX30" i="47"/>
  <c r="AV30" i="47"/>
  <c r="AU30" i="47"/>
  <c r="AT30" i="47"/>
  <c r="AS30" i="47"/>
  <c r="AW30" i="47" s="1"/>
  <c r="AP30" i="47"/>
  <c r="AM30" i="47"/>
  <c r="AO30" i="47" s="1"/>
  <c r="AL30" i="47"/>
  <c r="AJ30" i="47"/>
  <c r="AI30" i="47"/>
  <c r="AH30" i="47"/>
  <c r="AG30" i="47"/>
  <c r="AK30" i="47" s="1"/>
  <c r="AD30" i="47"/>
  <c r="AA30" i="47"/>
  <c r="AC30" i="47" s="1"/>
  <c r="Z30" i="47"/>
  <c r="W30" i="47"/>
  <c r="V30" i="47"/>
  <c r="S30" i="47"/>
  <c r="R30" i="47"/>
  <c r="P30" i="47"/>
  <c r="Y30" i="47" s="1"/>
  <c r="O30" i="47"/>
  <c r="N30" i="47"/>
  <c r="K30" i="47"/>
  <c r="J30" i="47"/>
  <c r="G30" i="47"/>
  <c r="F30" i="47"/>
  <c r="D30" i="47"/>
  <c r="M30" i="47" s="1"/>
  <c r="EA29" i="47"/>
  <c r="DZ29" i="47"/>
  <c r="DW29" i="47"/>
  <c r="DV29" i="47"/>
  <c r="DT29" i="47"/>
  <c r="DY29" i="47" s="1"/>
  <c r="DR29" i="47"/>
  <c r="DQ29" i="47"/>
  <c r="DN29" i="47"/>
  <c r="DM29" i="47"/>
  <c r="DK29" i="47"/>
  <c r="DP29" i="47" s="1"/>
  <c r="DI29" i="47"/>
  <c r="DH29" i="47"/>
  <c r="DE29" i="47"/>
  <c r="DD29" i="47"/>
  <c r="DB29" i="47"/>
  <c r="DG29" i="47" s="1"/>
  <c r="CZ29" i="47"/>
  <c r="CY29" i="47"/>
  <c r="CV29" i="47"/>
  <c r="CU29" i="47"/>
  <c r="CS29" i="47"/>
  <c r="CX29" i="47" s="1"/>
  <c r="CQ29" i="47"/>
  <c r="CP29" i="47"/>
  <c r="CM29" i="47"/>
  <c r="CL29" i="47"/>
  <c r="CJ29" i="47"/>
  <c r="CO29" i="47" s="1"/>
  <c r="CI29" i="47"/>
  <c r="CH29" i="47"/>
  <c r="CF29" i="47"/>
  <c r="CG29" i="47" s="1"/>
  <c r="CE29" i="47"/>
  <c r="CD29" i="47"/>
  <c r="CA29" i="47"/>
  <c r="BZ29" i="47"/>
  <c r="BW29" i="47"/>
  <c r="BV29" i="47"/>
  <c r="BS29" i="47"/>
  <c r="BR29" i="47"/>
  <c r="BO29" i="47"/>
  <c r="BN29" i="47"/>
  <c r="BL29" i="47"/>
  <c r="CC29" i="47" s="1"/>
  <c r="BK29" i="47"/>
  <c r="BJ29" i="47"/>
  <c r="BH29" i="47"/>
  <c r="BG29" i="47"/>
  <c r="BF29" i="47"/>
  <c r="BE29" i="47"/>
  <c r="BI29" i="47" s="1"/>
  <c r="BB29" i="47"/>
  <c r="AY29" i="47"/>
  <c r="BA29" i="47" s="1"/>
  <c r="AX29" i="47"/>
  <c r="AV29" i="47"/>
  <c r="AU29" i="47"/>
  <c r="AT29" i="47"/>
  <c r="AS29" i="47"/>
  <c r="AW29" i="47" s="1"/>
  <c r="AP29" i="47"/>
  <c r="AM29" i="47"/>
  <c r="AO29" i="47" s="1"/>
  <c r="AL29" i="47"/>
  <c r="AJ29" i="47"/>
  <c r="AI29" i="47"/>
  <c r="AH29" i="47"/>
  <c r="AG29" i="47"/>
  <c r="AK29" i="47" s="1"/>
  <c r="AD29" i="47"/>
  <c r="AA29" i="47"/>
  <c r="AC29" i="47" s="1"/>
  <c r="Z29" i="47"/>
  <c r="W29" i="47"/>
  <c r="V29" i="47"/>
  <c r="S29" i="47"/>
  <c r="R29" i="47"/>
  <c r="P29" i="47"/>
  <c r="Y29" i="47" s="1"/>
  <c r="O29" i="47"/>
  <c r="N29" i="47"/>
  <c r="K29" i="47"/>
  <c r="J29" i="47"/>
  <c r="G29" i="47"/>
  <c r="F29" i="47"/>
  <c r="D29" i="47"/>
  <c r="M29" i="47" s="1"/>
  <c r="EA28" i="47"/>
  <c r="DZ28" i="47"/>
  <c r="DW28" i="47"/>
  <c r="DV28" i="47"/>
  <c r="DT28" i="47"/>
  <c r="DY28" i="47" s="1"/>
  <c r="DR28" i="47"/>
  <c r="DQ28" i="47"/>
  <c r="DN28" i="47"/>
  <c r="DM28" i="47"/>
  <c r="DK28" i="47"/>
  <c r="DP28" i="47" s="1"/>
  <c r="DI28" i="47"/>
  <c r="DH28" i="47"/>
  <c r="DE28" i="47"/>
  <c r="DD28" i="47"/>
  <c r="DB28" i="47"/>
  <c r="DG28" i="47" s="1"/>
  <c r="CZ28" i="47"/>
  <c r="CY28" i="47"/>
  <c r="CV28" i="47"/>
  <c r="CU28" i="47"/>
  <c r="CS28" i="47"/>
  <c r="CX28" i="47" s="1"/>
  <c r="CQ28" i="47"/>
  <c r="CP28" i="47"/>
  <c r="CM28" i="47"/>
  <c r="CL28" i="47"/>
  <c r="CJ28" i="47"/>
  <c r="CO28" i="47" s="1"/>
  <c r="CI28" i="47"/>
  <c r="CH28" i="47"/>
  <c r="CF28" i="47"/>
  <c r="CG28" i="47" s="1"/>
  <c r="CE28" i="47"/>
  <c r="CD28" i="47"/>
  <c r="CA28" i="47"/>
  <c r="BZ28" i="47"/>
  <c r="BW28" i="47"/>
  <c r="BV28" i="47"/>
  <c r="BS28" i="47"/>
  <c r="BR28" i="47"/>
  <c r="BO28" i="47"/>
  <c r="BN28" i="47"/>
  <c r="BL28" i="47"/>
  <c r="CC28" i="47" s="1"/>
  <c r="BK28" i="47"/>
  <c r="BJ28" i="47"/>
  <c r="BH28" i="47"/>
  <c r="BG28" i="47"/>
  <c r="BF28" i="47"/>
  <c r="BE28" i="47"/>
  <c r="BI28" i="47" s="1"/>
  <c r="BB28" i="47"/>
  <c r="AY28" i="47"/>
  <c r="BA28" i="47" s="1"/>
  <c r="AX28" i="47"/>
  <c r="AV28" i="47"/>
  <c r="AU28" i="47"/>
  <c r="AT28" i="47"/>
  <c r="AS28" i="47"/>
  <c r="AW28" i="47" s="1"/>
  <c r="AP28" i="47"/>
  <c r="AM28" i="47"/>
  <c r="AO28" i="47" s="1"/>
  <c r="AL28" i="47"/>
  <c r="AJ28" i="47"/>
  <c r="AI28" i="47"/>
  <c r="AH28" i="47"/>
  <c r="AG28" i="47"/>
  <c r="AK28" i="47" s="1"/>
  <c r="AD28" i="47"/>
  <c r="AA28" i="47"/>
  <c r="AC28" i="47" s="1"/>
  <c r="Z28" i="47"/>
  <c r="W28" i="47"/>
  <c r="V28" i="47"/>
  <c r="S28" i="47"/>
  <c r="R28" i="47"/>
  <c r="P28" i="47"/>
  <c r="Y28" i="47" s="1"/>
  <c r="O28" i="47"/>
  <c r="N28" i="47"/>
  <c r="K28" i="47"/>
  <c r="J28" i="47"/>
  <c r="G28" i="47"/>
  <c r="F28" i="47"/>
  <c r="D28" i="47"/>
  <c r="M28" i="47" s="1"/>
  <c r="EA27" i="47"/>
  <c r="DZ27" i="47"/>
  <c r="DW27" i="47"/>
  <c r="DV27" i="47"/>
  <c r="DT27" i="47"/>
  <c r="DY27" i="47" s="1"/>
  <c r="DR27" i="47"/>
  <c r="DQ27" i="47"/>
  <c r="DN27" i="47"/>
  <c r="DM27" i="47"/>
  <c r="DK27" i="47"/>
  <c r="DP27" i="47" s="1"/>
  <c r="DI27" i="47"/>
  <c r="DH27" i="47"/>
  <c r="DE27" i="47"/>
  <c r="DD27" i="47"/>
  <c r="DB27" i="47"/>
  <c r="DG27" i="47" s="1"/>
  <c r="CZ27" i="47"/>
  <c r="CY27" i="47"/>
  <c r="CV27" i="47"/>
  <c r="CU27" i="47"/>
  <c r="CS27" i="47"/>
  <c r="CX27" i="47" s="1"/>
  <c r="CQ27" i="47"/>
  <c r="CP27" i="47"/>
  <c r="CM27" i="47"/>
  <c r="CL27" i="47"/>
  <c r="CJ27" i="47"/>
  <c r="CO27" i="47" s="1"/>
  <c r="CI27" i="47"/>
  <c r="CH27" i="47"/>
  <c r="CF27" i="47"/>
  <c r="CG27" i="47" s="1"/>
  <c r="CE27" i="47"/>
  <c r="CD27" i="47"/>
  <c r="CA27" i="47"/>
  <c r="BZ27" i="47"/>
  <c r="BW27" i="47"/>
  <c r="BV27" i="47"/>
  <c r="BS27" i="47"/>
  <c r="BR27" i="47"/>
  <c r="BO27" i="47"/>
  <c r="BN27" i="47"/>
  <c r="BL27" i="47"/>
  <c r="CC27" i="47" s="1"/>
  <c r="BK27" i="47"/>
  <c r="BJ27" i="47"/>
  <c r="BH27" i="47"/>
  <c r="BG27" i="47"/>
  <c r="BF27" i="47"/>
  <c r="BE27" i="47"/>
  <c r="BI27" i="47" s="1"/>
  <c r="BB27" i="47"/>
  <c r="AY27" i="47"/>
  <c r="BA27" i="47" s="1"/>
  <c r="AX27" i="47"/>
  <c r="AV27" i="47"/>
  <c r="AU27" i="47"/>
  <c r="AT27" i="47"/>
  <c r="AS27" i="47"/>
  <c r="AW27" i="47" s="1"/>
  <c r="AP27" i="47"/>
  <c r="AM27" i="47"/>
  <c r="AO27" i="47" s="1"/>
  <c r="AL27" i="47"/>
  <c r="AJ27" i="47"/>
  <c r="AI27" i="47"/>
  <c r="AH27" i="47"/>
  <c r="AG27" i="47"/>
  <c r="AK27" i="47" s="1"/>
  <c r="AD27" i="47"/>
  <c r="AA27" i="47"/>
  <c r="AC27" i="47" s="1"/>
  <c r="Z27" i="47"/>
  <c r="W27" i="47"/>
  <c r="V27" i="47"/>
  <c r="S27" i="47"/>
  <c r="R27" i="47"/>
  <c r="P27" i="47"/>
  <c r="Y27" i="47" s="1"/>
  <c r="O27" i="47"/>
  <c r="N27" i="47"/>
  <c r="K27" i="47"/>
  <c r="J27" i="47"/>
  <c r="G27" i="47"/>
  <c r="F27" i="47"/>
  <c r="D27" i="47"/>
  <c r="M27" i="47" s="1"/>
  <c r="EA26" i="47"/>
  <c r="DZ26" i="47"/>
  <c r="DW26" i="47"/>
  <c r="DV26" i="47"/>
  <c r="DT26" i="47"/>
  <c r="DY26" i="47" s="1"/>
  <c r="DR26" i="47"/>
  <c r="DQ26" i="47"/>
  <c r="DN26" i="47"/>
  <c r="DM26" i="47"/>
  <c r="DK26" i="47"/>
  <c r="DP26" i="47" s="1"/>
  <c r="DI26" i="47"/>
  <c r="DH26" i="47"/>
  <c r="DE26" i="47"/>
  <c r="DD26" i="47"/>
  <c r="DB26" i="47"/>
  <c r="DG26" i="47" s="1"/>
  <c r="CZ26" i="47"/>
  <c r="CY26" i="47"/>
  <c r="CV26" i="47"/>
  <c r="CU26" i="47"/>
  <c r="CS26" i="47"/>
  <c r="CX26" i="47" s="1"/>
  <c r="CQ26" i="47"/>
  <c r="CP26" i="47"/>
  <c r="CM26" i="47"/>
  <c r="CL26" i="47"/>
  <c r="CJ26" i="47"/>
  <c r="CO26" i="47" s="1"/>
  <c r="CI26" i="47"/>
  <c r="CH26" i="47"/>
  <c r="CF26" i="47"/>
  <c r="CG26" i="47" s="1"/>
  <c r="CE26" i="47"/>
  <c r="CD26" i="47"/>
  <c r="CA26" i="47"/>
  <c r="BZ26" i="47"/>
  <c r="BW26" i="47"/>
  <c r="BV26" i="47"/>
  <c r="BS26" i="47"/>
  <c r="BR26" i="47"/>
  <c r="BO26" i="47"/>
  <c r="BN26" i="47"/>
  <c r="BL26" i="47"/>
  <c r="CC26" i="47" s="1"/>
  <c r="BK26" i="47"/>
  <c r="BJ26" i="47"/>
  <c r="BH26" i="47"/>
  <c r="BG26" i="47"/>
  <c r="BF26" i="47"/>
  <c r="BE26" i="47"/>
  <c r="BI26" i="47" s="1"/>
  <c r="BB26" i="47"/>
  <c r="AY26" i="47"/>
  <c r="BA26" i="47" s="1"/>
  <c r="AX26" i="47"/>
  <c r="AV26" i="47"/>
  <c r="AU26" i="47"/>
  <c r="AT26" i="47"/>
  <c r="AS26" i="47"/>
  <c r="AW26" i="47" s="1"/>
  <c r="AP26" i="47"/>
  <c r="AM26" i="47"/>
  <c r="AO26" i="47" s="1"/>
  <c r="AL26" i="47"/>
  <c r="AJ26" i="47"/>
  <c r="AI26" i="47"/>
  <c r="AH26" i="47"/>
  <c r="AG26" i="47"/>
  <c r="AK26" i="47" s="1"/>
  <c r="AD26" i="47"/>
  <c r="AA26" i="47"/>
  <c r="AC26" i="47" s="1"/>
  <c r="Z26" i="47"/>
  <c r="W26" i="47"/>
  <c r="V26" i="47"/>
  <c r="S26" i="47"/>
  <c r="R26" i="47"/>
  <c r="P26" i="47"/>
  <c r="Y26" i="47" s="1"/>
  <c r="O26" i="47"/>
  <c r="N26" i="47"/>
  <c r="K26" i="47"/>
  <c r="J26" i="47"/>
  <c r="G26" i="47"/>
  <c r="F26" i="47"/>
  <c r="D26" i="47"/>
  <c r="M26" i="47" s="1"/>
  <c r="EA25" i="47"/>
  <c r="DZ25" i="47"/>
  <c r="DW25" i="47"/>
  <c r="DV25" i="47"/>
  <c r="DT25" i="47"/>
  <c r="DY25" i="47" s="1"/>
  <c r="DR25" i="47"/>
  <c r="DQ25" i="47"/>
  <c r="DN25" i="47"/>
  <c r="DM25" i="47"/>
  <c r="DK25" i="47"/>
  <c r="DP25" i="47" s="1"/>
  <c r="DI25" i="47"/>
  <c r="DH25" i="47"/>
  <c r="DE25" i="47"/>
  <c r="DD25" i="47"/>
  <c r="DB25" i="47"/>
  <c r="DG25" i="47" s="1"/>
  <c r="CZ25" i="47"/>
  <c r="CY25" i="47"/>
  <c r="CV25" i="47"/>
  <c r="CU25" i="47"/>
  <c r="CS25" i="47"/>
  <c r="CX25" i="47" s="1"/>
  <c r="CQ25" i="47"/>
  <c r="CP25" i="47"/>
  <c r="CM25" i="47"/>
  <c r="CL25" i="47"/>
  <c r="CJ25" i="47"/>
  <c r="CO25" i="47" s="1"/>
  <c r="CI25" i="47"/>
  <c r="CH25" i="47"/>
  <c r="CF25" i="47"/>
  <c r="CG25" i="47" s="1"/>
  <c r="CE25" i="47"/>
  <c r="CD25" i="47"/>
  <c r="CA25" i="47"/>
  <c r="BZ25" i="47"/>
  <c r="BW25" i="47"/>
  <c r="BV25" i="47"/>
  <c r="BS25" i="47"/>
  <c r="BR25" i="47"/>
  <c r="BO25" i="47"/>
  <c r="BN25" i="47"/>
  <c r="BL25" i="47"/>
  <c r="CC25" i="47" s="1"/>
  <c r="BK25" i="47"/>
  <c r="BJ25" i="47"/>
  <c r="BH25" i="47"/>
  <c r="BG25" i="47"/>
  <c r="BF25" i="47"/>
  <c r="BE25" i="47"/>
  <c r="BI25" i="47" s="1"/>
  <c r="BB25" i="47"/>
  <c r="AY25" i="47"/>
  <c r="BA25" i="47" s="1"/>
  <c r="AX25" i="47"/>
  <c r="AV25" i="47"/>
  <c r="AU25" i="47"/>
  <c r="AT25" i="47"/>
  <c r="AS25" i="47"/>
  <c r="AW25" i="47" s="1"/>
  <c r="AP25" i="47"/>
  <c r="AM25" i="47"/>
  <c r="AO25" i="47" s="1"/>
  <c r="AL25" i="47"/>
  <c r="AJ25" i="47"/>
  <c r="AI25" i="47"/>
  <c r="AH25" i="47"/>
  <c r="AG25" i="47"/>
  <c r="AK25" i="47" s="1"/>
  <c r="AD25" i="47"/>
  <c r="AA25" i="47"/>
  <c r="AC25" i="47" s="1"/>
  <c r="Z25" i="47"/>
  <c r="W25" i="47"/>
  <c r="V25" i="47"/>
  <c r="S25" i="47"/>
  <c r="R25" i="47"/>
  <c r="P25" i="47"/>
  <c r="Y25" i="47" s="1"/>
  <c r="O25" i="47"/>
  <c r="N25" i="47"/>
  <c r="K25" i="47"/>
  <c r="J25" i="47"/>
  <c r="G25" i="47"/>
  <c r="F25" i="47"/>
  <c r="D25" i="47"/>
  <c r="M25" i="47" s="1"/>
  <c r="EA24" i="47"/>
  <c r="DZ24" i="47"/>
  <c r="DW24" i="47"/>
  <c r="DV24" i="47"/>
  <c r="DT24" i="47"/>
  <c r="DY24" i="47" s="1"/>
  <c r="DR24" i="47"/>
  <c r="DQ24" i="47"/>
  <c r="DN24" i="47"/>
  <c r="DM24" i="47"/>
  <c r="DK24" i="47"/>
  <c r="DP24" i="47" s="1"/>
  <c r="DI24" i="47"/>
  <c r="DH24" i="47"/>
  <c r="DE24" i="47"/>
  <c r="DD24" i="47"/>
  <c r="DB24" i="47"/>
  <c r="DG24" i="47" s="1"/>
  <c r="CZ24" i="47"/>
  <c r="CY24" i="47"/>
  <c r="CV24" i="47"/>
  <c r="CU24" i="47"/>
  <c r="CS24" i="47"/>
  <c r="CX24" i="47" s="1"/>
  <c r="CQ24" i="47"/>
  <c r="CP24" i="47"/>
  <c r="CM24" i="47"/>
  <c r="CL24" i="47"/>
  <c r="CJ24" i="47"/>
  <c r="CO24" i="47" s="1"/>
  <c r="CI24" i="47"/>
  <c r="CH24" i="47"/>
  <c r="CF24" i="47"/>
  <c r="CG24" i="47" s="1"/>
  <c r="CE24" i="47"/>
  <c r="CD24" i="47"/>
  <c r="CA24" i="47"/>
  <c r="BZ24" i="47"/>
  <c r="BW24" i="47"/>
  <c r="BV24" i="47"/>
  <c r="BS24" i="47"/>
  <c r="BR24" i="47"/>
  <c r="BO24" i="47"/>
  <c r="BN24" i="47"/>
  <c r="BL24" i="47"/>
  <c r="CC24" i="47" s="1"/>
  <c r="BK24" i="47"/>
  <c r="BJ24" i="47"/>
  <c r="BH24" i="47"/>
  <c r="BG24" i="47"/>
  <c r="BF24" i="47"/>
  <c r="BE24" i="47"/>
  <c r="BI24" i="47" s="1"/>
  <c r="BB24" i="47"/>
  <c r="AY24" i="47"/>
  <c r="BA24" i="47" s="1"/>
  <c r="AX24" i="47"/>
  <c r="AV24" i="47"/>
  <c r="AU24" i="47"/>
  <c r="AT24" i="47"/>
  <c r="AS24" i="47"/>
  <c r="AW24" i="47" s="1"/>
  <c r="AP24" i="47"/>
  <c r="AM24" i="47"/>
  <c r="AO24" i="47" s="1"/>
  <c r="AL24" i="47"/>
  <c r="AJ24" i="47"/>
  <c r="AI24" i="47"/>
  <c r="AH24" i="47"/>
  <c r="AG24" i="47"/>
  <c r="AK24" i="47" s="1"/>
  <c r="AD24" i="47"/>
  <c r="AA24" i="47"/>
  <c r="AC24" i="47" s="1"/>
  <c r="Z24" i="47"/>
  <c r="W24" i="47"/>
  <c r="V24" i="47"/>
  <c r="S24" i="47"/>
  <c r="R24" i="47"/>
  <c r="P24" i="47"/>
  <c r="Y24" i="47" s="1"/>
  <c r="O24" i="47"/>
  <c r="N24" i="47"/>
  <c r="K24" i="47"/>
  <c r="J24" i="47"/>
  <c r="G24" i="47"/>
  <c r="F24" i="47"/>
  <c r="D24" i="47"/>
  <c r="M24" i="47" s="1"/>
  <c r="EA23" i="47"/>
  <c r="DZ23" i="47"/>
  <c r="DW23" i="47"/>
  <c r="DV23" i="47"/>
  <c r="DT23" i="47"/>
  <c r="DY23" i="47" s="1"/>
  <c r="DR23" i="47"/>
  <c r="DQ23" i="47"/>
  <c r="DN23" i="47"/>
  <c r="DM23" i="47"/>
  <c r="DK23" i="47"/>
  <c r="DP23" i="47" s="1"/>
  <c r="DI23" i="47"/>
  <c r="DH23" i="47"/>
  <c r="DE23" i="47"/>
  <c r="DD23" i="47"/>
  <c r="DB23" i="47"/>
  <c r="DG23" i="47" s="1"/>
  <c r="CZ23" i="47"/>
  <c r="CY23" i="47"/>
  <c r="CV23" i="47"/>
  <c r="CU23" i="47"/>
  <c r="CS23" i="47"/>
  <c r="CX23" i="47" s="1"/>
  <c r="CQ23" i="47"/>
  <c r="CP23" i="47"/>
  <c r="CM23" i="47"/>
  <c r="CL23" i="47"/>
  <c r="CJ23" i="47"/>
  <c r="CO23" i="47" s="1"/>
  <c r="CI23" i="47"/>
  <c r="CH23" i="47"/>
  <c r="CF23" i="47"/>
  <c r="CG23" i="47" s="1"/>
  <c r="CE23" i="47"/>
  <c r="CD23" i="47"/>
  <c r="CA23" i="47"/>
  <c r="BZ23" i="47"/>
  <c r="BW23" i="47"/>
  <c r="BV23" i="47"/>
  <c r="BS23" i="47"/>
  <c r="BR23" i="47"/>
  <c r="BO23" i="47"/>
  <c r="BN23" i="47"/>
  <c r="BL23" i="47"/>
  <c r="CC23" i="47" s="1"/>
  <c r="BK23" i="47"/>
  <c r="BJ23" i="47"/>
  <c r="BH23" i="47"/>
  <c r="BG23" i="47"/>
  <c r="BF23" i="47"/>
  <c r="BE23" i="47"/>
  <c r="BI23" i="47" s="1"/>
  <c r="BB23" i="47"/>
  <c r="AY23" i="47"/>
  <c r="BA23" i="47" s="1"/>
  <c r="AX23" i="47"/>
  <c r="AV23" i="47"/>
  <c r="AU23" i="47"/>
  <c r="AT23" i="47"/>
  <c r="AS23" i="47"/>
  <c r="AW23" i="47" s="1"/>
  <c r="AP23" i="47"/>
  <c r="AM23" i="47"/>
  <c r="AO23" i="47" s="1"/>
  <c r="AL23" i="47"/>
  <c r="AJ23" i="47"/>
  <c r="AI23" i="47"/>
  <c r="AH23" i="47"/>
  <c r="AG23" i="47"/>
  <c r="AK23" i="47" s="1"/>
  <c r="AD23" i="47"/>
  <c r="AA23" i="47"/>
  <c r="AC23" i="47" s="1"/>
  <c r="Z23" i="47"/>
  <c r="W23" i="47"/>
  <c r="V23" i="47"/>
  <c r="S23" i="47"/>
  <c r="R23" i="47"/>
  <c r="P23" i="47"/>
  <c r="Y23" i="47" s="1"/>
  <c r="O23" i="47"/>
  <c r="N23" i="47"/>
  <c r="K23" i="47"/>
  <c r="J23" i="47"/>
  <c r="G23" i="47"/>
  <c r="F23" i="47"/>
  <c r="D23" i="47"/>
  <c r="M23" i="47" s="1"/>
  <c r="EA22" i="47"/>
  <c r="DZ22" i="47"/>
  <c r="DW22" i="47"/>
  <c r="DV22" i="47"/>
  <c r="DT22" i="47"/>
  <c r="DY22" i="47" s="1"/>
  <c r="DR22" i="47"/>
  <c r="DQ22" i="47"/>
  <c r="DN22" i="47"/>
  <c r="DM22" i="47"/>
  <c r="DK22" i="47"/>
  <c r="DP22" i="47" s="1"/>
  <c r="DI22" i="47"/>
  <c r="DH22" i="47"/>
  <c r="DE22" i="47"/>
  <c r="DD22" i="47"/>
  <c r="DB22" i="47"/>
  <c r="DG22" i="47" s="1"/>
  <c r="CZ22" i="47"/>
  <c r="CY22" i="47"/>
  <c r="CV22" i="47"/>
  <c r="CU22" i="47"/>
  <c r="CS22" i="47"/>
  <c r="CX22" i="47" s="1"/>
  <c r="CQ22" i="47"/>
  <c r="CP22" i="47"/>
  <c r="CM22" i="47"/>
  <c r="CL22" i="47"/>
  <c r="CJ22" i="47"/>
  <c r="CO22" i="47" s="1"/>
  <c r="CI22" i="47"/>
  <c r="CH22" i="47"/>
  <c r="CF22" i="47"/>
  <c r="CG22" i="47" s="1"/>
  <c r="CE22" i="47"/>
  <c r="CD22" i="47"/>
  <c r="CA22" i="47"/>
  <c r="BZ22" i="47"/>
  <c r="BW22" i="47"/>
  <c r="BV22" i="47"/>
  <c r="BS22" i="47"/>
  <c r="BR22" i="47"/>
  <c r="BO22" i="47"/>
  <c r="BN22" i="47"/>
  <c r="BL22" i="47"/>
  <c r="CC22" i="47" s="1"/>
  <c r="BK22" i="47"/>
  <c r="BJ22" i="47"/>
  <c r="BH22" i="47"/>
  <c r="BG22" i="47"/>
  <c r="BF22" i="47"/>
  <c r="BE22" i="47"/>
  <c r="BI22" i="47" s="1"/>
  <c r="BB22" i="47"/>
  <c r="AY22" i="47"/>
  <c r="BA22" i="47" s="1"/>
  <c r="AX22" i="47"/>
  <c r="AV22" i="47"/>
  <c r="AU22" i="47"/>
  <c r="AT22" i="47"/>
  <c r="AS22" i="47"/>
  <c r="AW22" i="47" s="1"/>
  <c r="AP22" i="47"/>
  <c r="AM22" i="47"/>
  <c r="AO22" i="47" s="1"/>
  <c r="AL22" i="47"/>
  <c r="AJ22" i="47"/>
  <c r="AI22" i="47"/>
  <c r="AH22" i="47"/>
  <c r="AG22" i="47"/>
  <c r="AK22" i="47" s="1"/>
  <c r="AD22" i="47"/>
  <c r="AA22" i="47"/>
  <c r="AC22" i="47" s="1"/>
  <c r="Z22" i="47"/>
  <c r="W22" i="47"/>
  <c r="V22" i="47"/>
  <c r="S22" i="47"/>
  <c r="R22" i="47"/>
  <c r="P22" i="47"/>
  <c r="Y22" i="47" s="1"/>
  <c r="O22" i="47"/>
  <c r="N22" i="47"/>
  <c r="K22" i="47"/>
  <c r="J22" i="47"/>
  <c r="G22" i="47"/>
  <c r="F22" i="47"/>
  <c r="D22" i="47"/>
  <c r="M22" i="47" s="1"/>
  <c r="EA21" i="47"/>
  <c r="DZ21" i="47"/>
  <c r="DW21" i="47"/>
  <c r="DV21" i="47"/>
  <c r="DT21" i="47"/>
  <c r="DY21" i="47" s="1"/>
  <c r="DR21" i="47"/>
  <c r="DQ21" i="47"/>
  <c r="DN21" i="47"/>
  <c r="DM21" i="47"/>
  <c r="DK21" i="47"/>
  <c r="DP21" i="47" s="1"/>
  <c r="DI21" i="47"/>
  <c r="DH21" i="47"/>
  <c r="DE21" i="47"/>
  <c r="DD21" i="47"/>
  <c r="DB21" i="47"/>
  <c r="DG21" i="47" s="1"/>
  <c r="CZ21" i="47"/>
  <c r="CY21" i="47"/>
  <c r="CV21" i="47"/>
  <c r="CU21" i="47"/>
  <c r="CS21" i="47"/>
  <c r="CX21" i="47" s="1"/>
  <c r="CQ21" i="47"/>
  <c r="CP21" i="47"/>
  <c r="CM21" i="47"/>
  <c r="CL21" i="47"/>
  <c r="CJ21" i="47"/>
  <c r="CO21" i="47" s="1"/>
  <c r="CI21" i="47"/>
  <c r="CH21" i="47"/>
  <c r="CF21" i="47"/>
  <c r="CG21" i="47" s="1"/>
  <c r="CE21" i="47"/>
  <c r="CD21" i="47"/>
  <c r="CA21" i="47"/>
  <c r="BZ21" i="47"/>
  <c r="BW21" i="47"/>
  <c r="BV21" i="47"/>
  <c r="BS21" i="47"/>
  <c r="BR21" i="47"/>
  <c r="BO21" i="47"/>
  <c r="BN21" i="47"/>
  <c r="BL21" i="47"/>
  <c r="CC21" i="47" s="1"/>
  <c r="BK21" i="47"/>
  <c r="BJ21" i="47"/>
  <c r="BH21" i="47"/>
  <c r="BG21" i="47"/>
  <c r="BF21" i="47"/>
  <c r="BE21" i="47"/>
  <c r="BI21" i="47" s="1"/>
  <c r="AY21" i="47"/>
  <c r="AX21" i="47"/>
  <c r="AV21" i="47"/>
  <c r="AU21" i="47"/>
  <c r="AT21" i="47"/>
  <c r="AS21" i="47"/>
  <c r="AW21" i="47" s="1"/>
  <c r="AM21" i="47"/>
  <c r="AL21" i="47"/>
  <c r="AJ21" i="47"/>
  <c r="AI21" i="47"/>
  <c r="AH21" i="47"/>
  <c r="AG21" i="47"/>
  <c r="AK21" i="47" s="1"/>
  <c r="AA21" i="47"/>
  <c r="Z21" i="47"/>
  <c r="W21" i="47"/>
  <c r="V21" i="47"/>
  <c r="S21" i="47"/>
  <c r="R21" i="47"/>
  <c r="P21" i="47"/>
  <c r="Y21" i="47" s="1"/>
  <c r="O21" i="47"/>
  <c r="N21" i="47"/>
  <c r="K21" i="47"/>
  <c r="J21" i="47"/>
  <c r="G21" i="47"/>
  <c r="F21" i="47"/>
  <c r="D21" i="47"/>
  <c r="M21" i="47" s="1"/>
  <c r="EA20" i="47"/>
  <c r="DZ20" i="47"/>
  <c r="DW20" i="47"/>
  <c r="DV20" i="47"/>
  <c r="DT20" i="47"/>
  <c r="DY20" i="47" s="1"/>
  <c r="DR20" i="47"/>
  <c r="DQ20" i="47"/>
  <c r="DN20" i="47"/>
  <c r="DM20" i="47"/>
  <c r="DK20" i="47"/>
  <c r="DP20" i="47" s="1"/>
  <c r="DI20" i="47"/>
  <c r="DH20" i="47"/>
  <c r="DE20" i="47"/>
  <c r="DD20" i="47"/>
  <c r="DB20" i="47"/>
  <c r="DG20" i="47" s="1"/>
  <c r="CZ20" i="47"/>
  <c r="CY20" i="47"/>
  <c r="CV20" i="47"/>
  <c r="CU20" i="47"/>
  <c r="CS20" i="47"/>
  <c r="CX20" i="47" s="1"/>
  <c r="CQ20" i="47"/>
  <c r="CP20" i="47"/>
  <c r="CM20" i="47"/>
  <c r="CL20" i="47"/>
  <c r="CJ20" i="47"/>
  <c r="CO20" i="47" s="1"/>
  <c r="CI20" i="47"/>
  <c r="CH20" i="47"/>
  <c r="CF20" i="47"/>
  <c r="CG20" i="47" s="1"/>
  <c r="CE20" i="47"/>
  <c r="CD20" i="47"/>
  <c r="CA20" i="47"/>
  <c r="BZ20" i="47"/>
  <c r="BW20" i="47"/>
  <c r="BV20" i="47"/>
  <c r="BS20" i="47"/>
  <c r="BR20" i="47"/>
  <c r="BO20" i="47"/>
  <c r="BN20" i="47"/>
  <c r="BL20" i="47"/>
  <c r="CC20" i="47" s="1"/>
  <c r="BK20" i="47"/>
  <c r="BJ20" i="47"/>
  <c r="BH20" i="47"/>
  <c r="BG20" i="47"/>
  <c r="BF20" i="47"/>
  <c r="BE20" i="47"/>
  <c r="BI20" i="47" s="1"/>
  <c r="BC20" i="47"/>
  <c r="BB20" i="47"/>
  <c r="AY20" i="47"/>
  <c r="AX20" i="47"/>
  <c r="AV20" i="47"/>
  <c r="AU20" i="47"/>
  <c r="AT20" i="47"/>
  <c r="AS20" i="47"/>
  <c r="AW20" i="47" s="1"/>
  <c r="AQ20" i="47"/>
  <c r="AP20" i="47"/>
  <c r="AM20" i="47"/>
  <c r="AL20" i="47"/>
  <c r="AJ20" i="47"/>
  <c r="AI20" i="47"/>
  <c r="AH20" i="47"/>
  <c r="AG20" i="47"/>
  <c r="AK20" i="47" s="1"/>
  <c r="AE20" i="47"/>
  <c r="AD20" i="47"/>
  <c r="AA20" i="47"/>
  <c r="Z20" i="47"/>
  <c r="W20" i="47"/>
  <c r="V20" i="47"/>
  <c r="S20" i="47"/>
  <c r="R20" i="47"/>
  <c r="P20" i="47"/>
  <c r="Y20" i="47" s="1"/>
  <c r="O20" i="47"/>
  <c r="N20" i="47"/>
  <c r="K20" i="47"/>
  <c r="J20" i="47"/>
  <c r="G20" i="47"/>
  <c r="F20" i="47"/>
  <c r="D20" i="47"/>
  <c r="M20" i="47" s="1"/>
  <c r="EA19" i="47"/>
  <c r="DZ19" i="47"/>
  <c r="DW19" i="47"/>
  <c r="DV19" i="47"/>
  <c r="DT19" i="47"/>
  <c r="DY19" i="47" s="1"/>
  <c r="DR19" i="47"/>
  <c r="DQ19" i="47"/>
  <c r="DN19" i="47"/>
  <c r="DM19" i="47"/>
  <c r="DK19" i="47"/>
  <c r="DP19" i="47" s="1"/>
  <c r="DI19" i="47"/>
  <c r="DH19" i="47"/>
  <c r="DE19" i="47"/>
  <c r="DD19" i="47"/>
  <c r="DB19" i="47"/>
  <c r="DG19" i="47" s="1"/>
  <c r="CZ19" i="47"/>
  <c r="CY19" i="47"/>
  <c r="CV19" i="47"/>
  <c r="CU19" i="47"/>
  <c r="CS19" i="47"/>
  <c r="CX19" i="47" s="1"/>
  <c r="CQ19" i="47"/>
  <c r="CP19" i="47"/>
  <c r="CM19" i="47"/>
  <c r="CL19" i="47"/>
  <c r="CJ19" i="47"/>
  <c r="CO19" i="47" s="1"/>
  <c r="CI19" i="47"/>
  <c r="CH19" i="47"/>
  <c r="CF19" i="47"/>
  <c r="CG19" i="47" s="1"/>
  <c r="CE19" i="47"/>
  <c r="CD19" i="47"/>
  <c r="CA19" i="47"/>
  <c r="BZ19" i="47"/>
  <c r="BW19" i="47"/>
  <c r="BV19" i="47"/>
  <c r="BS19" i="47"/>
  <c r="BR19" i="47"/>
  <c r="BO19" i="47"/>
  <c r="BN19" i="47"/>
  <c r="BL19" i="47"/>
  <c r="CC19" i="47" s="1"/>
  <c r="BK19" i="47"/>
  <c r="BJ19" i="47"/>
  <c r="BH19" i="47"/>
  <c r="BG19" i="47"/>
  <c r="BF19" i="47"/>
  <c r="BE19" i="47"/>
  <c r="BI19" i="47" s="1"/>
  <c r="BC19" i="47"/>
  <c r="BB19" i="47"/>
  <c r="AY19" i="47"/>
  <c r="AX19" i="47"/>
  <c r="AV19" i="47"/>
  <c r="AU19" i="47"/>
  <c r="AT19" i="47"/>
  <c r="AS19" i="47"/>
  <c r="AW19" i="47" s="1"/>
  <c r="AQ19" i="47"/>
  <c r="AP19" i="47"/>
  <c r="AM19" i="47"/>
  <c r="AL19" i="47"/>
  <c r="AJ19" i="47"/>
  <c r="AI19" i="47"/>
  <c r="AH19" i="47"/>
  <c r="AG19" i="47"/>
  <c r="AK19" i="47" s="1"/>
  <c r="AE19" i="47"/>
  <c r="AD19" i="47"/>
  <c r="AA19" i="47"/>
  <c r="Z19" i="47"/>
  <c r="W19" i="47"/>
  <c r="V19" i="47"/>
  <c r="S19" i="47"/>
  <c r="R19" i="47"/>
  <c r="P19" i="47"/>
  <c r="Y19" i="47" s="1"/>
  <c r="O19" i="47"/>
  <c r="N19" i="47"/>
  <c r="K19" i="47"/>
  <c r="J19" i="47"/>
  <c r="G19" i="47"/>
  <c r="F19" i="47"/>
  <c r="D19" i="47"/>
  <c r="M19" i="47" s="1"/>
  <c r="EA18" i="47"/>
  <c r="DZ18" i="47"/>
  <c r="DW18" i="47"/>
  <c r="DV18" i="47"/>
  <c r="DT18" i="47"/>
  <c r="DY18" i="47" s="1"/>
  <c r="DR18" i="47"/>
  <c r="DQ18" i="47"/>
  <c r="DN18" i="47"/>
  <c r="DM18" i="47"/>
  <c r="DK18" i="47"/>
  <c r="DP18" i="47" s="1"/>
  <c r="DI18" i="47"/>
  <c r="DH18" i="47"/>
  <c r="DE18" i="47"/>
  <c r="DD18" i="47"/>
  <c r="DB18" i="47"/>
  <c r="DG18" i="47" s="1"/>
  <c r="CZ18" i="47"/>
  <c r="CY18" i="47"/>
  <c r="CV18" i="47"/>
  <c r="CU18" i="47"/>
  <c r="CS18" i="47"/>
  <c r="CX18" i="47" s="1"/>
  <c r="CQ18" i="47"/>
  <c r="CP18" i="47"/>
  <c r="CM18" i="47"/>
  <c r="CL18" i="47"/>
  <c r="CJ18" i="47"/>
  <c r="CO18" i="47" s="1"/>
  <c r="CI18" i="47"/>
  <c r="CH18" i="47"/>
  <c r="CF18" i="47"/>
  <c r="CG18" i="47" s="1"/>
  <c r="CE18" i="47"/>
  <c r="CD18" i="47"/>
  <c r="CA18" i="47"/>
  <c r="BZ18" i="47"/>
  <c r="BW18" i="47"/>
  <c r="BV18" i="47"/>
  <c r="BS18" i="47"/>
  <c r="BR18" i="47"/>
  <c r="BO18" i="47"/>
  <c r="BN18" i="47"/>
  <c r="BL18" i="47"/>
  <c r="CC18" i="47" s="1"/>
  <c r="BK18" i="47"/>
  <c r="BJ18" i="47"/>
  <c r="BH18" i="47"/>
  <c r="BG18" i="47"/>
  <c r="BF18" i="47"/>
  <c r="BE18" i="47"/>
  <c r="BI18" i="47" s="1"/>
  <c r="AY18" i="47"/>
  <c r="AX18" i="47"/>
  <c r="AV18" i="47"/>
  <c r="AU18" i="47"/>
  <c r="AT18" i="47"/>
  <c r="AS18" i="47"/>
  <c r="AW18" i="47" s="1"/>
  <c r="AM18" i="47"/>
  <c r="AL18" i="47"/>
  <c r="AJ18" i="47"/>
  <c r="AI18" i="47"/>
  <c r="AH18" i="47"/>
  <c r="AG18" i="47"/>
  <c r="AK18" i="47" s="1"/>
  <c r="AA18" i="47"/>
  <c r="Z18" i="47"/>
  <c r="W18" i="47"/>
  <c r="V18" i="47"/>
  <c r="S18" i="47"/>
  <c r="R18" i="47"/>
  <c r="P18" i="47"/>
  <c r="Y18" i="47" s="1"/>
  <c r="O18" i="47"/>
  <c r="N18" i="47"/>
  <c r="K18" i="47"/>
  <c r="J18" i="47"/>
  <c r="G18" i="47"/>
  <c r="F18" i="47"/>
  <c r="D18" i="47"/>
  <c r="M18" i="47" s="1"/>
  <c r="EA17" i="47"/>
  <c r="DZ17" i="47"/>
  <c r="DW17" i="47"/>
  <c r="DV17" i="47"/>
  <c r="DT17" i="47"/>
  <c r="DY17" i="47" s="1"/>
  <c r="DR17" i="47"/>
  <c r="DQ17" i="47"/>
  <c r="DN17" i="47"/>
  <c r="DM17" i="47"/>
  <c r="DK17" i="47"/>
  <c r="DP17" i="47" s="1"/>
  <c r="DI17" i="47"/>
  <c r="DH17" i="47"/>
  <c r="DE17" i="47"/>
  <c r="DD17" i="47"/>
  <c r="DB17" i="47"/>
  <c r="DG17" i="47" s="1"/>
  <c r="CZ17" i="47"/>
  <c r="CY17" i="47"/>
  <c r="CV17" i="47"/>
  <c r="CU17" i="47"/>
  <c r="CS17" i="47"/>
  <c r="CX17" i="47" s="1"/>
  <c r="CQ17" i="47"/>
  <c r="CP17" i="47"/>
  <c r="CM17" i="47"/>
  <c r="CL17" i="47"/>
  <c r="CJ17" i="47"/>
  <c r="CO17" i="47" s="1"/>
  <c r="CI17" i="47"/>
  <c r="CH17" i="47"/>
  <c r="CF17" i="47"/>
  <c r="CG17" i="47" s="1"/>
  <c r="CE17" i="47"/>
  <c r="CD17" i="47"/>
  <c r="CA17" i="47"/>
  <c r="BZ17" i="47"/>
  <c r="BW17" i="47"/>
  <c r="BV17" i="47"/>
  <c r="BS17" i="47"/>
  <c r="BR17" i="47"/>
  <c r="BO17" i="47"/>
  <c r="BN17" i="47"/>
  <c r="BL17" i="47"/>
  <c r="CC17" i="47" s="1"/>
  <c r="BK17" i="47"/>
  <c r="BJ17" i="47"/>
  <c r="BH17" i="47"/>
  <c r="BG17" i="47"/>
  <c r="BF17" i="47"/>
  <c r="BE17" i="47"/>
  <c r="BI17" i="47" s="1"/>
  <c r="AY17" i="47"/>
  <c r="AX17" i="47"/>
  <c r="AV17" i="47"/>
  <c r="AU17" i="47"/>
  <c r="AT17" i="47"/>
  <c r="AS17" i="47"/>
  <c r="AW17" i="47" s="1"/>
  <c r="AM17" i="47"/>
  <c r="AL17" i="47"/>
  <c r="AJ17" i="47"/>
  <c r="AI17" i="47"/>
  <c r="AH17" i="47"/>
  <c r="AG17" i="47"/>
  <c r="AK17" i="47" s="1"/>
  <c r="AA17" i="47"/>
  <c r="Z17" i="47"/>
  <c r="W17" i="47"/>
  <c r="V17" i="47"/>
  <c r="S17" i="47"/>
  <c r="R17" i="47"/>
  <c r="P17" i="47"/>
  <c r="Y17" i="47" s="1"/>
  <c r="O17" i="47"/>
  <c r="N17" i="47"/>
  <c r="K17" i="47"/>
  <c r="J17" i="47"/>
  <c r="G17" i="47"/>
  <c r="F17" i="47"/>
  <c r="D17" i="47"/>
  <c r="M17" i="47" s="1"/>
  <c r="EA16" i="47"/>
  <c r="DZ16" i="47"/>
  <c r="DW16" i="47"/>
  <c r="DV16" i="47"/>
  <c r="DT16" i="47"/>
  <c r="DY16" i="47" s="1"/>
  <c r="DR16" i="47"/>
  <c r="DQ16" i="47"/>
  <c r="DN16" i="47"/>
  <c r="DM16" i="47"/>
  <c r="DK16" i="47"/>
  <c r="DP16" i="47" s="1"/>
  <c r="DI16" i="47"/>
  <c r="DH16" i="47"/>
  <c r="DE16" i="47"/>
  <c r="DD16" i="47"/>
  <c r="DB16" i="47"/>
  <c r="DG16" i="47" s="1"/>
  <c r="CZ16" i="47"/>
  <c r="CY16" i="47"/>
  <c r="CV16" i="47"/>
  <c r="CU16" i="47"/>
  <c r="CS16" i="47"/>
  <c r="CX16" i="47" s="1"/>
  <c r="CQ16" i="47"/>
  <c r="CP16" i="47"/>
  <c r="CM16" i="47"/>
  <c r="CL16" i="47"/>
  <c r="CJ16" i="47"/>
  <c r="CO16" i="47" s="1"/>
  <c r="CI16" i="47"/>
  <c r="CH16" i="47"/>
  <c r="CF16" i="47"/>
  <c r="CG16" i="47" s="1"/>
  <c r="CE16" i="47"/>
  <c r="CD16" i="47"/>
  <c r="CA16" i="47"/>
  <c r="BZ16" i="47"/>
  <c r="BW16" i="47"/>
  <c r="BV16" i="47"/>
  <c r="BS16" i="47"/>
  <c r="BR16" i="47"/>
  <c r="BO16" i="47"/>
  <c r="BN16" i="47"/>
  <c r="BL16" i="47"/>
  <c r="CC16" i="47" s="1"/>
  <c r="BK16" i="47"/>
  <c r="BJ16" i="47"/>
  <c r="BH16" i="47"/>
  <c r="BG16" i="47"/>
  <c r="BF16" i="47"/>
  <c r="BE16" i="47"/>
  <c r="BI16" i="47" s="1"/>
  <c r="BC16" i="47"/>
  <c r="BB16" i="47"/>
  <c r="AY16" i="47"/>
  <c r="AX16" i="47"/>
  <c r="AV16" i="47"/>
  <c r="AU16" i="47"/>
  <c r="AT16" i="47"/>
  <c r="AS16" i="47"/>
  <c r="AW16" i="47" s="1"/>
  <c r="AQ16" i="47"/>
  <c r="AP16" i="47"/>
  <c r="AM16" i="47"/>
  <c r="AL16" i="47"/>
  <c r="AJ16" i="47"/>
  <c r="AI16" i="47"/>
  <c r="AH16" i="47"/>
  <c r="AG16" i="47"/>
  <c r="AK16" i="47" s="1"/>
  <c r="AE16" i="47"/>
  <c r="AD16" i="47"/>
  <c r="AA16" i="47"/>
  <c r="Z16" i="47"/>
  <c r="W16" i="47"/>
  <c r="V16" i="47"/>
  <c r="S16" i="47"/>
  <c r="R16" i="47"/>
  <c r="P16" i="47"/>
  <c r="Y16" i="47" s="1"/>
  <c r="O16" i="47"/>
  <c r="N16" i="47"/>
  <c r="K16" i="47"/>
  <c r="J16" i="47"/>
  <c r="G16" i="47"/>
  <c r="F16" i="47"/>
  <c r="D16" i="47"/>
  <c r="M16" i="47" s="1"/>
  <c r="EA15" i="47"/>
  <c r="DZ15" i="47"/>
  <c r="DW15" i="47"/>
  <c r="DV15" i="47"/>
  <c r="DT15" i="47"/>
  <c r="DY15" i="47" s="1"/>
  <c r="DR15" i="47"/>
  <c r="DQ15" i="47"/>
  <c r="DN15" i="47"/>
  <c r="DM15" i="47"/>
  <c r="DK15" i="47"/>
  <c r="DP15" i="47" s="1"/>
  <c r="DI15" i="47"/>
  <c r="DH15" i="47"/>
  <c r="DE15" i="47"/>
  <c r="DD15" i="47"/>
  <c r="DB15" i="47"/>
  <c r="DG15" i="47" s="1"/>
  <c r="CZ15" i="47"/>
  <c r="CY15" i="47"/>
  <c r="CV15" i="47"/>
  <c r="CU15" i="47"/>
  <c r="CS15" i="47"/>
  <c r="CX15" i="47" s="1"/>
  <c r="CP15" i="47"/>
  <c r="CJ15" i="47"/>
  <c r="CI15" i="47"/>
  <c r="CH15" i="47"/>
  <c r="CF15" i="47"/>
  <c r="CG15" i="47" s="1"/>
  <c r="CE15" i="47"/>
  <c r="CD15" i="47"/>
  <c r="BZ15" i="47"/>
  <c r="BX15" i="47"/>
  <c r="BT15" i="47"/>
  <c r="BS15" i="47"/>
  <c r="BO15" i="47"/>
  <c r="BN15" i="47"/>
  <c r="BL15" i="47"/>
  <c r="CA15" i="47" s="1"/>
  <c r="BK15" i="47"/>
  <c r="BJ15" i="47"/>
  <c r="BH15" i="47"/>
  <c r="BG15" i="47"/>
  <c r="BF15" i="47"/>
  <c r="BE15" i="47"/>
  <c r="BI15" i="47" s="1"/>
  <c r="AY15" i="47"/>
  <c r="AX15" i="47"/>
  <c r="AV15" i="47"/>
  <c r="AU15" i="47"/>
  <c r="AT15" i="47"/>
  <c r="AS15" i="47"/>
  <c r="AW15" i="47" s="1"/>
  <c r="AQ15" i="47"/>
  <c r="AP15" i="47"/>
  <c r="AN15" i="47"/>
  <c r="AM15" i="47"/>
  <c r="AO15" i="47" s="1"/>
  <c r="AL15" i="47"/>
  <c r="AJ15" i="47"/>
  <c r="AI15" i="47"/>
  <c r="AH15" i="47"/>
  <c r="AG15" i="47"/>
  <c r="AK15" i="47" s="1"/>
  <c r="AA15" i="47"/>
  <c r="V15" i="47"/>
  <c r="P15" i="47"/>
  <c r="L15" i="47"/>
  <c r="K15" i="47"/>
  <c r="G15" i="47"/>
  <c r="F15" i="47"/>
  <c r="D15" i="47"/>
  <c r="N15" i="47" s="1"/>
  <c r="DX14" i="47"/>
  <c r="DT14" i="47"/>
  <c r="DR14" i="47"/>
  <c r="DN14" i="47"/>
  <c r="DM14" i="47"/>
  <c r="DK14" i="47"/>
  <c r="DO14" i="47" s="1"/>
  <c r="DF14" i="47"/>
  <c r="DB14" i="47"/>
  <c r="CZ14" i="47"/>
  <c r="CV14" i="47"/>
  <c r="CU14" i="47"/>
  <c r="CS14" i="47"/>
  <c r="CW14" i="47" s="1"/>
  <c r="CN14" i="47"/>
  <c r="CJ14" i="47"/>
  <c r="CI14" i="47"/>
  <c r="CH14" i="47"/>
  <c r="CF14" i="47"/>
  <c r="CG14" i="47" s="1"/>
  <c r="CE14" i="47"/>
  <c r="CD14" i="47"/>
  <c r="BZ14" i="47"/>
  <c r="BX14" i="47"/>
  <c r="BT14" i="47"/>
  <c r="BS14" i="47"/>
  <c r="BO14" i="47"/>
  <c r="BN14" i="47"/>
  <c r="BL14" i="47"/>
  <c r="CA14" i="47" s="1"/>
  <c r="BK14" i="47"/>
  <c r="BJ14" i="47"/>
  <c r="BH14" i="47"/>
  <c r="BG14" i="47"/>
  <c r="BF14" i="47"/>
  <c r="BE14" i="47"/>
  <c r="BI14" i="47" s="1"/>
  <c r="AY14" i="47"/>
  <c r="AX14" i="47"/>
  <c r="AV14" i="47"/>
  <c r="AU14" i="47"/>
  <c r="AT14" i="47"/>
  <c r="AS14" i="47"/>
  <c r="AW14" i="47" s="1"/>
  <c r="AQ14" i="47"/>
  <c r="AP14" i="47"/>
  <c r="AN14" i="47"/>
  <c r="AM14" i="47"/>
  <c r="AO14" i="47" s="1"/>
  <c r="AL14" i="47"/>
  <c r="AJ14" i="47"/>
  <c r="AI14" i="47"/>
  <c r="AH14" i="47"/>
  <c r="AG14" i="47"/>
  <c r="AK14" i="47" s="1"/>
  <c r="AA14" i="47"/>
  <c r="V14" i="47"/>
  <c r="P14" i="47"/>
  <c r="L14" i="47"/>
  <c r="K14" i="47"/>
  <c r="G14" i="47"/>
  <c r="F14" i="47"/>
  <c r="D14" i="47"/>
  <c r="N14" i="47" s="1"/>
  <c r="DX13" i="47"/>
  <c r="DT13" i="47"/>
  <c r="DR13" i="47"/>
  <c r="DN13" i="47"/>
  <c r="DM13" i="47"/>
  <c r="DK13" i="47"/>
  <c r="DO13" i="47" s="1"/>
  <c r="DF13" i="47"/>
  <c r="DB13" i="47"/>
  <c r="CZ13" i="47"/>
  <c r="CV13" i="47"/>
  <c r="CU13" i="47"/>
  <c r="CS13" i="47"/>
  <c r="CW13" i="47" s="1"/>
  <c r="CN13" i="47"/>
  <c r="CJ13" i="47"/>
  <c r="CI13" i="47"/>
  <c r="CH13" i="47"/>
  <c r="CF13" i="47"/>
  <c r="CG13" i="47" s="1"/>
  <c r="CE13" i="47"/>
  <c r="CD13" i="47"/>
  <c r="BZ13" i="47"/>
  <c r="BX13" i="47"/>
  <c r="BT13" i="47"/>
  <c r="BS13" i="47"/>
  <c r="BO13" i="47"/>
  <c r="BN13" i="47"/>
  <c r="BL13" i="47"/>
  <c r="CA13" i="47" s="1"/>
  <c r="BK13" i="47"/>
  <c r="BJ13" i="47"/>
  <c r="BH13" i="47"/>
  <c r="BG13" i="47"/>
  <c r="BF13" i="47"/>
  <c r="BE13" i="47"/>
  <c r="BI13" i="47" s="1"/>
  <c r="BD13" i="47"/>
  <c r="AY13" i="47"/>
  <c r="AX13" i="47"/>
  <c r="AV13" i="47"/>
  <c r="AU13" i="47"/>
  <c r="AT13" i="47"/>
  <c r="AS13" i="47"/>
  <c r="AW13" i="47" s="1"/>
  <c r="AQ13" i="47"/>
  <c r="AP13" i="47"/>
  <c r="AN13" i="47"/>
  <c r="AM13" i="47"/>
  <c r="AO13" i="47" s="1"/>
  <c r="AL13" i="47"/>
  <c r="AJ13" i="47"/>
  <c r="AI13" i="47"/>
  <c r="AH13" i="47"/>
  <c r="AG13" i="47"/>
  <c r="AK13" i="47" s="1"/>
  <c r="AF13" i="47"/>
  <c r="AA13" i="47"/>
  <c r="P13" i="47"/>
  <c r="L13" i="47"/>
  <c r="K13" i="47"/>
  <c r="G13" i="47"/>
  <c r="F13" i="47"/>
  <c r="D13" i="47"/>
  <c r="N13" i="47" s="1"/>
  <c r="DX12" i="47"/>
  <c r="DT12" i="47"/>
  <c r="DR12" i="47"/>
  <c r="DN12" i="47"/>
  <c r="DM12" i="47"/>
  <c r="DK12" i="47"/>
  <c r="DO12" i="47" s="1"/>
  <c r="DF12" i="47"/>
  <c r="DB12" i="47"/>
  <c r="CZ12" i="47"/>
  <c r="CV12" i="47"/>
  <c r="CU12" i="47"/>
  <c r="CS12" i="47"/>
  <c r="CW12" i="47" s="1"/>
  <c r="CN12" i="47"/>
  <c r="CJ12" i="47"/>
  <c r="CI12" i="47"/>
  <c r="CH12" i="47"/>
  <c r="CF12" i="47"/>
  <c r="CG12" i="47" s="1"/>
  <c r="CE12" i="47"/>
  <c r="CD12" i="47"/>
  <c r="BZ12" i="47"/>
  <c r="BX12" i="47"/>
  <c r="BT12" i="47"/>
  <c r="BS12" i="47"/>
  <c r="BO12" i="47"/>
  <c r="BN12" i="47"/>
  <c r="BL12" i="47"/>
  <c r="CA12" i="47" s="1"/>
  <c r="BK12" i="47"/>
  <c r="BJ12" i="47"/>
  <c r="BH12" i="47"/>
  <c r="BG12" i="47"/>
  <c r="BF12" i="47"/>
  <c r="BE12" i="47"/>
  <c r="BI12" i="47" s="1"/>
  <c r="BD12" i="47"/>
  <c r="AY12" i="47"/>
  <c r="AX12" i="47"/>
  <c r="AV12" i="47"/>
  <c r="AU12" i="47"/>
  <c r="AT12" i="47"/>
  <c r="AS12" i="47"/>
  <c r="AW12" i="47" s="1"/>
  <c r="AQ12" i="47"/>
  <c r="AP12" i="47"/>
  <c r="AN12" i="47"/>
  <c r="AM12" i="47"/>
  <c r="AO12" i="47" s="1"/>
  <c r="AL12" i="47"/>
  <c r="AJ12" i="47"/>
  <c r="AI12" i="47"/>
  <c r="AH12" i="47"/>
  <c r="AG12" i="47"/>
  <c r="AK12" i="47" s="1"/>
  <c r="AF12" i="47"/>
  <c r="AA12" i="47"/>
  <c r="P12" i="47"/>
  <c r="L12" i="47"/>
  <c r="K12" i="47"/>
  <c r="G12" i="47"/>
  <c r="F12" i="47"/>
  <c r="D12" i="47"/>
  <c r="N12" i="47" s="1"/>
  <c r="DX11" i="47"/>
  <c r="DT11" i="47"/>
  <c r="DR11" i="47"/>
  <c r="DN11" i="47"/>
  <c r="DM11" i="47"/>
  <c r="DK11" i="47"/>
  <c r="DO11" i="47" s="1"/>
  <c r="DF11" i="47"/>
  <c r="DB11" i="47"/>
  <c r="CZ11" i="47"/>
  <c r="CV11" i="47"/>
  <c r="CU11" i="47"/>
  <c r="CS11" i="47"/>
  <c r="CW11" i="47" s="1"/>
  <c r="CN11" i="47"/>
  <c r="CJ11" i="47"/>
  <c r="CI11" i="47"/>
  <c r="CH11" i="47"/>
  <c r="CF11" i="47"/>
  <c r="CG11" i="47" s="1"/>
  <c r="CE11" i="47"/>
  <c r="CD11" i="47"/>
  <c r="BZ11" i="47"/>
  <c r="BX11" i="47"/>
  <c r="BT11" i="47"/>
  <c r="BS11" i="47"/>
  <c r="BO11" i="47"/>
  <c r="BN11" i="47"/>
  <c r="BL11" i="47"/>
  <c r="CA11" i="47" s="1"/>
  <c r="BK11" i="47"/>
  <c r="BJ11" i="47"/>
  <c r="BH11" i="47"/>
  <c r="BG11" i="47"/>
  <c r="BF11" i="47"/>
  <c r="BE11" i="47"/>
  <c r="BI11" i="47" s="1"/>
  <c r="AY11" i="47"/>
  <c r="AX11" i="47"/>
  <c r="AV11" i="47"/>
  <c r="AU11" i="47"/>
  <c r="AT11" i="47"/>
  <c r="AS11" i="47"/>
  <c r="AW11" i="47" s="1"/>
  <c r="AQ11" i="47"/>
  <c r="AP11" i="47"/>
  <c r="AN11" i="47"/>
  <c r="AM11" i="47"/>
  <c r="AO11" i="47" s="1"/>
  <c r="AL11" i="47"/>
  <c r="AJ11" i="47"/>
  <c r="AI11" i="47"/>
  <c r="AH11" i="47"/>
  <c r="AG11" i="47"/>
  <c r="AK11" i="47" s="1"/>
  <c r="AA11" i="47"/>
  <c r="V11" i="47"/>
  <c r="P11" i="47"/>
  <c r="L11" i="47"/>
  <c r="K11" i="47"/>
  <c r="G11" i="47"/>
  <c r="F11" i="47"/>
  <c r="D11" i="47"/>
  <c r="N11" i="47" s="1"/>
  <c r="DX10" i="47"/>
  <c r="DT10" i="47"/>
  <c r="DR10" i="47"/>
  <c r="DN10" i="47"/>
  <c r="DM10" i="47"/>
  <c r="DK10" i="47"/>
  <c r="DO10" i="47" s="1"/>
  <c r="DF10" i="47"/>
  <c r="DB10" i="47"/>
  <c r="CZ10" i="47"/>
  <c r="CV10" i="47"/>
  <c r="CU10" i="47"/>
  <c r="CS10" i="47"/>
  <c r="CW10" i="47" s="1"/>
  <c r="CJ10" i="47"/>
  <c r="CF10" i="47"/>
  <c r="BX10" i="47"/>
  <c r="BT10" i="47"/>
  <c r="BP10" i="47"/>
  <c r="BL10" i="47"/>
  <c r="BH10" i="47"/>
  <c r="BE10" i="47"/>
  <c r="BK10" i="47" s="1"/>
  <c r="BD10" i="47"/>
  <c r="BA10" i="47"/>
  <c r="AZ10" i="47"/>
  <c r="AY10" i="47"/>
  <c r="BC10" i="47" s="1"/>
  <c r="AV10" i="47"/>
  <c r="AS10" i="47"/>
  <c r="AU10" i="47" s="1"/>
  <c r="AR10" i="47"/>
  <c r="AO10" i="47"/>
  <c r="AN10" i="47"/>
  <c r="AM10" i="47"/>
  <c r="AQ10" i="47" s="1"/>
  <c r="AJ10" i="47"/>
  <c r="AG10" i="47"/>
  <c r="AI10" i="47" s="1"/>
  <c r="AF10" i="47"/>
  <c r="AC10" i="47"/>
  <c r="AB10" i="47"/>
  <c r="AA10" i="47"/>
  <c r="AE10" i="47" s="1"/>
  <c r="X10" i="47"/>
  <c r="P10" i="47"/>
  <c r="L10" i="47"/>
  <c r="H10" i="47"/>
  <c r="D10" i="47"/>
  <c r="DT9" i="47"/>
  <c r="DO9" i="47"/>
  <c r="DK9" i="47"/>
  <c r="DB9" i="47"/>
  <c r="CW9" i="47"/>
  <c r="CS9" i="47"/>
  <c r="CJ9" i="47"/>
  <c r="CF9" i="47"/>
  <c r="BX9" i="47"/>
  <c r="BT9" i="47"/>
  <c r="BP9" i="47"/>
  <c r="BL9" i="47"/>
  <c r="BH9" i="47"/>
  <c r="BE9" i="47"/>
  <c r="BK9" i="47" s="1"/>
  <c r="BD9" i="47"/>
  <c r="BA9" i="47"/>
  <c r="AZ9" i="47"/>
  <c r="AY9" i="47"/>
  <c r="BC9" i="47" s="1"/>
  <c r="AV9" i="47"/>
  <c r="AS9" i="47"/>
  <c r="AU9" i="47" s="1"/>
  <c r="AR9" i="47"/>
  <c r="AO9" i="47"/>
  <c r="AN9" i="47"/>
  <c r="AM9" i="47"/>
  <c r="AQ9" i="47" s="1"/>
  <c r="AJ9" i="47"/>
  <c r="AG9" i="47"/>
  <c r="AI9" i="47" s="1"/>
  <c r="AF9" i="47"/>
  <c r="AC9" i="47"/>
  <c r="AB9" i="47"/>
  <c r="AA9" i="47"/>
  <c r="AE9" i="47" s="1"/>
  <c r="X9" i="47"/>
  <c r="P9" i="47"/>
  <c r="L9" i="47"/>
  <c r="H9" i="47"/>
  <c r="D9" i="47"/>
  <c r="DT8" i="47"/>
  <c r="DO8" i="47"/>
  <c r="DK8" i="47"/>
  <c r="DB8" i="47"/>
  <c r="CW8" i="47"/>
  <c r="CS8" i="47"/>
  <c r="CJ8" i="47"/>
  <c r="CF8" i="47"/>
  <c r="BX8" i="47"/>
  <c r="BT8" i="47"/>
  <c r="BP8" i="47"/>
  <c r="BL8" i="47"/>
  <c r="BH8" i="47"/>
  <c r="BE8" i="47"/>
  <c r="BK8" i="47" s="1"/>
  <c r="BD8" i="47"/>
  <c r="BA8" i="47"/>
  <c r="AZ8" i="47"/>
  <c r="AY8" i="47"/>
  <c r="BC8" i="47" s="1"/>
  <c r="AV8" i="47"/>
  <c r="AS8" i="47"/>
  <c r="AU8" i="47" s="1"/>
  <c r="AR8" i="47"/>
  <c r="AO8" i="47"/>
  <c r="AN8" i="47"/>
  <c r="AM8" i="47"/>
  <c r="AQ8" i="47" s="1"/>
  <c r="AJ8" i="47"/>
  <c r="AG8" i="47"/>
  <c r="AI8" i="47" s="1"/>
  <c r="AF8" i="47"/>
  <c r="AC8" i="47"/>
  <c r="AB8" i="47"/>
  <c r="AA8" i="47"/>
  <c r="AE8" i="47" s="1"/>
  <c r="X8" i="47"/>
  <c r="P8" i="47"/>
  <c r="L8" i="47"/>
  <c r="H8" i="47"/>
  <c r="D8" i="47"/>
  <c r="DT7" i="47"/>
  <c r="DO7" i="47"/>
  <c r="DK7" i="47"/>
  <c r="DB7" i="47"/>
  <c r="CW7" i="47"/>
  <c r="CS7" i="47"/>
  <c r="CJ7" i="47"/>
  <c r="CF7" i="47"/>
  <c r="BX7" i="47"/>
  <c r="BT7" i="47"/>
  <c r="BP7" i="47"/>
  <c r="BL7" i="47"/>
  <c r="BH7" i="47"/>
  <c r="BE7" i="47"/>
  <c r="BK7" i="47" s="1"/>
  <c r="BD7" i="47"/>
  <c r="BA7" i="47"/>
  <c r="AZ7" i="47"/>
  <c r="AY7" i="47"/>
  <c r="BC7" i="47" s="1"/>
  <c r="AV7" i="47"/>
  <c r="AS7" i="47"/>
  <c r="AU7" i="47" s="1"/>
  <c r="AR7" i="47"/>
  <c r="AO7" i="47"/>
  <c r="AN7" i="47"/>
  <c r="AM7" i="47"/>
  <c r="AQ7" i="47" s="1"/>
  <c r="AJ7" i="47"/>
  <c r="AG7" i="47"/>
  <c r="AI7" i="47" s="1"/>
  <c r="AF7" i="47"/>
  <c r="AC7" i="47"/>
  <c r="AB7" i="47"/>
  <c r="AA7" i="47"/>
  <c r="AE7" i="47" s="1"/>
  <c r="X7" i="47"/>
  <c r="P7" i="47"/>
  <c r="L7" i="47"/>
  <c r="H7" i="47"/>
  <c r="D7" i="47"/>
  <c r="DT6" i="47"/>
  <c r="DO6" i="47"/>
  <c r="DK6" i="47"/>
  <c r="DB6" i="47"/>
  <c r="CW6" i="47"/>
  <c r="CS6" i="47"/>
  <c r="CJ6" i="47"/>
  <c r="CF6" i="47"/>
  <c r="BX6" i="47"/>
  <c r="BT6" i="47"/>
  <c r="BP6" i="47"/>
  <c r="BL6" i="47"/>
  <c r="BH6" i="47"/>
  <c r="BE6" i="47"/>
  <c r="BK6" i="47" s="1"/>
  <c r="BD6" i="47"/>
  <c r="BA6" i="47"/>
  <c r="AZ6" i="47"/>
  <c r="AY6" i="47"/>
  <c r="BC6" i="47" s="1"/>
  <c r="AV6" i="47"/>
  <c r="AS6" i="47"/>
  <c r="AU6" i="47" s="1"/>
  <c r="AR6" i="47"/>
  <c r="AO6" i="47"/>
  <c r="AN6" i="47"/>
  <c r="AM6" i="47"/>
  <c r="AQ6" i="47" s="1"/>
  <c r="AJ6" i="47"/>
  <c r="AG6" i="47"/>
  <c r="AI6" i="47" s="1"/>
  <c r="AF6" i="47"/>
  <c r="AC6" i="47"/>
  <c r="AB6" i="47"/>
  <c r="AA6" i="47"/>
  <c r="AE6" i="47" s="1"/>
  <c r="X6" i="47"/>
  <c r="P6" i="47"/>
  <c r="L6" i="47"/>
  <c r="H6" i="47"/>
  <c r="D6" i="47"/>
  <c r="BT5" i="47"/>
  <c r="BD5" i="47"/>
  <c r="AN5" i="47"/>
  <c r="X5" i="47"/>
  <c r="H5" i="47"/>
  <c r="EA4" i="47"/>
  <c r="DZ4" i="47"/>
  <c r="DY4" i="47"/>
  <c r="DY5" i="47" s="1"/>
  <c r="DX4" i="47"/>
  <c r="DX5" i="47" s="1"/>
  <c r="DW4" i="47"/>
  <c r="DV4" i="47"/>
  <c r="DU4" i="47"/>
  <c r="DU5" i="47" s="1"/>
  <c r="DT4" i="47"/>
  <c r="DR4" i="47"/>
  <c r="DQ4" i="47"/>
  <c r="DP4" i="47"/>
  <c r="DP5" i="47" s="1"/>
  <c r="DO4" i="47"/>
  <c r="DO5" i="47" s="1"/>
  <c r="DN4" i="47"/>
  <c r="DM4" i="47"/>
  <c r="DL4" i="47"/>
  <c r="DL5" i="47" s="1"/>
  <c r="DK4" i="47"/>
  <c r="DI4" i="47"/>
  <c r="DH4" i="47"/>
  <c r="DG4" i="47"/>
  <c r="DG5" i="47" s="1"/>
  <c r="DF4" i="47"/>
  <c r="DF5" i="47" s="1"/>
  <c r="DE4" i="47"/>
  <c r="DD4" i="47"/>
  <c r="DC4" i="47"/>
  <c r="DC5" i="47" s="1"/>
  <c r="DB4" i="47"/>
  <c r="CZ4" i="47"/>
  <c r="CY4" i="47"/>
  <c r="CX4" i="47"/>
  <c r="CX5" i="47" s="1"/>
  <c r="CW4" i="47"/>
  <c r="CW5" i="47" s="1"/>
  <c r="CV4" i="47"/>
  <c r="CU4" i="47"/>
  <c r="CT4" i="47"/>
  <c r="CT5" i="47" s="1"/>
  <c r="CS4" i="47"/>
  <c r="CQ4" i="47"/>
  <c r="CP4" i="47"/>
  <c r="CO4" i="47"/>
  <c r="CO5" i="47" s="1"/>
  <c r="CN4" i="47"/>
  <c r="CN5" i="47" s="1"/>
  <c r="CM4" i="47"/>
  <c r="CL4" i="47"/>
  <c r="CK4" i="47"/>
  <c r="CK5" i="47" s="1"/>
  <c r="CJ4" i="47"/>
  <c r="CI4" i="47"/>
  <c r="CH4" i="47"/>
  <c r="CG4" i="47"/>
  <c r="CG5" i="47" s="1"/>
  <c r="CF4" i="47"/>
  <c r="CE4" i="47"/>
  <c r="CD4" i="47"/>
  <c r="CC4" i="47"/>
  <c r="CC5" i="47" s="1"/>
  <c r="CB4" i="47"/>
  <c r="CB5" i="47" s="1"/>
  <c r="CA4" i="47"/>
  <c r="BZ4" i="47"/>
  <c r="BY4" i="47"/>
  <c r="BY5" i="47" s="1"/>
  <c r="BX4" i="47"/>
  <c r="BX5" i="47" s="1"/>
  <c r="BW4" i="47"/>
  <c r="BV4" i="47"/>
  <c r="BU4" i="47"/>
  <c r="BU5" i="47" s="1"/>
  <c r="BT4" i="47"/>
  <c r="BS4" i="47"/>
  <c r="BR4" i="47"/>
  <c r="BQ4" i="47"/>
  <c r="BQ5" i="47" s="1"/>
  <c r="BP4" i="47"/>
  <c r="BP5" i="47" s="1"/>
  <c r="BO4" i="47"/>
  <c r="BN4" i="47"/>
  <c r="BM4" i="47"/>
  <c r="BM5" i="47" s="1"/>
  <c r="BL4" i="47"/>
  <c r="BK4" i="47"/>
  <c r="BK5" i="47" s="1"/>
  <c r="BJ4" i="47"/>
  <c r="BJ5" i="47" s="1"/>
  <c r="BI4" i="47"/>
  <c r="BI5" i="47" s="1"/>
  <c r="BH4" i="47"/>
  <c r="BH5" i="47" s="1"/>
  <c r="BG4" i="47"/>
  <c r="BG5" i="47" s="1"/>
  <c r="BF4" i="47"/>
  <c r="BF5" i="47" s="1"/>
  <c r="BE4" i="47"/>
  <c r="BD4" i="47"/>
  <c r="BC4" i="47"/>
  <c r="BC5" i="47" s="1"/>
  <c r="BB4" i="47"/>
  <c r="BB5" i="47" s="1"/>
  <c r="BA4" i="47"/>
  <c r="BA5" i="47" s="1"/>
  <c r="AZ4" i="47"/>
  <c r="AZ5" i="47" s="1"/>
  <c r="AY4" i="47"/>
  <c r="AX4" i="47"/>
  <c r="AX5" i="47" s="1"/>
  <c r="AW4" i="47"/>
  <c r="AW5" i="47" s="1"/>
  <c r="AV4" i="47"/>
  <c r="AV5" i="47" s="1"/>
  <c r="AU4" i="47"/>
  <c r="AU5" i="47" s="1"/>
  <c r="AT4" i="47"/>
  <c r="AT5" i="47" s="1"/>
  <c r="AS4" i="47"/>
  <c r="AR4" i="47"/>
  <c r="AR5" i="47" s="1"/>
  <c r="AQ4" i="47"/>
  <c r="AQ5" i="47" s="1"/>
  <c r="AP4" i="47"/>
  <c r="AP5" i="47" s="1"/>
  <c r="AO4" i="47"/>
  <c r="AO5" i="47" s="1"/>
  <c r="AN4" i="47"/>
  <c r="AM4" i="47"/>
  <c r="AL4" i="47"/>
  <c r="AL5" i="47" s="1"/>
  <c r="AK4" i="47"/>
  <c r="AK5" i="47" s="1"/>
  <c r="AJ4" i="47"/>
  <c r="AJ5" i="47" s="1"/>
  <c r="AI4" i="47"/>
  <c r="AI5" i="47" s="1"/>
  <c r="AH4" i="47"/>
  <c r="AH5" i="47" s="1"/>
  <c r="AG4" i="47"/>
  <c r="AF4" i="47"/>
  <c r="AF5" i="47" s="1"/>
  <c r="AE4" i="47"/>
  <c r="AE5" i="47" s="1"/>
  <c r="AD4" i="47"/>
  <c r="AD5" i="47" s="1"/>
  <c r="AC4" i="47"/>
  <c r="AC5" i="47" s="1"/>
  <c r="AB4" i="47"/>
  <c r="AB5" i="47" s="1"/>
  <c r="AA5" i="47" s="1"/>
  <c r="AA4" i="47"/>
  <c r="Z4" i="47"/>
  <c r="Y4" i="47"/>
  <c r="Y5" i="47" s="1"/>
  <c r="X4" i="47"/>
  <c r="W4" i="47"/>
  <c r="V4" i="47"/>
  <c r="U4" i="47"/>
  <c r="U5" i="47" s="1"/>
  <c r="T4" i="47"/>
  <c r="T5" i="47" s="1"/>
  <c r="S4" i="47"/>
  <c r="R4" i="47"/>
  <c r="Q4" i="47"/>
  <c r="Q5" i="47" s="1"/>
  <c r="P4" i="47"/>
  <c r="O4" i="47"/>
  <c r="N4" i="47"/>
  <c r="M4" i="47"/>
  <c r="M5" i="47" s="1"/>
  <c r="L4" i="47"/>
  <c r="L5" i="47" s="1"/>
  <c r="K4" i="47"/>
  <c r="J4" i="47"/>
  <c r="I4" i="47"/>
  <c r="I5" i="47" s="1"/>
  <c r="H4" i="47"/>
  <c r="G4" i="47"/>
  <c r="F4" i="47"/>
  <c r="E4" i="47"/>
  <c r="E5" i="47" s="1"/>
  <c r="D4" i="47"/>
  <c r="Q18" i="46"/>
  <c r="M18" i="46"/>
  <c r="H18" i="46"/>
  <c r="D18" i="46"/>
  <c r="Q17" i="46"/>
  <c r="M17" i="46"/>
  <c r="H17" i="46"/>
  <c r="D17" i="46"/>
  <c r="Q16" i="46"/>
  <c r="M16" i="46"/>
  <c r="H16" i="46"/>
  <c r="D16" i="46"/>
  <c r="H15" i="46"/>
  <c r="T14" i="46"/>
  <c r="S14" i="46"/>
  <c r="R14" i="46"/>
  <c r="R15" i="46" s="1"/>
  <c r="Q14" i="46"/>
  <c r="Q15" i="46" s="1"/>
  <c r="P14" i="46"/>
  <c r="O14" i="46"/>
  <c r="N14" i="46"/>
  <c r="N15" i="46" s="1"/>
  <c r="M14" i="46"/>
  <c r="K14" i="46"/>
  <c r="J14" i="46"/>
  <c r="I14" i="46"/>
  <c r="I15" i="46" s="1"/>
  <c r="H14" i="46"/>
  <c r="G14" i="46"/>
  <c r="F14" i="46"/>
  <c r="E14" i="46"/>
  <c r="E15" i="46" s="1"/>
  <c r="D14" i="46"/>
  <c r="Q13" i="46"/>
  <c r="M13" i="46"/>
  <c r="H13" i="46"/>
  <c r="D13" i="46"/>
  <c r="Q12" i="46"/>
  <c r="M12" i="46"/>
  <c r="H12" i="46"/>
  <c r="D12" i="46"/>
  <c r="Q11" i="46"/>
  <c r="M11" i="46"/>
  <c r="H11" i="46"/>
  <c r="D11" i="46"/>
  <c r="H10" i="46"/>
  <c r="T9" i="46"/>
  <c r="S9" i="46"/>
  <c r="R9" i="46"/>
  <c r="R10" i="46" s="1"/>
  <c r="Q9" i="46"/>
  <c r="Q10" i="46" s="1"/>
  <c r="P9" i="46"/>
  <c r="O9" i="46"/>
  <c r="N9" i="46"/>
  <c r="N10" i="46" s="1"/>
  <c r="M9" i="46"/>
  <c r="K9" i="46"/>
  <c r="J9" i="46"/>
  <c r="I9" i="46"/>
  <c r="I10" i="46" s="1"/>
  <c r="H9" i="46"/>
  <c r="G9" i="46"/>
  <c r="F9" i="46"/>
  <c r="E9" i="46"/>
  <c r="E10" i="46" s="1"/>
  <c r="D9" i="46"/>
  <c r="Q8" i="46"/>
  <c r="M8" i="46"/>
  <c r="H8" i="46"/>
  <c r="D8" i="46"/>
  <c r="Q7" i="46"/>
  <c r="M7" i="46"/>
  <c r="H7" i="46"/>
  <c r="D7" i="46"/>
  <c r="Q6" i="46"/>
  <c r="M6" i="46"/>
  <c r="H6" i="46"/>
  <c r="D6" i="46"/>
  <c r="H5" i="46"/>
  <c r="T4" i="46"/>
  <c r="S4" i="46"/>
  <c r="R4" i="46"/>
  <c r="R5" i="46" s="1"/>
  <c r="Q4" i="46"/>
  <c r="Q5" i="46" s="1"/>
  <c r="P4" i="46"/>
  <c r="O4" i="46"/>
  <c r="N4" i="46"/>
  <c r="N5" i="46" s="1"/>
  <c r="M4" i="46"/>
  <c r="K4" i="46"/>
  <c r="J4" i="46"/>
  <c r="I4" i="46"/>
  <c r="I5" i="46" s="1"/>
  <c r="H4" i="46"/>
  <c r="G4" i="46"/>
  <c r="F4" i="46"/>
  <c r="E4" i="46"/>
  <c r="E5" i="46" s="1"/>
  <c r="D4" i="46"/>
  <c r="AH8" i="45"/>
  <c r="AD8" i="45"/>
  <c r="Y8" i="45"/>
  <c r="U8" i="45"/>
  <c r="P8" i="45"/>
  <c r="L8" i="45"/>
  <c r="G8" i="45"/>
  <c r="C8" i="45"/>
  <c r="AH7" i="45"/>
  <c r="AD7" i="45"/>
  <c r="Y7" i="45"/>
  <c r="U7" i="45"/>
  <c r="P7" i="45"/>
  <c r="L7" i="45"/>
  <c r="G7" i="45"/>
  <c r="C7" i="45"/>
  <c r="AH6" i="45"/>
  <c r="AD6" i="45"/>
  <c r="Y6" i="45"/>
  <c r="U6" i="45"/>
  <c r="P6" i="45"/>
  <c r="L6" i="45"/>
  <c r="G6" i="45"/>
  <c r="C6" i="45"/>
  <c r="Y5" i="45"/>
  <c r="G5" i="45"/>
  <c r="AK4" i="45"/>
  <c r="AJ4" i="45"/>
  <c r="AI4" i="45"/>
  <c r="AI5" i="45" s="1"/>
  <c r="AH4" i="45"/>
  <c r="AH5" i="45" s="1"/>
  <c r="AG4" i="45"/>
  <c r="AF4" i="45"/>
  <c r="AE4" i="45"/>
  <c r="AE5" i="45" s="1"/>
  <c r="AD4" i="45"/>
  <c r="AB4" i="45"/>
  <c r="AA4" i="45"/>
  <c r="Z4" i="45"/>
  <c r="Z5" i="45" s="1"/>
  <c r="Y4" i="45"/>
  <c r="X4" i="45"/>
  <c r="W4" i="45"/>
  <c r="V4" i="45"/>
  <c r="V5" i="45" s="1"/>
  <c r="U4" i="45"/>
  <c r="S4" i="45"/>
  <c r="R4" i="45"/>
  <c r="Q4" i="45"/>
  <c r="Q5" i="45" s="1"/>
  <c r="P4" i="45"/>
  <c r="P5" i="45" s="1"/>
  <c r="O4" i="45"/>
  <c r="N4" i="45"/>
  <c r="M4" i="45"/>
  <c r="M5" i="45" s="1"/>
  <c r="L4" i="45"/>
  <c r="J4" i="45"/>
  <c r="I4" i="45"/>
  <c r="H4" i="45"/>
  <c r="H5" i="45" s="1"/>
  <c r="G4" i="45"/>
  <c r="F4" i="45"/>
  <c r="F5" i="45" s="1"/>
  <c r="E4" i="45"/>
  <c r="D4" i="45"/>
  <c r="D5" i="45" s="1"/>
  <c r="C4" i="45"/>
  <c r="AH10" i="44"/>
  <c r="AD10" i="44"/>
  <c r="Y10" i="44"/>
  <c r="U10" i="44"/>
  <c r="P10" i="44"/>
  <c r="L10" i="44"/>
  <c r="G10" i="44"/>
  <c r="C10" i="44"/>
  <c r="AH9" i="44"/>
  <c r="AD9" i="44"/>
  <c r="Y9" i="44"/>
  <c r="U9" i="44"/>
  <c r="P9" i="44"/>
  <c r="L9" i="44"/>
  <c r="G9" i="44"/>
  <c r="C9" i="44"/>
  <c r="AH8" i="44"/>
  <c r="AD8" i="44"/>
  <c r="Y8" i="44"/>
  <c r="U8" i="44"/>
  <c r="P8" i="44"/>
  <c r="L8" i="44"/>
  <c r="G8" i="44"/>
  <c r="C8" i="44"/>
  <c r="AH7" i="44"/>
  <c r="AD7" i="44"/>
  <c r="Y7" i="44"/>
  <c r="U7" i="44"/>
  <c r="P7" i="44"/>
  <c r="L7" i="44"/>
  <c r="G7" i="44"/>
  <c r="C7" i="44"/>
  <c r="AH6" i="44"/>
  <c r="AD6" i="44"/>
  <c r="Y6" i="44"/>
  <c r="U6" i="44"/>
  <c r="P6" i="44"/>
  <c r="L6" i="44"/>
  <c r="G6" i="44"/>
  <c r="C6" i="44"/>
  <c r="AH5" i="44"/>
  <c r="Y5" i="44"/>
  <c r="G5" i="44"/>
  <c r="AK4" i="44"/>
  <c r="AK5" i="44" s="1"/>
  <c r="AJ4" i="44"/>
  <c r="AJ5" i="44" s="1"/>
  <c r="AI4" i="44"/>
  <c r="AI5" i="44" s="1"/>
  <c r="AH4" i="44"/>
  <c r="AG4" i="44"/>
  <c r="AG5" i="44" s="1"/>
  <c r="AF4" i="44"/>
  <c r="AF5" i="44" s="1"/>
  <c r="AE4" i="44"/>
  <c r="AE5" i="44" s="1"/>
  <c r="AD5" i="44" s="1"/>
  <c r="AD4" i="44"/>
  <c r="AB4" i="44"/>
  <c r="AB5" i="44" s="1"/>
  <c r="AA4" i="44"/>
  <c r="AA5" i="44" s="1"/>
  <c r="Z4" i="44"/>
  <c r="Z5" i="44" s="1"/>
  <c r="Y4" i="44"/>
  <c r="X4" i="44"/>
  <c r="X5" i="44" s="1"/>
  <c r="W4" i="44"/>
  <c r="W5" i="44" s="1"/>
  <c r="V4" i="44"/>
  <c r="V5" i="44" s="1"/>
  <c r="U5" i="44" s="1"/>
  <c r="U4" i="44"/>
  <c r="S4" i="44"/>
  <c r="S5" i="44" s="1"/>
  <c r="R4" i="44"/>
  <c r="R5" i="44" s="1"/>
  <c r="Q4" i="44"/>
  <c r="Q5" i="44" s="1"/>
  <c r="P4" i="44"/>
  <c r="P5" i="44" s="1"/>
  <c r="O4" i="44"/>
  <c r="O5" i="44" s="1"/>
  <c r="N4" i="44"/>
  <c r="N5" i="44" s="1"/>
  <c r="M4" i="44"/>
  <c r="M5" i="44" s="1"/>
  <c r="L4" i="44"/>
  <c r="J4" i="44"/>
  <c r="J5" i="44" s="1"/>
  <c r="I4" i="44"/>
  <c r="I5" i="44" s="1"/>
  <c r="H4" i="44"/>
  <c r="H5" i="44" s="1"/>
  <c r="G4" i="44"/>
  <c r="F4" i="44"/>
  <c r="F5" i="44" s="1"/>
  <c r="E4" i="44"/>
  <c r="E5" i="44" s="1"/>
  <c r="D4" i="44"/>
  <c r="D5" i="44" s="1"/>
  <c r="C4" i="44"/>
  <c r="DG10" i="43"/>
  <c r="DB10" i="43"/>
  <c r="CX10" i="43"/>
  <c r="CO10" i="43"/>
  <c r="CJ10" i="43"/>
  <c r="CF10" i="43"/>
  <c r="BW10" i="43"/>
  <c r="BR10" i="43"/>
  <c r="BN10" i="43"/>
  <c r="BE10" i="43"/>
  <c r="BA10" i="43"/>
  <c r="AT10" i="43"/>
  <c r="AS10" i="43"/>
  <c r="AL10" i="43"/>
  <c r="AK10" i="43"/>
  <c r="AG10" i="43"/>
  <c r="AF10" i="43"/>
  <c r="AD10" i="43"/>
  <c r="AC10" i="43"/>
  <c r="AB10" i="43"/>
  <c r="AA10" i="43"/>
  <c r="AE10" i="43" s="1"/>
  <c r="Z10" i="43"/>
  <c r="U10" i="43"/>
  <c r="T10" i="43"/>
  <c r="R10" i="43"/>
  <c r="Q10" i="43"/>
  <c r="P10" i="43"/>
  <c r="O10" i="43"/>
  <c r="S10" i="43" s="1"/>
  <c r="I10" i="43"/>
  <c r="H10" i="43"/>
  <c r="F10" i="43"/>
  <c r="E10" i="43"/>
  <c r="D10" i="43"/>
  <c r="C10" i="43"/>
  <c r="G10" i="43" s="1"/>
  <c r="DN9" i="43"/>
  <c r="DM9" i="43"/>
  <c r="DL9" i="43"/>
  <c r="DJ9" i="43"/>
  <c r="DI9" i="43"/>
  <c r="DH9" i="43"/>
  <c r="DG9" i="43"/>
  <c r="DK9" i="43" s="1"/>
  <c r="DE9" i="43"/>
  <c r="DD9" i="43"/>
  <c r="DC9" i="43"/>
  <c r="DA9" i="43"/>
  <c r="CZ9" i="43"/>
  <c r="CY9" i="43"/>
  <c r="CX9" i="43"/>
  <c r="DB9" i="43" s="1"/>
  <c r="CV9" i="43"/>
  <c r="CU9" i="43"/>
  <c r="CT9" i="43"/>
  <c r="CR9" i="43"/>
  <c r="CQ9" i="43"/>
  <c r="CP9" i="43"/>
  <c r="CO9" i="43"/>
  <c r="CS9" i="43" s="1"/>
  <c r="CM9" i="43"/>
  <c r="CL9" i="43"/>
  <c r="CK9" i="43"/>
  <c r="CI9" i="43"/>
  <c r="CH9" i="43"/>
  <c r="CG9" i="43"/>
  <c r="CF9" i="43"/>
  <c r="CJ9" i="43" s="1"/>
  <c r="CD9" i="43"/>
  <c r="CC9" i="43"/>
  <c r="CB9" i="43"/>
  <c r="BZ9" i="43"/>
  <c r="BY9" i="43"/>
  <c r="BX9" i="43"/>
  <c r="BW9" i="43"/>
  <c r="CA9" i="43" s="1"/>
  <c r="BU9" i="43"/>
  <c r="BT9" i="43"/>
  <c r="BS9" i="43"/>
  <c r="BQ9" i="43"/>
  <c r="BP9" i="43"/>
  <c r="BO9" i="43"/>
  <c r="BN9" i="43"/>
  <c r="BR9" i="43" s="1"/>
  <c r="BL9" i="43"/>
  <c r="BK9" i="43"/>
  <c r="BJ9" i="43"/>
  <c r="BH9" i="43"/>
  <c r="BG9" i="43"/>
  <c r="BF9" i="43"/>
  <c r="BE9" i="43"/>
  <c r="BI9" i="43" s="1"/>
  <c r="BD9" i="43"/>
  <c r="BC9" i="43"/>
  <c r="BB9" i="43"/>
  <c r="BA9" i="43"/>
  <c r="AZ9" i="43"/>
  <c r="AY9" i="43"/>
  <c r="AX9" i="43"/>
  <c r="AV9" i="43"/>
  <c r="AU9" i="43"/>
  <c r="AT9" i="43"/>
  <c r="AR9" i="43"/>
  <c r="AQ9" i="43"/>
  <c r="AP9" i="43"/>
  <c r="AN9" i="43"/>
  <c r="AM9" i="43"/>
  <c r="AL9" i="43"/>
  <c r="AJ9" i="43"/>
  <c r="AI9" i="43"/>
  <c r="AH9" i="43"/>
  <c r="AG9" i="43"/>
  <c r="AW9" i="43" s="1"/>
  <c r="AE9" i="43"/>
  <c r="AA9" i="43"/>
  <c r="AC9" i="43" s="1"/>
  <c r="Z9" i="43"/>
  <c r="X9" i="43"/>
  <c r="W9" i="43"/>
  <c r="V9" i="43"/>
  <c r="U9" i="43"/>
  <c r="Y9" i="43" s="1"/>
  <c r="R9" i="43"/>
  <c r="P9" i="43"/>
  <c r="O9" i="43"/>
  <c r="Q9" i="43" s="1"/>
  <c r="N9" i="43"/>
  <c r="L9" i="43"/>
  <c r="K9" i="43"/>
  <c r="J9" i="43"/>
  <c r="I9" i="43"/>
  <c r="M9" i="43" s="1"/>
  <c r="G9" i="43"/>
  <c r="C9" i="43"/>
  <c r="E9" i="43" s="1"/>
  <c r="DN8" i="43"/>
  <c r="DJ8" i="43"/>
  <c r="DH8" i="43"/>
  <c r="DG8" i="43"/>
  <c r="DK8" i="43" s="1"/>
  <c r="DB8" i="43"/>
  <c r="CX8" i="43"/>
  <c r="CV8" i="43"/>
  <c r="CR8" i="43"/>
  <c r="CP8" i="43"/>
  <c r="CO8" i="43"/>
  <c r="CS8" i="43" s="1"/>
  <c r="CJ8" i="43"/>
  <c r="CF8" i="43"/>
  <c r="CD8" i="43"/>
  <c r="BZ8" i="43"/>
  <c r="BX8" i="43"/>
  <c r="BW8" i="43"/>
  <c r="CA8" i="43" s="1"/>
  <c r="BR8" i="43"/>
  <c r="BN8" i="43"/>
  <c r="BL8" i="43"/>
  <c r="BH8" i="43"/>
  <c r="BF8" i="43"/>
  <c r="BE8" i="43"/>
  <c r="BI8" i="43" s="1"/>
  <c r="BA8" i="43"/>
  <c r="AV8" i="43"/>
  <c r="AP8" i="43"/>
  <c r="AK8" i="43"/>
  <c r="AG8" i="43"/>
  <c r="AF8" i="43"/>
  <c r="AD8" i="43"/>
  <c r="AC8" i="43"/>
  <c r="AB8" i="43"/>
  <c r="AA8" i="43"/>
  <c r="AE8" i="43" s="1"/>
  <c r="X8" i="43"/>
  <c r="V8" i="43"/>
  <c r="U8" i="43"/>
  <c r="W8" i="43" s="1"/>
  <c r="T8" i="43"/>
  <c r="R8" i="43"/>
  <c r="Q8" i="43"/>
  <c r="P8" i="43"/>
  <c r="O8" i="43"/>
  <c r="S8" i="43" s="1"/>
  <c r="M8" i="43"/>
  <c r="I8" i="43"/>
  <c r="K8" i="43" s="1"/>
  <c r="H8" i="43"/>
  <c r="F8" i="43"/>
  <c r="E8" i="43"/>
  <c r="D8" i="43"/>
  <c r="C8" i="43"/>
  <c r="G8" i="43" s="1"/>
  <c r="DN7" i="43"/>
  <c r="DM7" i="43"/>
  <c r="DL7" i="43"/>
  <c r="DJ7" i="43"/>
  <c r="DI7" i="43"/>
  <c r="DH7" i="43"/>
  <c r="DG7" i="43"/>
  <c r="DK7" i="43" s="1"/>
  <c r="DE7" i="43"/>
  <c r="DD7" i="43"/>
  <c r="DC7" i="43"/>
  <c r="DA7" i="43"/>
  <c r="CZ7" i="43"/>
  <c r="CY7" i="43"/>
  <c r="CX7" i="43"/>
  <c r="DB7" i="43" s="1"/>
  <c r="CV7" i="43"/>
  <c r="CU7" i="43"/>
  <c r="CT7" i="43"/>
  <c r="CR7" i="43"/>
  <c r="CQ7" i="43"/>
  <c r="CP7" i="43"/>
  <c r="CO7" i="43"/>
  <c r="CS7" i="43" s="1"/>
  <c r="CM7" i="43"/>
  <c r="CL7" i="43"/>
  <c r="CK7" i="43"/>
  <c r="CI7" i="43"/>
  <c r="CH7" i="43"/>
  <c r="CG7" i="43"/>
  <c r="CF7" i="43"/>
  <c r="CJ7" i="43" s="1"/>
  <c r="CD7" i="43"/>
  <c r="CC7" i="43"/>
  <c r="CB7" i="43"/>
  <c r="BZ7" i="43"/>
  <c r="BY7" i="43"/>
  <c r="BX7" i="43"/>
  <c r="BW7" i="43"/>
  <c r="CA7" i="43" s="1"/>
  <c r="BU7" i="43"/>
  <c r="BT7" i="43"/>
  <c r="BS7" i="43"/>
  <c r="BQ7" i="43"/>
  <c r="BP7" i="43"/>
  <c r="BO7" i="43"/>
  <c r="BN7" i="43"/>
  <c r="BR7" i="43" s="1"/>
  <c r="BL7" i="43"/>
  <c r="BK7" i="43"/>
  <c r="BJ7" i="43"/>
  <c r="BH7" i="43"/>
  <c r="BG7" i="43"/>
  <c r="BF7" i="43"/>
  <c r="BE7" i="43"/>
  <c r="BI7" i="43" s="1"/>
  <c r="BD7" i="43"/>
  <c r="BC7" i="43"/>
  <c r="BB7" i="43"/>
  <c r="BA7" i="43"/>
  <c r="AZ7" i="43"/>
  <c r="AY7" i="43"/>
  <c r="AX7" i="43"/>
  <c r="AV7" i="43"/>
  <c r="AU7" i="43"/>
  <c r="AT7" i="43"/>
  <c r="AR7" i="43"/>
  <c r="AQ7" i="43"/>
  <c r="AP7" i="43"/>
  <c r="AN7" i="43"/>
  <c r="AM7" i="43"/>
  <c r="AL7" i="43"/>
  <c r="AJ7" i="43"/>
  <c r="AI7" i="43"/>
  <c r="AH7" i="43"/>
  <c r="AG7" i="43"/>
  <c r="AW7" i="43" s="1"/>
  <c r="AE7" i="43"/>
  <c r="AD7" i="43"/>
  <c r="AA7" i="43"/>
  <c r="AC7" i="43" s="1"/>
  <c r="Z7" i="43"/>
  <c r="X7" i="43"/>
  <c r="W7" i="43"/>
  <c r="V7" i="43"/>
  <c r="U7" i="43"/>
  <c r="Y7" i="43" s="1"/>
  <c r="T7" i="43"/>
  <c r="O7" i="43"/>
  <c r="N7" i="43"/>
  <c r="L7" i="43"/>
  <c r="K7" i="43"/>
  <c r="J7" i="43"/>
  <c r="I7" i="43"/>
  <c r="M7" i="43" s="1"/>
  <c r="G7" i="43"/>
  <c r="F7" i="43"/>
  <c r="D7" i="43"/>
  <c r="C7" i="43"/>
  <c r="E7" i="43" s="1"/>
  <c r="DG6" i="43"/>
  <c r="DB6" i="43"/>
  <c r="DA6" i="43"/>
  <c r="CX6" i="43"/>
  <c r="CT6" i="43"/>
  <c r="CO6" i="43"/>
  <c r="CJ6" i="43"/>
  <c r="CI6" i="43"/>
  <c r="CF6" i="43"/>
  <c r="BW6" i="43"/>
  <c r="BR6" i="43"/>
  <c r="BQ6" i="43"/>
  <c r="BN6" i="43"/>
  <c r="BJ6" i="43"/>
  <c r="BE6" i="43"/>
  <c r="BA6" i="43"/>
  <c r="BC6" i="43" s="1"/>
  <c r="AZ6" i="43"/>
  <c r="AV6" i="43"/>
  <c r="AT6" i="43"/>
  <c r="AP6" i="43"/>
  <c r="AO6" i="43"/>
  <c r="AK6" i="43"/>
  <c r="AJ6" i="43"/>
  <c r="AG6" i="43"/>
  <c r="AF6" i="43"/>
  <c r="AD6" i="43"/>
  <c r="AC6" i="43"/>
  <c r="AB6" i="43"/>
  <c r="AA6" i="43"/>
  <c r="AE6" i="43" s="1"/>
  <c r="Z6" i="43"/>
  <c r="U6" i="43"/>
  <c r="T6" i="43"/>
  <c r="R6" i="43"/>
  <c r="Q6" i="43"/>
  <c r="P6" i="43"/>
  <c r="O6" i="43"/>
  <c r="S6" i="43" s="1"/>
  <c r="L6" i="43"/>
  <c r="I6" i="43"/>
  <c r="K6" i="43" s="1"/>
  <c r="H6" i="43"/>
  <c r="F6" i="43"/>
  <c r="E6" i="43"/>
  <c r="D6" i="43"/>
  <c r="C6" i="43"/>
  <c r="G6" i="43" s="1"/>
  <c r="DN5" i="43"/>
  <c r="DI5" i="43"/>
  <c r="DC5" i="43"/>
  <c r="CV5" i="43"/>
  <c r="CQ5" i="43"/>
  <c r="CK5" i="43"/>
  <c r="CD5" i="43"/>
  <c r="BS5" i="43"/>
  <c r="BL5" i="43"/>
  <c r="BB5" i="43"/>
  <c r="AV5" i="43"/>
  <c r="AL5" i="43"/>
  <c r="V5" i="43"/>
  <c r="F5" i="43"/>
  <c r="DN4" i="43"/>
  <c r="DM4" i="43"/>
  <c r="DL4" i="43"/>
  <c r="DK4" i="43"/>
  <c r="DJ4" i="43"/>
  <c r="DJ5" i="43" s="1"/>
  <c r="DI4" i="43"/>
  <c r="DH4" i="43"/>
  <c r="DH5" i="43" s="1"/>
  <c r="DG4" i="43"/>
  <c r="DM5" i="43" s="1"/>
  <c r="DE4" i="43"/>
  <c r="DD4" i="43"/>
  <c r="DC4" i="43"/>
  <c r="DB4" i="43"/>
  <c r="DA4" i="43"/>
  <c r="DA5" i="43" s="1"/>
  <c r="CZ4" i="43"/>
  <c r="CY4" i="43"/>
  <c r="CX4" i="43"/>
  <c r="DE5" i="43" s="1"/>
  <c r="CV4" i="43"/>
  <c r="CU4" i="43"/>
  <c r="CT4" i="43"/>
  <c r="CS4" i="43"/>
  <c r="CR4" i="43"/>
  <c r="CR5" i="43" s="1"/>
  <c r="CQ4" i="43"/>
  <c r="CP4" i="43"/>
  <c r="CP5" i="43" s="1"/>
  <c r="CO4" i="43"/>
  <c r="CU5" i="43" s="1"/>
  <c r="CM4" i="43"/>
  <c r="CL4" i="43"/>
  <c r="CL5" i="43" s="1"/>
  <c r="CK4" i="43"/>
  <c r="CJ4" i="43"/>
  <c r="CI4" i="43"/>
  <c r="CI5" i="43" s="1"/>
  <c r="CH4" i="43"/>
  <c r="CH5" i="43" s="1"/>
  <c r="CG4" i="43"/>
  <c r="CF4" i="43"/>
  <c r="CM5" i="43" s="1"/>
  <c r="CD4" i="43"/>
  <c r="CC4" i="43"/>
  <c r="CC5" i="43" s="1"/>
  <c r="CB4" i="43"/>
  <c r="CA4" i="43"/>
  <c r="BZ4" i="43"/>
  <c r="BZ5" i="43" s="1"/>
  <c r="BY4" i="43"/>
  <c r="BY5" i="43" s="1"/>
  <c r="BX4" i="43"/>
  <c r="BX5" i="43" s="1"/>
  <c r="BW4" i="43"/>
  <c r="CB5" i="43" s="1"/>
  <c r="BU4" i="43"/>
  <c r="BT4" i="43"/>
  <c r="BT5" i="43" s="1"/>
  <c r="BS4" i="43"/>
  <c r="BR4" i="43"/>
  <c r="BQ4" i="43"/>
  <c r="BQ5" i="43" s="1"/>
  <c r="BP4" i="43"/>
  <c r="BP5" i="43" s="1"/>
  <c r="BO4" i="43"/>
  <c r="BN4" i="43"/>
  <c r="BU5" i="43" s="1"/>
  <c r="BL4" i="43"/>
  <c r="BK4" i="43"/>
  <c r="BK5" i="43" s="1"/>
  <c r="BJ4" i="43"/>
  <c r="BI4" i="43"/>
  <c r="BH4" i="43"/>
  <c r="BH5" i="43" s="1"/>
  <c r="BG4" i="43"/>
  <c r="BG5" i="43" s="1"/>
  <c r="BF4" i="43"/>
  <c r="BF5" i="43" s="1"/>
  <c r="BE4" i="43"/>
  <c r="BJ5" i="43" s="1"/>
  <c r="BD4" i="43"/>
  <c r="BC4" i="43"/>
  <c r="BC5" i="43" s="1"/>
  <c r="BB4" i="43"/>
  <c r="BA4" i="43"/>
  <c r="BD5" i="43" s="1"/>
  <c r="AZ4" i="43"/>
  <c r="AZ5" i="43" s="1"/>
  <c r="AY4" i="43"/>
  <c r="AY5" i="43" s="1"/>
  <c r="AX4" i="43"/>
  <c r="AW4" i="43"/>
  <c r="AV4" i="43"/>
  <c r="AU4" i="43"/>
  <c r="AU5" i="43" s="1"/>
  <c r="AT4" i="43"/>
  <c r="AS4" i="43"/>
  <c r="AR4" i="43"/>
  <c r="AR5" i="43" s="1"/>
  <c r="AQ4" i="43"/>
  <c r="AQ5" i="43" s="1"/>
  <c r="AP4" i="43"/>
  <c r="AP5" i="43" s="1"/>
  <c r="AO4" i="43"/>
  <c r="AN4" i="43"/>
  <c r="AM4" i="43"/>
  <c r="AM5" i="43" s="1"/>
  <c r="AL4" i="43"/>
  <c r="AK4" i="43"/>
  <c r="AJ4" i="43"/>
  <c r="AJ5" i="43" s="1"/>
  <c r="AI4" i="43"/>
  <c r="AI5" i="43" s="1"/>
  <c r="AH4" i="43"/>
  <c r="AG4" i="43"/>
  <c r="AT5" i="43" s="1"/>
  <c r="AF4" i="43"/>
  <c r="AE4" i="43"/>
  <c r="AD4" i="43"/>
  <c r="AC4" i="43"/>
  <c r="AB4" i="43"/>
  <c r="AA4" i="43"/>
  <c r="AD5" i="43" s="1"/>
  <c r="Z4" i="43"/>
  <c r="Z5" i="43" s="1"/>
  <c r="Y4" i="43"/>
  <c r="X4" i="43"/>
  <c r="W4" i="43"/>
  <c r="W5" i="43" s="1"/>
  <c r="V4" i="43"/>
  <c r="U4" i="43"/>
  <c r="X5" i="43" s="1"/>
  <c r="T4" i="43"/>
  <c r="S4" i="43"/>
  <c r="R4" i="43"/>
  <c r="Q4" i="43"/>
  <c r="P4" i="43"/>
  <c r="O4" i="43"/>
  <c r="R5" i="43" s="1"/>
  <c r="N4" i="43"/>
  <c r="M4" i="43"/>
  <c r="L4" i="43"/>
  <c r="L5" i="43" s="1"/>
  <c r="K4" i="43"/>
  <c r="K5" i="43" s="1"/>
  <c r="J4" i="43"/>
  <c r="J5" i="43" s="1"/>
  <c r="I4" i="43"/>
  <c r="N5" i="43" s="1"/>
  <c r="H4" i="43"/>
  <c r="G4" i="43"/>
  <c r="F4" i="43"/>
  <c r="E4" i="43"/>
  <c r="D4" i="43"/>
  <c r="C4" i="43"/>
  <c r="H5" i="43" s="1"/>
  <c r="CX10" i="42"/>
  <c r="CO10" i="42"/>
  <c r="CF10" i="42"/>
  <c r="BW10" i="42"/>
  <c r="BN10" i="42"/>
  <c r="BE10" i="42"/>
  <c r="BA10" i="42"/>
  <c r="AW10" i="42"/>
  <c r="AG10" i="42"/>
  <c r="AC10" i="42"/>
  <c r="AA10" i="42"/>
  <c r="AF10" i="42" s="1"/>
  <c r="U10" i="42"/>
  <c r="Q10" i="42"/>
  <c r="O10" i="42"/>
  <c r="T10" i="42" s="1"/>
  <c r="I10" i="42"/>
  <c r="E10" i="42"/>
  <c r="C10" i="42"/>
  <c r="H10" i="42" s="1"/>
  <c r="DD9" i="42"/>
  <c r="CZ9" i="42"/>
  <c r="CX9" i="42"/>
  <c r="DC9" i="42" s="1"/>
  <c r="CU9" i="42"/>
  <c r="CQ9" i="42"/>
  <c r="CO9" i="42"/>
  <c r="CT9" i="42" s="1"/>
  <c r="CL9" i="42"/>
  <c r="CH9" i="42"/>
  <c r="CF9" i="42"/>
  <c r="CK9" i="42" s="1"/>
  <c r="CC9" i="42"/>
  <c r="BY9" i="42"/>
  <c r="BW9" i="42"/>
  <c r="CB9" i="42" s="1"/>
  <c r="BT9" i="42"/>
  <c r="BP9" i="42"/>
  <c r="BN9" i="42"/>
  <c r="BS9" i="42" s="1"/>
  <c r="BK9" i="42"/>
  <c r="BG9" i="42"/>
  <c r="BE9" i="42"/>
  <c r="BJ9" i="42" s="1"/>
  <c r="BC9" i="42"/>
  <c r="BA9" i="42"/>
  <c r="BB9" i="42" s="1"/>
  <c r="AY9" i="42"/>
  <c r="AU9" i="42"/>
  <c r="AQ9" i="42"/>
  <c r="AM9" i="42"/>
  <c r="AI9" i="42"/>
  <c r="AG9" i="42"/>
  <c r="AX9" i="42" s="1"/>
  <c r="AA9" i="42"/>
  <c r="W9" i="42"/>
  <c r="U9" i="42"/>
  <c r="Z9" i="42" s="1"/>
  <c r="O9" i="42"/>
  <c r="K9" i="42"/>
  <c r="I9" i="42"/>
  <c r="N9" i="42" s="1"/>
  <c r="C9" i="42"/>
  <c r="CX8" i="42"/>
  <c r="CO8" i="42"/>
  <c r="CF8" i="42"/>
  <c r="BW8" i="42"/>
  <c r="BN8" i="42"/>
  <c r="BE8" i="42"/>
  <c r="BA8" i="42"/>
  <c r="AG8" i="42"/>
  <c r="AC8" i="42"/>
  <c r="AA8" i="42"/>
  <c r="AF8" i="42" s="1"/>
  <c r="U8" i="42"/>
  <c r="Q8" i="42"/>
  <c r="O8" i="42"/>
  <c r="T8" i="42" s="1"/>
  <c r="I8" i="42"/>
  <c r="E8" i="42"/>
  <c r="C8" i="42"/>
  <c r="H8" i="42" s="1"/>
  <c r="DD7" i="42"/>
  <c r="CZ7" i="42"/>
  <c r="CX7" i="42"/>
  <c r="DC7" i="42" s="1"/>
  <c r="CU7" i="42"/>
  <c r="CQ7" i="42"/>
  <c r="CO7" i="42"/>
  <c r="CT7" i="42" s="1"/>
  <c r="CL7" i="42"/>
  <c r="CH7" i="42"/>
  <c r="CF7" i="42"/>
  <c r="CK7" i="42" s="1"/>
  <c r="CC7" i="42"/>
  <c r="BY7" i="42"/>
  <c r="BW7" i="42"/>
  <c r="CB7" i="42" s="1"/>
  <c r="BT7" i="42"/>
  <c r="BP7" i="42"/>
  <c r="BN7" i="42"/>
  <c r="BS7" i="42" s="1"/>
  <c r="BK7" i="42"/>
  <c r="BG7" i="42"/>
  <c r="BE7" i="42"/>
  <c r="BJ7" i="42" s="1"/>
  <c r="BC7" i="42"/>
  <c r="BA7" i="42"/>
  <c r="BB7" i="42" s="1"/>
  <c r="AY7" i="42"/>
  <c r="AU7" i="42"/>
  <c r="AQ7" i="42"/>
  <c r="AM7" i="42"/>
  <c r="AI7" i="42"/>
  <c r="AG7" i="42"/>
  <c r="AX7" i="42" s="1"/>
  <c r="AA7" i="42"/>
  <c r="W7" i="42"/>
  <c r="U7" i="42"/>
  <c r="Z7" i="42" s="1"/>
  <c r="O7" i="42"/>
  <c r="K7" i="42"/>
  <c r="I7" i="42"/>
  <c r="N7" i="42" s="1"/>
  <c r="C7" i="42"/>
  <c r="CX6" i="42"/>
  <c r="CO6" i="42"/>
  <c r="CF6" i="42"/>
  <c r="BW6" i="42"/>
  <c r="BN6" i="42"/>
  <c r="BE6" i="42"/>
  <c r="BA6" i="42"/>
  <c r="AW6" i="42"/>
  <c r="AG6" i="42"/>
  <c r="AC6" i="42"/>
  <c r="AA6" i="42"/>
  <c r="AF6" i="42" s="1"/>
  <c r="U6" i="42"/>
  <c r="Q6" i="42"/>
  <c r="O6" i="42"/>
  <c r="T6" i="42" s="1"/>
  <c r="I6" i="42"/>
  <c r="E6" i="42"/>
  <c r="C6" i="42"/>
  <c r="H6" i="42" s="1"/>
  <c r="DE4" i="42"/>
  <c r="DD4" i="42"/>
  <c r="DC4" i="42"/>
  <c r="DB4" i="42"/>
  <c r="DA4" i="42"/>
  <c r="CZ4" i="42"/>
  <c r="CY4" i="42"/>
  <c r="CX4" i="42"/>
  <c r="CV4" i="42"/>
  <c r="CU4" i="42"/>
  <c r="CT4" i="42"/>
  <c r="CS4" i="42"/>
  <c r="CR4" i="42"/>
  <c r="CQ4" i="42"/>
  <c r="CP4" i="42"/>
  <c r="CO4" i="42"/>
  <c r="CM4" i="42"/>
  <c r="CL4" i="42"/>
  <c r="CK4" i="42"/>
  <c r="CJ4" i="42"/>
  <c r="CI4" i="42"/>
  <c r="CH4" i="42"/>
  <c r="CG4" i="42"/>
  <c r="CF4" i="42"/>
  <c r="CD4" i="42"/>
  <c r="CC4" i="42"/>
  <c r="CB4" i="42"/>
  <c r="CA4" i="42"/>
  <c r="BZ4" i="42"/>
  <c r="BY4" i="42"/>
  <c r="BX4" i="42"/>
  <c r="BW4" i="42"/>
  <c r="BU4" i="42"/>
  <c r="BT4" i="42"/>
  <c r="BS4" i="42"/>
  <c r="BR4" i="42"/>
  <c r="BQ4" i="42"/>
  <c r="BP4" i="42"/>
  <c r="BO4" i="42"/>
  <c r="BN4" i="42"/>
  <c r="BL4" i="42"/>
  <c r="BK4" i="42"/>
  <c r="BJ4" i="42"/>
  <c r="BI4" i="42"/>
  <c r="BH4" i="42"/>
  <c r="BG4" i="42"/>
  <c r="BF4" i="42"/>
  <c r="BE4" i="42"/>
  <c r="BD4" i="42"/>
  <c r="BC4" i="42"/>
  <c r="BB4" i="42"/>
  <c r="BA4" i="42"/>
  <c r="AZ4" i="42"/>
  <c r="AY4" i="42"/>
  <c r="AX4" i="42"/>
  <c r="AW4" i="42"/>
  <c r="AV4" i="42"/>
  <c r="AU4" i="42"/>
  <c r="AT4" i="42"/>
  <c r="AS4" i="42"/>
  <c r="AR4" i="42"/>
  <c r="AQ4" i="42"/>
  <c r="AP4" i="42"/>
  <c r="AO4" i="42"/>
  <c r="AN4" i="42"/>
  <c r="AM4" i="42"/>
  <c r="AL4" i="42"/>
  <c r="AK4" i="42"/>
  <c r="AJ4" i="42"/>
  <c r="AI4" i="42"/>
  <c r="AH4" i="42"/>
  <c r="AG4" i="42"/>
  <c r="AF4" i="42"/>
  <c r="AE4" i="42"/>
  <c r="AD4" i="42"/>
  <c r="AC4" i="42"/>
  <c r="AB4" i="42"/>
  <c r="AA4" i="42"/>
  <c r="Z4" i="42"/>
  <c r="Y4" i="42"/>
  <c r="X4" i="42"/>
  <c r="W4" i="42"/>
  <c r="V4" i="42"/>
  <c r="U4" i="42"/>
  <c r="T4" i="42"/>
  <c r="S4" i="42"/>
  <c r="R4" i="42"/>
  <c r="Q4" i="42"/>
  <c r="P4" i="42"/>
  <c r="O4" i="42"/>
  <c r="N4" i="42"/>
  <c r="M4" i="42"/>
  <c r="L4" i="42"/>
  <c r="K4" i="42"/>
  <c r="J4" i="42"/>
  <c r="I4" i="42"/>
  <c r="H4" i="42"/>
  <c r="G4" i="42"/>
  <c r="F4" i="42"/>
  <c r="E4" i="42"/>
  <c r="D4" i="42"/>
  <c r="C4" i="42"/>
  <c r="AI13" i="41"/>
  <c r="AD13" i="41" s="1"/>
  <c r="Z13" i="41"/>
  <c r="X13" i="41"/>
  <c r="V13" i="41"/>
  <c r="T13" i="41"/>
  <c r="R13" i="41"/>
  <c r="P13" i="41"/>
  <c r="O13" i="41"/>
  <c r="Y13" i="41" s="1"/>
  <c r="N13" i="41"/>
  <c r="L13" i="41"/>
  <c r="J13" i="41"/>
  <c r="H13" i="41"/>
  <c r="F13" i="41"/>
  <c r="D13" i="41"/>
  <c r="C13" i="41"/>
  <c r="M13" i="41" s="1"/>
  <c r="AP12" i="41"/>
  <c r="AN12" i="41"/>
  <c r="AL12" i="41"/>
  <c r="AJ12" i="41"/>
  <c r="AI12" i="41"/>
  <c r="AO12" i="41" s="1"/>
  <c r="AG12" i="41"/>
  <c r="AE12" i="41"/>
  <c r="AD12" i="41"/>
  <c r="AC12" i="41"/>
  <c r="AA12" i="41"/>
  <c r="Z12" i="41"/>
  <c r="Y12" i="41"/>
  <c r="U12" i="41"/>
  <c r="Q12" i="41"/>
  <c r="O12" i="41"/>
  <c r="X12" i="41" s="1"/>
  <c r="M12" i="41"/>
  <c r="I12" i="41"/>
  <c r="E12" i="41"/>
  <c r="C12" i="41"/>
  <c r="L12" i="41" s="1"/>
  <c r="AO11" i="41"/>
  <c r="AK11" i="41"/>
  <c r="AI11" i="41"/>
  <c r="AN11" i="41" s="1"/>
  <c r="AF11" i="41"/>
  <c r="AD11" i="41"/>
  <c r="AB11" i="41"/>
  <c r="Z11" i="41"/>
  <c r="Y11" i="41"/>
  <c r="X11" i="41"/>
  <c r="V11" i="41"/>
  <c r="U11" i="41"/>
  <c r="T11" i="41"/>
  <c r="R11" i="41"/>
  <c r="Q11" i="41"/>
  <c r="P11" i="41"/>
  <c r="O11" i="41"/>
  <c r="W11" i="41" s="1"/>
  <c r="N11" i="41"/>
  <c r="M11" i="41"/>
  <c r="L11" i="41"/>
  <c r="J11" i="41"/>
  <c r="I11" i="41"/>
  <c r="H11" i="41"/>
  <c r="F11" i="41"/>
  <c r="E11" i="41"/>
  <c r="D11" i="41"/>
  <c r="C11" i="41"/>
  <c r="K11" i="41" s="1"/>
  <c r="AP10" i="41"/>
  <c r="AO10" i="41"/>
  <c r="AN10" i="41"/>
  <c r="AL10" i="41"/>
  <c r="AK10" i="41"/>
  <c r="AJ10" i="41"/>
  <c r="AI10" i="41"/>
  <c r="AM10" i="41" s="1"/>
  <c r="AG10" i="41"/>
  <c r="AF10" i="41"/>
  <c r="AE10" i="41"/>
  <c r="AD10" i="41"/>
  <c r="AC10" i="41"/>
  <c r="AB10" i="41"/>
  <c r="AA10" i="41"/>
  <c r="Z10" i="41"/>
  <c r="O10" i="41"/>
  <c r="G10" i="41"/>
  <c r="C10" i="41"/>
  <c r="AM9" i="41"/>
  <c r="AI9" i="41"/>
  <c r="AD9" i="41"/>
  <c r="Z9" i="41"/>
  <c r="X9" i="41"/>
  <c r="V9" i="41"/>
  <c r="T9" i="41"/>
  <c r="R9" i="41"/>
  <c r="P9" i="41"/>
  <c r="O9" i="41"/>
  <c r="Y9" i="41" s="1"/>
  <c r="N9" i="41"/>
  <c r="L9" i="41"/>
  <c r="J9" i="41"/>
  <c r="H9" i="41"/>
  <c r="F9" i="41"/>
  <c r="D9" i="41"/>
  <c r="C9" i="41"/>
  <c r="M9" i="41" s="1"/>
  <c r="AP8" i="41"/>
  <c r="AN8" i="41"/>
  <c r="AL8" i="41"/>
  <c r="AJ8" i="41"/>
  <c r="AI8" i="41"/>
  <c r="AO8" i="41" s="1"/>
  <c r="AG8" i="41"/>
  <c r="AE8" i="41"/>
  <c r="AD8" i="41"/>
  <c r="AC8" i="41"/>
  <c r="AA8" i="41"/>
  <c r="Z8" i="41"/>
  <c r="Y8" i="41"/>
  <c r="U8" i="41"/>
  <c r="Q8" i="41"/>
  <c r="O8" i="41"/>
  <c r="X8" i="41" s="1"/>
  <c r="M8" i="41"/>
  <c r="I8" i="41"/>
  <c r="E8" i="41"/>
  <c r="C8" i="41"/>
  <c r="L8" i="41" s="1"/>
  <c r="AO7" i="41"/>
  <c r="AK7" i="41"/>
  <c r="AI7" i="41"/>
  <c r="AN7" i="41" s="1"/>
  <c r="AF7" i="41"/>
  <c r="AD7" i="41"/>
  <c r="AB7" i="41"/>
  <c r="Z7" i="41"/>
  <c r="Y7" i="41"/>
  <c r="X7" i="41"/>
  <c r="V7" i="41"/>
  <c r="U7" i="41"/>
  <c r="T7" i="41"/>
  <c r="R7" i="41"/>
  <c r="Q7" i="41"/>
  <c r="P7" i="41"/>
  <c r="O7" i="41"/>
  <c r="W7" i="41" s="1"/>
  <c r="N7" i="41"/>
  <c r="M7" i="41"/>
  <c r="L7" i="41"/>
  <c r="J7" i="41"/>
  <c r="I7" i="41"/>
  <c r="H7" i="41"/>
  <c r="F7" i="41"/>
  <c r="E7" i="41"/>
  <c r="D7" i="41"/>
  <c r="C7" i="41"/>
  <c r="K7" i="41" s="1"/>
  <c r="AP6" i="41"/>
  <c r="AO6" i="41"/>
  <c r="AN6" i="41"/>
  <c r="AL6" i="41"/>
  <c r="AK6" i="41"/>
  <c r="AJ6" i="41"/>
  <c r="AI6" i="41"/>
  <c r="AM6" i="41" s="1"/>
  <c r="AG6" i="41"/>
  <c r="AF6" i="41"/>
  <c r="AE6" i="41"/>
  <c r="AD6" i="41"/>
  <c r="AC6" i="41"/>
  <c r="AB6" i="41"/>
  <c r="AA6" i="41"/>
  <c r="Z6" i="41"/>
  <c r="S6" i="41"/>
  <c r="O6" i="41"/>
  <c r="K6" i="41"/>
  <c r="C6" i="41"/>
  <c r="AO5" i="41"/>
  <c r="AM5" i="41"/>
  <c r="AK5" i="41"/>
  <c r="AF5" i="41"/>
  <c r="AD5" i="41"/>
  <c r="AB5" i="41"/>
  <c r="V5" i="41"/>
  <c r="R5" i="41"/>
  <c r="N5" i="41"/>
  <c r="J5" i="41"/>
  <c r="F5" i="41"/>
  <c r="AP4" i="41"/>
  <c r="AP5" i="41" s="1"/>
  <c r="AO4" i="41"/>
  <c r="AN4" i="41"/>
  <c r="AN5" i="41" s="1"/>
  <c r="AM4" i="41"/>
  <c r="AL4" i="41"/>
  <c r="AL5" i="41" s="1"/>
  <c r="AK4" i="41"/>
  <c r="AJ4" i="41"/>
  <c r="AJ5" i="41" s="1"/>
  <c r="AI5" i="41" s="1"/>
  <c r="AI4" i="41"/>
  <c r="AG4" i="41"/>
  <c r="AG5" i="41" s="1"/>
  <c r="AF4" i="41"/>
  <c r="AE4" i="41"/>
  <c r="AE5" i="41" s="1"/>
  <c r="AD4" i="41"/>
  <c r="AC4" i="41"/>
  <c r="AC5" i="41" s="1"/>
  <c r="AB4" i="41"/>
  <c r="AA4" i="41"/>
  <c r="AA5" i="41" s="1"/>
  <c r="Z5" i="41" s="1"/>
  <c r="Z4" i="41"/>
  <c r="Y4" i="41"/>
  <c r="Y5" i="41" s="1"/>
  <c r="X4" i="41"/>
  <c r="W4" i="41"/>
  <c r="W5" i="41" s="1"/>
  <c r="V4" i="41"/>
  <c r="U4" i="41"/>
  <c r="U5" i="41" s="1"/>
  <c r="T4" i="41"/>
  <c r="S4" i="41"/>
  <c r="S5" i="41" s="1"/>
  <c r="R4" i="41"/>
  <c r="Q4" i="41"/>
  <c r="Q5" i="41" s="1"/>
  <c r="P4" i="41"/>
  <c r="O4" i="41"/>
  <c r="X5" i="41" s="1"/>
  <c r="N4" i="41"/>
  <c r="M4" i="41"/>
  <c r="M5" i="41" s="1"/>
  <c r="L4" i="41"/>
  <c r="K4" i="41"/>
  <c r="K5" i="41" s="1"/>
  <c r="J4" i="41"/>
  <c r="I4" i="41"/>
  <c r="I5" i="41" s="1"/>
  <c r="H4" i="41"/>
  <c r="G4" i="41"/>
  <c r="G5" i="41" s="1"/>
  <c r="F4" i="41"/>
  <c r="E4" i="41"/>
  <c r="E5" i="41" s="1"/>
  <c r="D4" i="41"/>
  <c r="C4" i="41"/>
  <c r="L5" i="41" s="1"/>
  <c r="U16" i="40"/>
  <c r="T16" i="40"/>
  <c r="R16" i="40"/>
  <c r="Q16" i="40"/>
  <c r="P16" i="40"/>
  <c r="N16" i="40"/>
  <c r="M16" i="40"/>
  <c r="L16" i="40"/>
  <c r="J16" i="40"/>
  <c r="I16" i="40"/>
  <c r="H16" i="40"/>
  <c r="F16" i="40"/>
  <c r="E16" i="40"/>
  <c r="D16" i="40"/>
  <c r="C16" i="40"/>
  <c r="S16" i="40" s="1"/>
  <c r="S15" i="40"/>
  <c r="N15" i="40"/>
  <c r="G15" i="40"/>
  <c r="C15" i="40"/>
  <c r="T14" i="40"/>
  <c r="R14" i="40"/>
  <c r="P14" i="40"/>
  <c r="N14" i="40"/>
  <c r="L14" i="40"/>
  <c r="J14" i="40"/>
  <c r="H14" i="40"/>
  <c r="F14" i="40"/>
  <c r="D14" i="40"/>
  <c r="C14" i="40"/>
  <c r="U14" i="40" s="1"/>
  <c r="U13" i="40"/>
  <c r="Q13" i="40"/>
  <c r="N13" i="40"/>
  <c r="M13" i="40"/>
  <c r="I13" i="40"/>
  <c r="E13" i="40"/>
  <c r="C13" i="40"/>
  <c r="T13" i="40" s="1"/>
  <c r="U12" i="40"/>
  <c r="T12" i="40"/>
  <c r="R12" i="40"/>
  <c r="Q12" i="40"/>
  <c r="P12" i="40"/>
  <c r="N12" i="40"/>
  <c r="M12" i="40"/>
  <c r="L12" i="40"/>
  <c r="J12" i="40"/>
  <c r="I12" i="40"/>
  <c r="H12" i="40"/>
  <c r="F12" i="40"/>
  <c r="E12" i="40"/>
  <c r="D12" i="40"/>
  <c r="C12" i="40"/>
  <c r="S12" i="40" s="1"/>
  <c r="S11" i="40"/>
  <c r="N11" i="40"/>
  <c r="K11" i="40"/>
  <c r="G11" i="40"/>
  <c r="C11" i="40"/>
  <c r="T10" i="40"/>
  <c r="R10" i="40"/>
  <c r="P10" i="40"/>
  <c r="N10" i="40"/>
  <c r="L10" i="40"/>
  <c r="J10" i="40"/>
  <c r="H10" i="40"/>
  <c r="F10" i="40"/>
  <c r="D10" i="40"/>
  <c r="C10" i="40"/>
  <c r="U10" i="40" s="1"/>
  <c r="U9" i="40"/>
  <c r="Q9" i="40"/>
  <c r="N9" i="40"/>
  <c r="M9" i="40"/>
  <c r="I9" i="40"/>
  <c r="E9" i="40"/>
  <c r="C9" i="40"/>
  <c r="T9" i="40" s="1"/>
  <c r="U8" i="40"/>
  <c r="T8" i="40"/>
  <c r="R8" i="40"/>
  <c r="Q8" i="40"/>
  <c r="P8" i="40"/>
  <c r="N8" i="40"/>
  <c r="M8" i="40"/>
  <c r="L8" i="40"/>
  <c r="J8" i="40"/>
  <c r="I8" i="40"/>
  <c r="H8" i="40"/>
  <c r="F8" i="40"/>
  <c r="E8" i="40"/>
  <c r="D8" i="40"/>
  <c r="C8" i="40"/>
  <c r="S8" i="40" s="1"/>
  <c r="S7" i="40"/>
  <c r="N7" i="40"/>
  <c r="G7" i="40"/>
  <c r="C7" i="40"/>
  <c r="T6" i="40"/>
  <c r="R6" i="40"/>
  <c r="P6" i="40"/>
  <c r="N6" i="40"/>
  <c r="L6" i="40"/>
  <c r="J6" i="40"/>
  <c r="H6" i="40"/>
  <c r="F6" i="40"/>
  <c r="D6" i="40"/>
  <c r="C6" i="40"/>
  <c r="U6" i="40" s="1"/>
  <c r="U5" i="40"/>
  <c r="S5" i="40"/>
  <c r="Q5" i="40"/>
  <c r="O5" i="40"/>
  <c r="M5" i="40"/>
  <c r="K5" i="40"/>
  <c r="I5" i="40"/>
  <c r="G5" i="40"/>
  <c r="E5" i="40"/>
  <c r="U4" i="40"/>
  <c r="T4" i="40"/>
  <c r="T5" i="40" s="1"/>
  <c r="S4" i="40"/>
  <c r="R4" i="40"/>
  <c r="R5" i="40" s="1"/>
  <c r="Q4" i="40"/>
  <c r="P4" i="40"/>
  <c r="P5" i="40" s="1"/>
  <c r="O4" i="40"/>
  <c r="N4" i="40"/>
  <c r="M4" i="40"/>
  <c r="L4" i="40"/>
  <c r="L5" i="40" s="1"/>
  <c r="K4" i="40"/>
  <c r="J4" i="40"/>
  <c r="J5" i="40" s="1"/>
  <c r="I4" i="40"/>
  <c r="H4" i="40"/>
  <c r="H5" i="40" s="1"/>
  <c r="G4" i="40"/>
  <c r="F4" i="40"/>
  <c r="F5" i="40" s="1"/>
  <c r="E4" i="40"/>
  <c r="D4" i="40"/>
  <c r="D5" i="40" s="1"/>
  <c r="C5" i="40" s="1"/>
  <c r="C4" i="40"/>
  <c r="IT14" i="39"/>
  <c r="IN14" i="39"/>
  <c r="IO14" i="39" s="1"/>
  <c r="IH14" i="39"/>
  <c r="IB14" i="39"/>
  <c r="HV14" i="39"/>
  <c r="HP14" i="39"/>
  <c r="HJ14" i="39"/>
  <c r="HO14" i="39" s="1"/>
  <c r="HD14" i="39"/>
  <c r="GX14" i="39"/>
  <c r="GS14" i="39"/>
  <c r="GW14" i="39" s="1"/>
  <c r="GQ14" i="39"/>
  <c r="GP14" i="39"/>
  <c r="GN14" i="39"/>
  <c r="GR14" i="39" s="1"/>
  <c r="GI14" i="39"/>
  <c r="GJ14" i="39" s="1"/>
  <c r="GD14" i="39"/>
  <c r="FY14" i="39"/>
  <c r="FT14" i="39"/>
  <c r="FP14" i="39"/>
  <c r="FL14" i="39"/>
  <c r="FH14" i="39"/>
  <c r="FI14" i="39" s="1"/>
  <c r="FD14" i="39"/>
  <c r="EZ14" i="39"/>
  <c r="EV14" i="39"/>
  <c r="ER14" i="39"/>
  <c r="ES14" i="39" s="1"/>
  <c r="EN14" i="39"/>
  <c r="EJ14" i="39"/>
  <c r="EF14" i="39"/>
  <c r="DY14" i="39"/>
  <c r="DU14" i="39"/>
  <c r="DS14" i="39"/>
  <c r="DR14" i="39"/>
  <c r="DX14" i="39" s="1"/>
  <c r="DK14" i="39"/>
  <c r="DM14" i="39" s="1"/>
  <c r="DJ14" i="39"/>
  <c r="DD14" i="39"/>
  <c r="CW14" i="39"/>
  <c r="DA14" i="39" s="1"/>
  <c r="CP14" i="39"/>
  <c r="CQ14" i="39" s="1"/>
  <c r="CI14" i="39"/>
  <c r="CB14" i="39"/>
  <c r="BU14" i="39"/>
  <c r="BQ14" i="39"/>
  <c r="BO14" i="39"/>
  <c r="BN14" i="39"/>
  <c r="BT14" i="39" s="1"/>
  <c r="BI14" i="39"/>
  <c r="BG14" i="39"/>
  <c r="AZ14" i="39"/>
  <c r="AW14" i="39"/>
  <c r="AO14" i="39"/>
  <c r="AE14" i="39"/>
  <c r="AG14" i="39" s="1"/>
  <c r="AC14" i="39"/>
  <c r="AA14" i="39"/>
  <c r="AB14" i="39" s="1"/>
  <c r="T14" i="39"/>
  <c r="Z14" i="39" s="1"/>
  <c r="Q14" i="39"/>
  <c r="O14" i="39"/>
  <c r="P14" i="39" s="1"/>
  <c r="G14" i="39"/>
  <c r="M14" i="39" s="1"/>
  <c r="C14" i="39"/>
  <c r="IT13" i="39"/>
  <c r="IV13" i="39" s="1"/>
  <c r="IR13" i="39"/>
  <c r="IN13" i="39"/>
  <c r="IJ13" i="39"/>
  <c r="IH13" i="39"/>
  <c r="IL13" i="39" s="1"/>
  <c r="IB13" i="39"/>
  <c r="HV13" i="39"/>
  <c r="HX13" i="39" s="1"/>
  <c r="HT13" i="39"/>
  <c r="HP13" i="39"/>
  <c r="HJ13" i="39"/>
  <c r="HD13" i="39"/>
  <c r="GX13" i="39"/>
  <c r="GZ13" i="39" s="1"/>
  <c r="GS13" i="39"/>
  <c r="GR13" i="39"/>
  <c r="GN13" i="39"/>
  <c r="GI13" i="39"/>
  <c r="GD13" i="39"/>
  <c r="FY13" i="39"/>
  <c r="FT13" i="39"/>
  <c r="FV13" i="39" s="1"/>
  <c r="FR13" i="39"/>
  <c r="FP13" i="39"/>
  <c r="FL13" i="39"/>
  <c r="FN13" i="39" s="1"/>
  <c r="FJ13" i="39"/>
  <c r="FH13" i="39"/>
  <c r="FD13" i="39"/>
  <c r="FF13" i="39" s="1"/>
  <c r="EZ13" i="39"/>
  <c r="FB13" i="39" s="1"/>
  <c r="EV13" i="39"/>
  <c r="EX13" i="39" s="1"/>
  <c r="ER13" i="39"/>
  <c r="ET13" i="39" s="1"/>
  <c r="EN13" i="39"/>
  <c r="EP13" i="39" s="1"/>
  <c r="EJ13" i="39"/>
  <c r="EL13" i="39" s="1"/>
  <c r="EF13" i="39"/>
  <c r="EH13" i="39" s="1"/>
  <c r="DY13" i="39"/>
  <c r="DV13" i="39"/>
  <c r="DR13" i="39"/>
  <c r="DX13" i="39" s="1"/>
  <c r="DN13" i="39"/>
  <c r="DL13" i="39"/>
  <c r="DK13" i="39"/>
  <c r="DQ13" i="39" s="1"/>
  <c r="DF13" i="39"/>
  <c r="DD13" i="39"/>
  <c r="CW13" i="39"/>
  <c r="CZ13" i="39" s="1"/>
  <c r="CV13" i="39"/>
  <c r="CR13" i="39"/>
  <c r="CP13" i="39"/>
  <c r="CN13" i="39"/>
  <c r="CL13" i="39"/>
  <c r="CJ13" i="39"/>
  <c r="CI13" i="39"/>
  <c r="CO13" i="39" s="1"/>
  <c r="CB13" i="39"/>
  <c r="CH13" i="39" s="1"/>
  <c r="BU13" i="39"/>
  <c r="BN13" i="39"/>
  <c r="BG13" i="39"/>
  <c r="BL13" i="39" s="1"/>
  <c r="AZ13" i="39"/>
  <c r="AY13" i="39"/>
  <c r="AO13" i="39"/>
  <c r="AP13" i="39" s="1"/>
  <c r="AE13" i="39"/>
  <c r="AN13" i="39" s="1"/>
  <c r="AD13" i="39"/>
  <c r="AA13" i="39"/>
  <c r="AC13" i="39" s="1"/>
  <c r="T13" i="39"/>
  <c r="Z13" i="39" s="1"/>
  <c r="O13" i="39"/>
  <c r="G13" i="39"/>
  <c r="N13" i="39" s="1"/>
  <c r="C13" i="39"/>
  <c r="IT12" i="39"/>
  <c r="IY12" i="39" s="1"/>
  <c r="IN12" i="39"/>
  <c r="IO12" i="39" s="1"/>
  <c r="IJ12" i="39"/>
  <c r="II12" i="39"/>
  <c r="IH12" i="39"/>
  <c r="IL12" i="39" s="1"/>
  <c r="IB12" i="39"/>
  <c r="HV12" i="39"/>
  <c r="HP12" i="39"/>
  <c r="HQ12" i="39" s="1"/>
  <c r="HJ12" i="39"/>
  <c r="HD12" i="39"/>
  <c r="GX12" i="39"/>
  <c r="GW12" i="39"/>
  <c r="GS12" i="39"/>
  <c r="GN12" i="39"/>
  <c r="GI12" i="39"/>
  <c r="GF12" i="39"/>
  <c r="GE12" i="39"/>
  <c r="GD12" i="39"/>
  <c r="GH12" i="39" s="1"/>
  <c r="FY12" i="39"/>
  <c r="FW12" i="39"/>
  <c r="FU12" i="39"/>
  <c r="FT12" i="39"/>
  <c r="FV12" i="39" s="1"/>
  <c r="FP12" i="39"/>
  <c r="FO12" i="39"/>
  <c r="FM12" i="39"/>
  <c r="FL12" i="39"/>
  <c r="FN12" i="39" s="1"/>
  <c r="FI12" i="39"/>
  <c r="FH12" i="39"/>
  <c r="FD12" i="39"/>
  <c r="FE12" i="39" s="1"/>
  <c r="EZ12" i="39"/>
  <c r="FC12" i="39" s="1"/>
  <c r="EY12" i="39"/>
  <c r="EW12" i="39"/>
  <c r="EV12" i="39"/>
  <c r="EX12" i="39" s="1"/>
  <c r="ER12" i="39"/>
  <c r="EN12" i="39"/>
  <c r="EJ12" i="39"/>
  <c r="EI12" i="39"/>
  <c r="EF12" i="39"/>
  <c r="EH12" i="39" s="1"/>
  <c r="DY12" i="39"/>
  <c r="DX12" i="39"/>
  <c r="DR12" i="39"/>
  <c r="DS12" i="39" s="1"/>
  <c r="DK12" i="39"/>
  <c r="DI12" i="39"/>
  <c r="DD12" i="39"/>
  <c r="CW12" i="39"/>
  <c r="CU12" i="39"/>
  <c r="CP12" i="39"/>
  <c r="CV12" i="39" s="1"/>
  <c r="CI12" i="39"/>
  <c r="CE12" i="39"/>
  <c r="CB12" i="39"/>
  <c r="CH12" i="39" s="1"/>
  <c r="BU12" i="39"/>
  <c r="BN12" i="39"/>
  <c r="BG12" i="39"/>
  <c r="AZ12" i="39"/>
  <c r="BE12" i="39" s="1"/>
  <c r="AO12" i="39"/>
  <c r="AE12" i="39"/>
  <c r="AG12" i="39" s="1"/>
  <c r="AA12" i="39"/>
  <c r="U12" i="39"/>
  <c r="T12" i="39"/>
  <c r="O12" i="39"/>
  <c r="S12" i="39" s="1"/>
  <c r="G12" i="39"/>
  <c r="M12" i="39" s="1"/>
  <c r="C12" i="39"/>
  <c r="IT11" i="39"/>
  <c r="IN11" i="39"/>
  <c r="IR11" i="39" s="1"/>
  <c r="IH11" i="39"/>
  <c r="IB11" i="39"/>
  <c r="HV11" i="39"/>
  <c r="HP11" i="39"/>
  <c r="HT11" i="39" s="1"/>
  <c r="HL11" i="39"/>
  <c r="HJ11" i="39"/>
  <c r="HN11" i="39" s="1"/>
  <c r="HD11" i="39"/>
  <c r="GX11" i="39"/>
  <c r="GV11" i="39"/>
  <c r="GS11" i="39"/>
  <c r="GU11" i="39" s="1"/>
  <c r="GN11" i="39"/>
  <c r="GR11" i="39" s="1"/>
  <c r="GJ11" i="39"/>
  <c r="GI11" i="39"/>
  <c r="GD11" i="39"/>
  <c r="FY11" i="39"/>
  <c r="FZ11" i="39" s="1"/>
  <c r="FT11" i="39"/>
  <c r="FX11" i="39" s="1"/>
  <c r="FP11" i="39"/>
  <c r="FL11" i="39"/>
  <c r="FH11" i="39"/>
  <c r="FD11" i="39"/>
  <c r="EZ11" i="39"/>
  <c r="EV11" i="39"/>
  <c r="ER11" i="39"/>
  <c r="EN11" i="39"/>
  <c r="EJ11" i="39"/>
  <c r="EF11" i="39"/>
  <c r="DZ11" i="39"/>
  <c r="DY11" i="39"/>
  <c r="DR11" i="39"/>
  <c r="DP11" i="39"/>
  <c r="DK11" i="39"/>
  <c r="DN11" i="39" s="1"/>
  <c r="DD11" i="39"/>
  <c r="CW11" i="39"/>
  <c r="CP11" i="39"/>
  <c r="CI11" i="39"/>
  <c r="CN11" i="39" s="1"/>
  <c r="CH11" i="39"/>
  <c r="CF11" i="39"/>
  <c r="CB11" i="39"/>
  <c r="BZ11" i="39"/>
  <c r="BX11" i="39"/>
  <c r="BV11" i="39"/>
  <c r="BU11" i="39"/>
  <c r="CA11" i="39" s="1"/>
  <c r="BR11" i="39"/>
  <c r="BN11" i="39"/>
  <c r="BT11" i="39" s="1"/>
  <c r="BG11" i="39"/>
  <c r="AZ11" i="39"/>
  <c r="BD11" i="39" s="1"/>
  <c r="AS11" i="39"/>
  <c r="AR11" i="39"/>
  <c r="AO11" i="39"/>
  <c r="AV11" i="39" s="1"/>
  <c r="AN11" i="39"/>
  <c r="AL11" i="39"/>
  <c r="AH11" i="39"/>
  <c r="AG11" i="39"/>
  <c r="AF11" i="39"/>
  <c r="AE11" i="39"/>
  <c r="AM11" i="39" s="1"/>
  <c r="AD11" i="39"/>
  <c r="AC11" i="39"/>
  <c r="AB11" i="39"/>
  <c r="AA11" i="39"/>
  <c r="T11" i="39"/>
  <c r="O11" i="39"/>
  <c r="G11" i="39"/>
  <c r="C11" i="39"/>
  <c r="F11" i="39" s="1"/>
  <c r="IX10" i="39"/>
  <c r="IT10" i="39"/>
  <c r="IV10" i="39" s="1"/>
  <c r="IQ10" i="39"/>
  <c r="IP10" i="39"/>
  <c r="IO10" i="39"/>
  <c r="IN10" i="39"/>
  <c r="IR10" i="39" s="1"/>
  <c r="IL10" i="39"/>
  <c r="IK10" i="39"/>
  <c r="II10" i="39"/>
  <c r="IH10" i="39"/>
  <c r="IJ10" i="39" s="1"/>
  <c r="IB10" i="39"/>
  <c r="IG10" i="39" s="1"/>
  <c r="HV10" i="39"/>
  <c r="HX10" i="39" s="1"/>
  <c r="HS10" i="39"/>
  <c r="HR10" i="39"/>
  <c r="HP10" i="39"/>
  <c r="HT10" i="39" s="1"/>
  <c r="HN10" i="39"/>
  <c r="HM10" i="39"/>
  <c r="HJ10" i="39"/>
  <c r="HL10" i="39" s="1"/>
  <c r="HD10" i="39"/>
  <c r="HB10" i="39"/>
  <c r="GX10" i="39"/>
  <c r="GZ10" i="39" s="1"/>
  <c r="GS10" i="39"/>
  <c r="GN10" i="39"/>
  <c r="GM10" i="39"/>
  <c r="GI10" i="39"/>
  <c r="GJ10" i="39" s="1"/>
  <c r="GD10" i="39"/>
  <c r="GC10" i="39"/>
  <c r="FY10" i="39"/>
  <c r="GB10" i="39" s="1"/>
  <c r="FT10" i="39"/>
  <c r="FR10" i="39"/>
  <c r="FP10" i="39"/>
  <c r="FS10" i="39" s="1"/>
  <c r="FN10" i="39"/>
  <c r="FM10" i="39"/>
  <c r="FL10" i="39"/>
  <c r="FO10" i="39" s="1"/>
  <c r="FI10" i="39"/>
  <c r="FH10" i="39"/>
  <c r="FD10" i="39"/>
  <c r="FB10" i="39"/>
  <c r="EZ10" i="39"/>
  <c r="FC10" i="39" s="1"/>
  <c r="EX10" i="39"/>
  <c r="EW10" i="39"/>
  <c r="EV10" i="39"/>
  <c r="EY10" i="39" s="1"/>
  <c r="ES10" i="39"/>
  <c r="ER10" i="39"/>
  <c r="EN10" i="39"/>
  <c r="EL10" i="39"/>
  <c r="EJ10" i="39"/>
  <c r="EM10" i="39" s="1"/>
  <c r="EH10" i="39"/>
  <c r="EG10" i="39"/>
  <c r="EF10" i="39"/>
  <c r="EI10" i="39" s="1"/>
  <c r="EC10" i="39"/>
  <c r="EA10" i="39"/>
  <c r="DZ10" i="39"/>
  <c r="DY10" i="39"/>
  <c r="EB10" i="39" s="1"/>
  <c r="DU10" i="39"/>
  <c r="DR10" i="39"/>
  <c r="DV10" i="39" s="1"/>
  <c r="DK10" i="39"/>
  <c r="DO10" i="39" s="1"/>
  <c r="DJ10" i="39"/>
  <c r="DF10" i="39"/>
  <c r="DE10" i="39"/>
  <c r="DD10" i="39"/>
  <c r="DH10" i="39" s="1"/>
  <c r="CW10" i="39"/>
  <c r="CU10" i="39"/>
  <c r="CP10" i="39"/>
  <c r="CI10" i="39"/>
  <c r="CG10" i="39"/>
  <c r="CB10" i="39"/>
  <c r="CE10" i="39" s="1"/>
  <c r="BU10" i="39"/>
  <c r="BN10" i="39"/>
  <c r="BG10" i="39"/>
  <c r="BK10" i="39" s="1"/>
  <c r="BE10" i="39"/>
  <c r="BC10" i="39"/>
  <c r="AZ10" i="39"/>
  <c r="AO10" i="39"/>
  <c r="AX10" i="39" s="1"/>
  <c r="AI10" i="39"/>
  <c r="AH10" i="39"/>
  <c r="AG10" i="39"/>
  <c r="AE10" i="39"/>
  <c r="AL10" i="39" s="1"/>
  <c r="AA10" i="39"/>
  <c r="Z10" i="39"/>
  <c r="V10" i="39"/>
  <c r="T10" i="39"/>
  <c r="X10" i="39" s="1"/>
  <c r="O10" i="39"/>
  <c r="R10" i="39" s="1"/>
  <c r="G10" i="39"/>
  <c r="M10" i="39" s="1"/>
  <c r="C10" i="39"/>
  <c r="D10" i="39" s="1"/>
  <c r="IY9" i="39"/>
  <c r="IT9" i="39"/>
  <c r="IN9" i="39"/>
  <c r="IL9" i="39"/>
  <c r="IJ9" i="39"/>
  <c r="IH9" i="39"/>
  <c r="IK9" i="39" s="1"/>
  <c r="IF9" i="39"/>
  <c r="IE9" i="39"/>
  <c r="IB9" i="39"/>
  <c r="ID9" i="39" s="1"/>
  <c r="HZ9" i="39"/>
  <c r="HX9" i="39"/>
  <c r="HV9" i="39"/>
  <c r="HY9" i="39" s="1"/>
  <c r="HP9" i="39"/>
  <c r="HT9" i="39" s="1"/>
  <c r="HJ9" i="39"/>
  <c r="HM9" i="39" s="1"/>
  <c r="HD9" i="39"/>
  <c r="HH9" i="39" s="1"/>
  <c r="GX9" i="39"/>
  <c r="HC9" i="39" s="1"/>
  <c r="GS9" i="39"/>
  <c r="GN9" i="39"/>
  <c r="GI9" i="39"/>
  <c r="GD9" i="39"/>
  <c r="GA9" i="39"/>
  <c r="FZ9" i="39"/>
  <c r="FY9" i="39"/>
  <c r="GC9" i="39" s="1"/>
  <c r="FT9" i="39"/>
  <c r="FP9" i="39"/>
  <c r="FL9" i="39"/>
  <c r="FH9" i="39"/>
  <c r="FI9" i="39" s="1"/>
  <c r="FD9" i="39"/>
  <c r="FC9" i="39"/>
  <c r="FB9" i="39"/>
  <c r="EZ9" i="39"/>
  <c r="FA9" i="39" s="1"/>
  <c r="EV9" i="39"/>
  <c r="ER9" i="39"/>
  <c r="ES9" i="39" s="1"/>
  <c r="EQ9" i="39"/>
  <c r="EN9" i="39"/>
  <c r="EO9" i="39" s="1"/>
  <c r="EJ9" i="39"/>
  <c r="EK9" i="39" s="1"/>
  <c r="EF9" i="39"/>
  <c r="EG9" i="39" s="1"/>
  <c r="DY9" i="39"/>
  <c r="EB9" i="39" s="1"/>
  <c r="DR9" i="39"/>
  <c r="DK9" i="39"/>
  <c r="DO9" i="39" s="1"/>
  <c r="DD9" i="39"/>
  <c r="DJ9" i="39" s="1"/>
  <c r="CW9" i="39"/>
  <c r="CU9" i="39"/>
  <c r="CP9" i="39"/>
  <c r="CM9" i="39"/>
  <c r="CL9" i="39"/>
  <c r="CJ9" i="39"/>
  <c r="CI9" i="39"/>
  <c r="CB9" i="39"/>
  <c r="CF9" i="39" s="1"/>
  <c r="BU9" i="39"/>
  <c r="BR9" i="39"/>
  <c r="BN9" i="39"/>
  <c r="BQ9" i="39" s="1"/>
  <c r="BG9" i="39"/>
  <c r="BK9" i="39" s="1"/>
  <c r="BF9" i="39"/>
  <c r="AZ9" i="39"/>
  <c r="AO9" i="39"/>
  <c r="AM9" i="39"/>
  <c r="AI9" i="39"/>
  <c r="AE9" i="39"/>
  <c r="AA9" i="39"/>
  <c r="T9" i="39"/>
  <c r="Z9" i="39" s="1"/>
  <c r="O9" i="39"/>
  <c r="G9" i="39"/>
  <c r="K9" i="39" s="1"/>
  <c r="C9" i="39"/>
  <c r="IT8" i="39"/>
  <c r="IN8" i="39"/>
  <c r="IH8" i="39"/>
  <c r="IB8" i="39"/>
  <c r="HV8" i="39"/>
  <c r="HX8" i="39" s="1"/>
  <c r="HP8" i="39"/>
  <c r="HT8" i="39" s="1"/>
  <c r="HJ8" i="39"/>
  <c r="HD8" i="39"/>
  <c r="HH8" i="39" s="1"/>
  <c r="GX8" i="39"/>
  <c r="GV8" i="39"/>
  <c r="GS8" i="39"/>
  <c r="GU8" i="39" s="1"/>
  <c r="GN8" i="39"/>
  <c r="GR8" i="39" s="1"/>
  <c r="GI8" i="39"/>
  <c r="GG8" i="39"/>
  <c r="GD8" i="39"/>
  <c r="GE8" i="39" s="1"/>
  <c r="FY8" i="39"/>
  <c r="FT8" i="39"/>
  <c r="FX8" i="39" s="1"/>
  <c r="FP8" i="39"/>
  <c r="FL8" i="39"/>
  <c r="FH8" i="39"/>
  <c r="FD8" i="39"/>
  <c r="EZ8" i="39"/>
  <c r="EV8" i="39"/>
  <c r="ER8" i="39"/>
  <c r="EN8" i="39"/>
  <c r="EJ8" i="39"/>
  <c r="EF8" i="39"/>
  <c r="DY8" i="39"/>
  <c r="EE8" i="39" s="1"/>
  <c r="DR8" i="39"/>
  <c r="DT8" i="39" s="1"/>
  <c r="DK8" i="39"/>
  <c r="DD8" i="39"/>
  <c r="CW8" i="39"/>
  <c r="CP8" i="39"/>
  <c r="CV8" i="39" s="1"/>
  <c r="CI8" i="39"/>
  <c r="CB8" i="39"/>
  <c r="CF8" i="39" s="1"/>
  <c r="BU8" i="39"/>
  <c r="BQ8" i="39"/>
  <c r="BN8" i="39"/>
  <c r="BS8" i="39" s="1"/>
  <c r="BG8" i="39"/>
  <c r="BJ8" i="39" s="1"/>
  <c r="AZ8" i="39"/>
  <c r="BD8" i="39" s="1"/>
  <c r="AO8" i="39"/>
  <c r="AH8" i="39"/>
  <c r="AE8" i="39"/>
  <c r="AA8" i="39"/>
  <c r="AD8" i="39" s="1"/>
  <c r="T8" i="39"/>
  <c r="X8" i="39" s="1"/>
  <c r="Q8" i="39"/>
  <c r="O8" i="39"/>
  <c r="S8" i="39" s="1"/>
  <c r="G8" i="39"/>
  <c r="D8" i="39"/>
  <c r="C8" i="39"/>
  <c r="IT7" i="39"/>
  <c r="IN7" i="39"/>
  <c r="IH7" i="39"/>
  <c r="IJ7" i="39" s="1"/>
  <c r="IE7" i="39"/>
  <c r="ID7" i="39"/>
  <c r="IB7" i="39"/>
  <c r="IF7" i="39" s="1"/>
  <c r="HV7" i="39"/>
  <c r="HX7" i="39" s="1"/>
  <c r="HR7" i="39"/>
  <c r="HP7" i="39"/>
  <c r="HT7" i="39" s="1"/>
  <c r="HJ7" i="39"/>
  <c r="HI7" i="39"/>
  <c r="HD7" i="39"/>
  <c r="HE7" i="39" s="1"/>
  <c r="GX7" i="39"/>
  <c r="GZ7" i="39" s="1"/>
  <c r="GS7" i="39"/>
  <c r="GN7" i="39"/>
  <c r="GL7" i="39"/>
  <c r="GK7" i="39"/>
  <c r="GI7" i="39"/>
  <c r="GJ7" i="39" s="1"/>
  <c r="GD7" i="39"/>
  <c r="GF7" i="39" s="1"/>
  <c r="FY7" i="39"/>
  <c r="GC7" i="39" s="1"/>
  <c r="FV7" i="39"/>
  <c r="FT7" i="39"/>
  <c r="FX7" i="39" s="1"/>
  <c r="FR7" i="39"/>
  <c r="FQ7" i="39"/>
  <c r="FP7" i="39"/>
  <c r="FS7" i="39" s="1"/>
  <c r="FN7" i="39"/>
  <c r="FM7" i="39"/>
  <c r="FL7" i="39"/>
  <c r="FO7" i="39" s="1"/>
  <c r="FH7" i="39"/>
  <c r="FF7" i="39"/>
  <c r="FD7" i="39"/>
  <c r="FB7" i="39"/>
  <c r="FA7" i="39"/>
  <c r="EZ7" i="39"/>
  <c r="FC7" i="39" s="1"/>
  <c r="EV7" i="39"/>
  <c r="EY7" i="39" s="1"/>
  <c r="ES7" i="39"/>
  <c r="ER7" i="39"/>
  <c r="EN7" i="39"/>
  <c r="EL7" i="39"/>
  <c r="EK7" i="39"/>
  <c r="EJ7" i="39"/>
  <c r="EM7" i="39" s="1"/>
  <c r="EH7" i="39"/>
  <c r="EG7" i="39"/>
  <c r="EF7" i="39"/>
  <c r="EI7" i="39" s="1"/>
  <c r="DY7" i="39"/>
  <c r="EC7" i="39" s="1"/>
  <c r="DR7" i="39"/>
  <c r="DX7" i="39" s="1"/>
  <c r="DK7" i="39"/>
  <c r="DI7" i="39"/>
  <c r="DG7" i="39"/>
  <c r="DD7" i="39"/>
  <c r="CW7" i="39"/>
  <c r="CP7" i="39"/>
  <c r="CV7" i="39" s="1"/>
  <c r="CI7" i="39"/>
  <c r="CB7" i="39"/>
  <c r="BU7" i="39"/>
  <c r="BY7" i="39" s="1"/>
  <c r="BN7" i="39"/>
  <c r="BT7" i="39" s="1"/>
  <c r="BG7" i="39"/>
  <c r="BI7" i="39" s="1"/>
  <c r="BC7" i="39"/>
  <c r="BB7" i="39"/>
  <c r="BA7" i="39"/>
  <c r="AZ7" i="39"/>
  <c r="BD7" i="39" s="1"/>
  <c r="AO7" i="39"/>
  <c r="AW7" i="39" s="1"/>
  <c r="AE7" i="39"/>
  <c r="AA7" i="39"/>
  <c r="T7" i="39"/>
  <c r="X7" i="39" s="1"/>
  <c r="O7" i="39"/>
  <c r="Q7" i="39" s="1"/>
  <c r="J7" i="39"/>
  <c r="I7" i="39"/>
  <c r="G7" i="39"/>
  <c r="L7" i="39" s="1"/>
  <c r="C7" i="39"/>
  <c r="E7" i="39" s="1"/>
  <c r="IL6" i="39"/>
  <c r="AD6" i="39"/>
  <c r="J6" i="39"/>
  <c r="IY5" i="39"/>
  <c r="IX5" i="39"/>
  <c r="IW5" i="39"/>
  <c r="IW6" i="39" s="1"/>
  <c r="IV5" i="39"/>
  <c r="IU5" i="39"/>
  <c r="IT5" i="39"/>
  <c r="IS5" i="39"/>
  <c r="IR5" i="39"/>
  <c r="IQ5" i="39"/>
  <c r="IP5" i="39"/>
  <c r="IO5" i="39"/>
  <c r="IN5" i="39"/>
  <c r="IM5" i="39"/>
  <c r="IL5" i="39"/>
  <c r="IK5" i="39"/>
  <c r="IK6" i="39" s="1"/>
  <c r="IJ5" i="39"/>
  <c r="II5" i="39"/>
  <c r="IH5" i="39"/>
  <c r="IG5" i="39"/>
  <c r="IF5" i="39"/>
  <c r="IE5" i="39"/>
  <c r="ID5" i="39"/>
  <c r="IC5" i="39"/>
  <c r="IB5" i="39"/>
  <c r="IA5" i="39"/>
  <c r="HZ5" i="39"/>
  <c r="HY5" i="39"/>
  <c r="HY6" i="39" s="1"/>
  <c r="HX5" i="39"/>
  <c r="HW5" i="39"/>
  <c r="HV5" i="39"/>
  <c r="HU5" i="39"/>
  <c r="HT5" i="39"/>
  <c r="HS5" i="39"/>
  <c r="HR5" i="39"/>
  <c r="HQ5" i="39"/>
  <c r="HP5" i="39"/>
  <c r="HO5" i="39"/>
  <c r="HN5" i="39"/>
  <c r="HM5" i="39"/>
  <c r="HM6" i="39" s="1"/>
  <c r="HL5" i="39"/>
  <c r="HK5" i="39"/>
  <c r="HJ5" i="39"/>
  <c r="HI5" i="39"/>
  <c r="HH5" i="39"/>
  <c r="HG5" i="39"/>
  <c r="HF5" i="39"/>
  <c r="HE5" i="39"/>
  <c r="HD5" i="39"/>
  <c r="HC5" i="39"/>
  <c r="HB5" i="39"/>
  <c r="HA5" i="39"/>
  <c r="HA6" i="39" s="1"/>
  <c r="GZ5" i="39"/>
  <c r="GY5" i="39"/>
  <c r="GX5" i="39"/>
  <c r="GW5" i="39"/>
  <c r="GV5" i="39"/>
  <c r="GU5" i="39"/>
  <c r="GT5" i="39"/>
  <c r="GS5" i="39"/>
  <c r="GR5" i="39"/>
  <c r="GQ5" i="39"/>
  <c r="GP5" i="39"/>
  <c r="GO5" i="39"/>
  <c r="GN5" i="39"/>
  <c r="GP6" i="39" s="1"/>
  <c r="GM5" i="39"/>
  <c r="GL5" i="39"/>
  <c r="GK5" i="39"/>
  <c r="GK6" i="39" s="1"/>
  <c r="GJ5" i="39"/>
  <c r="GJ6" i="39" s="1"/>
  <c r="GI5" i="39"/>
  <c r="GH5" i="39"/>
  <c r="GH6" i="39" s="1"/>
  <c r="GG5" i="39"/>
  <c r="GG6" i="39" s="1"/>
  <c r="GF5" i="39"/>
  <c r="GE5" i="39"/>
  <c r="GD5" i="39"/>
  <c r="GC5" i="39"/>
  <c r="GB5" i="39"/>
  <c r="GA5" i="39"/>
  <c r="FZ5" i="39"/>
  <c r="FY5" i="39"/>
  <c r="FX5" i="39"/>
  <c r="FW5" i="39"/>
  <c r="FV5" i="39"/>
  <c r="FU5" i="39"/>
  <c r="FT5" i="39"/>
  <c r="FS5" i="39"/>
  <c r="FR5" i="39"/>
  <c r="FQ5" i="39"/>
  <c r="FP5" i="39"/>
  <c r="FO5" i="39"/>
  <c r="FN5" i="39"/>
  <c r="FM5" i="39"/>
  <c r="FL5" i="39"/>
  <c r="FK5" i="39"/>
  <c r="FJ5" i="39"/>
  <c r="FI5" i="39"/>
  <c r="FH5" i="39"/>
  <c r="FG5" i="39"/>
  <c r="FF5" i="39"/>
  <c r="FE5" i="39"/>
  <c r="FD5" i="39"/>
  <c r="FC5" i="39"/>
  <c r="FB5" i="39"/>
  <c r="FA5" i="39"/>
  <c r="EZ5" i="39"/>
  <c r="EY5" i="39"/>
  <c r="EX5" i="39"/>
  <c r="EW5" i="39"/>
  <c r="EV5" i="39"/>
  <c r="EU5" i="39"/>
  <c r="ET5" i="39"/>
  <c r="ET6" i="39" s="1"/>
  <c r="ES5" i="39"/>
  <c r="ER5" i="39"/>
  <c r="EQ5" i="39"/>
  <c r="EP5" i="39"/>
  <c r="EO5" i="39"/>
  <c r="EN5" i="39"/>
  <c r="EM5" i="39"/>
  <c r="EL5" i="39"/>
  <c r="EK5" i="39"/>
  <c r="EJ5" i="39"/>
  <c r="EI5" i="39"/>
  <c r="EH5" i="39"/>
  <c r="EG5" i="39"/>
  <c r="EF5" i="39"/>
  <c r="EE5" i="39"/>
  <c r="ED5" i="39"/>
  <c r="EC5" i="39"/>
  <c r="EB5" i="39"/>
  <c r="EA5" i="39"/>
  <c r="DZ5" i="39"/>
  <c r="DY5" i="39"/>
  <c r="DX5" i="39"/>
  <c r="DW5" i="39"/>
  <c r="DV5" i="39"/>
  <c r="DU5" i="39"/>
  <c r="DU6" i="39" s="1"/>
  <c r="DT5" i="39"/>
  <c r="DS5" i="39"/>
  <c r="DR5" i="39"/>
  <c r="DQ5" i="39"/>
  <c r="DQ6" i="39" s="1"/>
  <c r="DP5" i="39"/>
  <c r="DP6" i="39" s="1"/>
  <c r="DO5" i="39"/>
  <c r="DN5" i="39"/>
  <c r="DN6" i="39" s="1"/>
  <c r="DM5" i="39"/>
  <c r="DM6" i="39" s="1"/>
  <c r="DL5" i="39"/>
  <c r="DL6" i="39" s="1"/>
  <c r="DK5" i="39"/>
  <c r="DJ5" i="39"/>
  <c r="DJ6" i="39" s="1"/>
  <c r="DI5" i="39"/>
  <c r="DH5" i="39"/>
  <c r="DG5" i="39"/>
  <c r="DF5" i="39"/>
  <c r="DE5" i="39"/>
  <c r="DD5" i="39"/>
  <c r="DC5" i="39"/>
  <c r="DB5" i="39"/>
  <c r="DA5" i="39"/>
  <c r="CZ5" i="39"/>
  <c r="CY5" i="39"/>
  <c r="CX5" i="39"/>
  <c r="CW5" i="39"/>
  <c r="CV5" i="39"/>
  <c r="CU5" i="39"/>
  <c r="CT5" i="39"/>
  <c r="CT6" i="39" s="1"/>
  <c r="CS5" i="39"/>
  <c r="CS6" i="39" s="1"/>
  <c r="CR5" i="39"/>
  <c r="CQ5" i="39"/>
  <c r="CP5" i="39"/>
  <c r="CO5" i="39"/>
  <c r="CO6" i="39" s="1"/>
  <c r="CN5" i="39"/>
  <c r="CN6" i="39" s="1"/>
  <c r="CM5" i="39"/>
  <c r="CL5" i="39"/>
  <c r="CL6" i="39" s="1"/>
  <c r="CK5" i="39"/>
  <c r="CK6" i="39" s="1"/>
  <c r="CJ5" i="39"/>
  <c r="CJ6" i="39" s="1"/>
  <c r="CI5" i="39"/>
  <c r="CH5" i="39"/>
  <c r="CG5" i="39"/>
  <c r="CF5" i="39"/>
  <c r="CE5" i="39"/>
  <c r="CD5" i="39"/>
  <c r="CC5" i="39"/>
  <c r="CB5" i="39"/>
  <c r="CA5" i="39"/>
  <c r="BZ5" i="39"/>
  <c r="BY5" i="39"/>
  <c r="BX5" i="39"/>
  <c r="BW5" i="39"/>
  <c r="BV5" i="39"/>
  <c r="BU5" i="39"/>
  <c r="BZ6" i="39" s="1"/>
  <c r="BT5" i="39"/>
  <c r="BS5" i="39"/>
  <c r="BR5" i="39"/>
  <c r="BQ5" i="39"/>
  <c r="BQ6" i="39" s="1"/>
  <c r="BP5" i="39"/>
  <c r="BO5" i="39"/>
  <c r="BN5" i="39"/>
  <c r="BM5" i="39"/>
  <c r="BM6" i="39" s="1"/>
  <c r="BL5" i="39"/>
  <c r="BL6" i="39" s="1"/>
  <c r="BK5" i="39"/>
  <c r="BJ5" i="39"/>
  <c r="BJ6" i="39" s="1"/>
  <c r="BI5" i="39"/>
  <c r="BI6" i="39" s="1"/>
  <c r="BH5" i="39"/>
  <c r="BH6" i="39" s="1"/>
  <c r="BG5" i="39"/>
  <c r="BF5" i="39"/>
  <c r="BE5" i="39"/>
  <c r="BD5" i="39"/>
  <c r="BC5" i="39"/>
  <c r="BB5" i="39"/>
  <c r="BA5" i="39"/>
  <c r="AZ5" i="39"/>
  <c r="AY5" i="39"/>
  <c r="AX5" i="39"/>
  <c r="AW5" i="39"/>
  <c r="AV5" i="39"/>
  <c r="AU5" i="39"/>
  <c r="AT5" i="39"/>
  <c r="AS5" i="39"/>
  <c r="AR5" i="39"/>
  <c r="AQ5" i="39"/>
  <c r="AP5" i="39"/>
  <c r="AO5" i="39"/>
  <c r="AX6" i="39" s="1"/>
  <c r="AN5" i="39"/>
  <c r="AN6" i="39" s="1"/>
  <c r="AM5" i="39"/>
  <c r="AL5" i="39"/>
  <c r="AL6" i="39" s="1"/>
  <c r="AK5" i="39"/>
  <c r="AK6" i="39" s="1"/>
  <c r="AJ5" i="39"/>
  <c r="AJ6" i="39" s="1"/>
  <c r="AI5" i="39"/>
  <c r="AH5" i="39"/>
  <c r="AG5" i="39"/>
  <c r="AG6" i="39" s="1"/>
  <c r="AF5" i="39"/>
  <c r="AF6" i="39" s="1"/>
  <c r="AE5" i="39"/>
  <c r="AD5" i="39"/>
  <c r="AC5" i="39"/>
  <c r="AC6" i="39" s="1"/>
  <c r="AB5" i="39"/>
  <c r="AB6" i="39" s="1"/>
  <c r="AA5" i="39"/>
  <c r="Z5" i="39"/>
  <c r="Y5" i="39"/>
  <c r="X5" i="39"/>
  <c r="W5" i="39"/>
  <c r="V5" i="39"/>
  <c r="U5" i="39"/>
  <c r="T5" i="39"/>
  <c r="S5" i="39"/>
  <c r="R5" i="39"/>
  <c r="Q5" i="39"/>
  <c r="Q6" i="39" s="1"/>
  <c r="P5" i="39"/>
  <c r="P6" i="39" s="1"/>
  <c r="O5" i="39"/>
  <c r="N5" i="39"/>
  <c r="N6" i="39" s="1"/>
  <c r="M5" i="39"/>
  <c r="M6" i="39" s="1"/>
  <c r="L5" i="39"/>
  <c r="L6" i="39" s="1"/>
  <c r="K5" i="39"/>
  <c r="J5" i="39"/>
  <c r="I5" i="39"/>
  <c r="I6" i="39" s="1"/>
  <c r="H5" i="39"/>
  <c r="H6" i="39" s="1"/>
  <c r="G5" i="39"/>
  <c r="F5" i="39"/>
  <c r="F6" i="39" s="1"/>
  <c r="E5" i="39"/>
  <c r="E6" i="39" s="1"/>
  <c r="D5" i="39"/>
  <c r="D6" i="39" s="1"/>
  <c r="C5" i="39"/>
  <c r="AV10" i="37"/>
  <c r="AQ10" i="37"/>
  <c r="AM10" i="37"/>
  <c r="AD10" i="37"/>
  <c r="AH10" i="37" s="1"/>
  <c r="Y10" i="37"/>
  <c r="U10" i="37"/>
  <c r="L10" i="37"/>
  <c r="G10" i="37"/>
  <c r="C10" i="37"/>
  <c r="AV9" i="37"/>
  <c r="AQ9" i="37"/>
  <c r="AM9" i="37"/>
  <c r="AD9" i="37"/>
  <c r="Y9" i="37"/>
  <c r="U9" i="37"/>
  <c r="L9" i="37"/>
  <c r="G9" i="37"/>
  <c r="C9" i="37"/>
  <c r="AV8" i="37"/>
  <c r="AQ8" i="37"/>
  <c r="AM8" i="37"/>
  <c r="AD8" i="37"/>
  <c r="Y8" i="37"/>
  <c r="U8" i="37"/>
  <c r="L8" i="37"/>
  <c r="P8" i="37" s="1"/>
  <c r="G8" i="37"/>
  <c r="C8" i="37"/>
  <c r="AV7" i="37"/>
  <c r="AQ7" i="37"/>
  <c r="AM7" i="37"/>
  <c r="AD7" i="37"/>
  <c r="AH7" i="37" s="1"/>
  <c r="Y7" i="37"/>
  <c r="U7" i="37"/>
  <c r="L7" i="37"/>
  <c r="G7" i="37"/>
  <c r="C7" i="37"/>
  <c r="AV6" i="37"/>
  <c r="AQ6" i="37"/>
  <c r="AM6" i="37"/>
  <c r="AD6" i="37"/>
  <c r="Y6" i="37"/>
  <c r="U6" i="37"/>
  <c r="L6" i="37"/>
  <c r="G6" i="37"/>
  <c r="C6" i="37"/>
  <c r="AZ5" i="37"/>
  <c r="AQ5" i="37"/>
  <c r="AH5" i="37"/>
  <c r="Y5" i="37"/>
  <c r="P5" i="37"/>
  <c r="G5" i="37"/>
  <c r="BC4" i="37"/>
  <c r="BC5" i="37" s="1"/>
  <c r="BB4" i="37"/>
  <c r="BB5" i="37" s="1"/>
  <c r="BA4" i="37"/>
  <c r="BA5" i="37" s="1"/>
  <c r="AZ4" i="37"/>
  <c r="AY4" i="37"/>
  <c r="AY5" i="37" s="1"/>
  <c r="AX4" i="37"/>
  <c r="AX5" i="37" s="1"/>
  <c r="AV5" i="37" s="1"/>
  <c r="AW4" i="37"/>
  <c r="AW5" i="37" s="1"/>
  <c r="AV4" i="37"/>
  <c r="AT4" i="37"/>
  <c r="AT5" i="37" s="1"/>
  <c r="AS4" i="37"/>
  <c r="AS5" i="37" s="1"/>
  <c r="AR4" i="37"/>
  <c r="AR5" i="37" s="1"/>
  <c r="AQ4" i="37"/>
  <c r="AP4" i="37"/>
  <c r="AP5" i="37" s="1"/>
  <c r="AO4" i="37"/>
  <c r="AO5" i="37" s="1"/>
  <c r="AN4" i="37"/>
  <c r="AN5" i="37" s="1"/>
  <c r="AM5" i="37" s="1"/>
  <c r="AM4" i="37"/>
  <c r="AK4" i="37"/>
  <c r="AK5" i="37" s="1"/>
  <c r="AJ4" i="37"/>
  <c r="AJ5" i="37" s="1"/>
  <c r="AI4" i="37"/>
  <c r="AI5" i="37" s="1"/>
  <c r="AH4" i="37"/>
  <c r="AG4" i="37"/>
  <c r="AG5" i="37" s="1"/>
  <c r="AF4" i="37"/>
  <c r="AF5" i="37" s="1"/>
  <c r="AD5" i="37" s="1"/>
  <c r="AE4" i="37"/>
  <c r="AE5" i="37" s="1"/>
  <c r="AD4" i="37"/>
  <c r="AB4" i="37"/>
  <c r="AB5" i="37" s="1"/>
  <c r="AA4" i="37"/>
  <c r="AA5" i="37" s="1"/>
  <c r="Z4" i="37"/>
  <c r="Z5" i="37" s="1"/>
  <c r="Y4" i="37"/>
  <c r="X4" i="37"/>
  <c r="X5" i="37" s="1"/>
  <c r="W4" i="37"/>
  <c r="W5" i="37" s="1"/>
  <c r="V4" i="37"/>
  <c r="V5" i="37" s="1"/>
  <c r="U5" i="37" s="1"/>
  <c r="U4" i="37"/>
  <c r="S4" i="37"/>
  <c r="S5" i="37" s="1"/>
  <c r="R4" i="37"/>
  <c r="R5" i="37" s="1"/>
  <c r="Q4" i="37"/>
  <c r="Q5" i="37" s="1"/>
  <c r="P4" i="37"/>
  <c r="O4" i="37"/>
  <c r="O5" i="37" s="1"/>
  <c r="N4" i="37"/>
  <c r="N5" i="37" s="1"/>
  <c r="L5" i="37" s="1"/>
  <c r="M4" i="37"/>
  <c r="M5" i="37" s="1"/>
  <c r="L4" i="37"/>
  <c r="J4" i="37"/>
  <c r="J5" i="37" s="1"/>
  <c r="I4" i="37"/>
  <c r="I5" i="37" s="1"/>
  <c r="H4" i="37"/>
  <c r="H5" i="37" s="1"/>
  <c r="G4" i="37"/>
  <c r="F4" i="37"/>
  <c r="F5" i="37" s="1"/>
  <c r="E4" i="37"/>
  <c r="E5" i="37" s="1"/>
  <c r="D4" i="37"/>
  <c r="D5" i="37" s="1"/>
  <c r="C5" i="37" s="1"/>
  <c r="C4" i="37"/>
  <c r="BN10" i="35"/>
  <c r="BI10" i="35"/>
  <c r="BE10" i="35"/>
  <c r="AV10" i="35"/>
  <c r="AQ10" i="35"/>
  <c r="AM10" i="35"/>
  <c r="AD10" i="35"/>
  <c r="Y10" i="35"/>
  <c r="U10" i="35"/>
  <c r="L10" i="35"/>
  <c r="G10" i="35"/>
  <c r="C10" i="35"/>
  <c r="BN9" i="35"/>
  <c r="BI9" i="35"/>
  <c r="BE9" i="35"/>
  <c r="AV9" i="35"/>
  <c r="AZ9" i="35" s="1"/>
  <c r="AQ9" i="35"/>
  <c r="AM9" i="35"/>
  <c r="AD9" i="35"/>
  <c r="Y9" i="35"/>
  <c r="U9" i="35"/>
  <c r="L9" i="35"/>
  <c r="P9" i="35" s="1"/>
  <c r="G9" i="35"/>
  <c r="C9" i="35"/>
  <c r="BN8" i="35"/>
  <c r="BI8" i="35"/>
  <c r="BE8" i="35"/>
  <c r="AV8" i="35"/>
  <c r="AZ8" i="35" s="1"/>
  <c r="AQ8" i="35"/>
  <c r="AM8" i="35"/>
  <c r="AH8" i="35"/>
  <c r="AE8" i="35"/>
  <c r="AD8" i="35"/>
  <c r="Y8" i="35"/>
  <c r="V8" i="35"/>
  <c r="U8" i="35"/>
  <c r="Z8" i="35" s="1"/>
  <c r="P8" i="35"/>
  <c r="M8" i="35"/>
  <c r="L8" i="35"/>
  <c r="Q8" i="35" s="1"/>
  <c r="G8" i="35"/>
  <c r="D8" i="35"/>
  <c r="C8" i="35"/>
  <c r="H8" i="35" s="1"/>
  <c r="BR7" i="35"/>
  <c r="BO7" i="35"/>
  <c r="BN7" i="35"/>
  <c r="BS7" i="35" s="1"/>
  <c r="BI7" i="35"/>
  <c r="BF7" i="35"/>
  <c r="BE7" i="35"/>
  <c r="BJ7" i="35" s="1"/>
  <c r="AZ7" i="35"/>
  <c r="AW7" i="35"/>
  <c r="AV7" i="35"/>
  <c r="BA7" i="35" s="1"/>
  <c r="AQ7" i="35"/>
  <c r="AN7" i="35"/>
  <c r="AM7" i="35"/>
  <c r="AR7" i="35" s="1"/>
  <c r="AH7" i="35"/>
  <c r="AE7" i="35"/>
  <c r="AD7" i="35"/>
  <c r="AI7" i="35" s="1"/>
  <c r="Y7" i="35"/>
  <c r="V7" i="35"/>
  <c r="U7" i="35"/>
  <c r="Z7" i="35" s="1"/>
  <c r="P7" i="35"/>
  <c r="M7" i="35"/>
  <c r="L7" i="35"/>
  <c r="Q7" i="35" s="1"/>
  <c r="G7" i="35"/>
  <c r="D7" i="35"/>
  <c r="C7" i="35"/>
  <c r="H7" i="35" s="1"/>
  <c r="BR6" i="35"/>
  <c r="BO6" i="35"/>
  <c r="BN6" i="35"/>
  <c r="BS6" i="35" s="1"/>
  <c r="BI6" i="35"/>
  <c r="BF6" i="35"/>
  <c r="BE6" i="35"/>
  <c r="BJ6" i="35" s="1"/>
  <c r="AZ6" i="35"/>
  <c r="AW6" i="35"/>
  <c r="AV6" i="35"/>
  <c r="BA6" i="35" s="1"/>
  <c r="AQ6" i="35"/>
  <c r="AN6" i="35"/>
  <c r="AM6" i="35"/>
  <c r="AR6" i="35" s="1"/>
  <c r="AH6" i="35"/>
  <c r="AE6" i="35"/>
  <c r="AD6" i="35"/>
  <c r="AI6" i="35" s="1"/>
  <c r="Y6" i="35"/>
  <c r="V6" i="35"/>
  <c r="U6" i="35"/>
  <c r="Z6" i="35" s="1"/>
  <c r="P6" i="35"/>
  <c r="M6" i="35"/>
  <c r="L6" i="35"/>
  <c r="Q6" i="35" s="1"/>
  <c r="G6" i="35"/>
  <c r="D6" i="35"/>
  <c r="C6" i="35"/>
  <c r="H6" i="35" s="1"/>
  <c r="BR5" i="35"/>
  <c r="BI5" i="35"/>
  <c r="AZ5" i="35"/>
  <c r="AQ5" i="35"/>
  <c r="AH5" i="35"/>
  <c r="Y5" i="35"/>
  <c r="P5" i="35"/>
  <c r="G5" i="35"/>
  <c r="BU4" i="35"/>
  <c r="BT4" i="35"/>
  <c r="BT5" i="35" s="1"/>
  <c r="BS4" i="35"/>
  <c r="BS5" i="35" s="1"/>
  <c r="BR4" i="35"/>
  <c r="BQ4" i="35"/>
  <c r="BP4" i="35"/>
  <c r="BP5" i="35" s="1"/>
  <c r="BO4" i="35"/>
  <c r="BO5" i="35" s="1"/>
  <c r="BN4" i="35"/>
  <c r="BL4" i="35"/>
  <c r="BK4" i="35"/>
  <c r="BK5" i="35" s="1"/>
  <c r="BJ4" i="35"/>
  <c r="BJ5" i="35" s="1"/>
  <c r="BI4" i="35"/>
  <c r="BH4" i="35"/>
  <c r="BG4" i="35"/>
  <c r="BG5" i="35" s="1"/>
  <c r="BF4" i="35"/>
  <c r="BF5" i="35" s="1"/>
  <c r="BE4" i="35"/>
  <c r="BC4" i="35"/>
  <c r="BB4" i="35"/>
  <c r="BB5" i="35" s="1"/>
  <c r="BA4" i="35"/>
  <c r="BA5" i="35" s="1"/>
  <c r="AZ4" i="35"/>
  <c r="AY4" i="35"/>
  <c r="AX4" i="35"/>
  <c r="AX5" i="35" s="1"/>
  <c r="AW4" i="35"/>
  <c r="AW5" i="35" s="1"/>
  <c r="AV4" i="35"/>
  <c r="AT4" i="35"/>
  <c r="AS4" i="35"/>
  <c r="AS5" i="35" s="1"/>
  <c r="AR4" i="35"/>
  <c r="AR5" i="35" s="1"/>
  <c r="AQ4" i="35"/>
  <c r="AP4" i="35"/>
  <c r="AO4" i="35"/>
  <c r="AO5" i="35" s="1"/>
  <c r="AN4" i="35"/>
  <c r="AN5" i="35" s="1"/>
  <c r="AM4" i="35"/>
  <c r="AK4" i="35"/>
  <c r="AJ4" i="35"/>
  <c r="AJ5" i="35" s="1"/>
  <c r="AI4" i="35"/>
  <c r="AI5" i="35" s="1"/>
  <c r="AH4" i="35"/>
  <c r="AG4" i="35"/>
  <c r="AF4" i="35"/>
  <c r="AF5" i="35" s="1"/>
  <c r="AE4" i="35"/>
  <c r="AE5" i="35" s="1"/>
  <c r="AD4" i="35"/>
  <c r="AB4" i="35"/>
  <c r="AA4" i="35"/>
  <c r="AA5" i="35" s="1"/>
  <c r="Z4" i="35"/>
  <c r="Z5" i="35" s="1"/>
  <c r="Y4" i="35"/>
  <c r="X4" i="35"/>
  <c r="W4" i="35"/>
  <c r="W5" i="35" s="1"/>
  <c r="V4" i="35"/>
  <c r="V5" i="35" s="1"/>
  <c r="U4" i="35"/>
  <c r="S4" i="35"/>
  <c r="R4" i="35"/>
  <c r="R5" i="35" s="1"/>
  <c r="Q4" i="35"/>
  <c r="Q5" i="35" s="1"/>
  <c r="P4" i="35"/>
  <c r="O4" i="35"/>
  <c r="N4" i="35"/>
  <c r="N5" i="35" s="1"/>
  <c r="M4" i="35"/>
  <c r="M5" i="35" s="1"/>
  <c r="L4" i="35"/>
  <c r="J4" i="35"/>
  <c r="I4" i="35"/>
  <c r="I5" i="35" s="1"/>
  <c r="H4" i="35"/>
  <c r="H5" i="35" s="1"/>
  <c r="G4" i="35"/>
  <c r="F4" i="35"/>
  <c r="E4" i="35"/>
  <c r="E5" i="35" s="1"/>
  <c r="D4" i="35"/>
  <c r="D5" i="35" s="1"/>
  <c r="C4" i="35"/>
  <c r="FM10" i="34"/>
  <c r="FJ10" i="34"/>
  <c r="FI10" i="34"/>
  <c r="FN10" i="34" s="1"/>
  <c r="FD10" i="34"/>
  <c r="FA10" i="34"/>
  <c r="EZ10" i="34"/>
  <c r="FE10" i="34" s="1"/>
  <c r="EU10" i="34"/>
  <c r="ER10" i="34"/>
  <c r="EQ10" i="34"/>
  <c r="EV10" i="34" s="1"/>
  <c r="EL10" i="34"/>
  <c r="EI10" i="34"/>
  <c r="EH10" i="34"/>
  <c r="EM10" i="34" s="1"/>
  <c r="EC10" i="34"/>
  <c r="DZ10" i="34"/>
  <c r="DY10" i="34"/>
  <c r="ED10" i="34" s="1"/>
  <c r="DT10" i="34"/>
  <c r="DQ10" i="34"/>
  <c r="DP10" i="34"/>
  <c r="DU10" i="34" s="1"/>
  <c r="DK10" i="34"/>
  <c r="DH10" i="34"/>
  <c r="DG10" i="34"/>
  <c r="DL10" i="34" s="1"/>
  <c r="DB10" i="34"/>
  <c r="CY10" i="34"/>
  <c r="CX10" i="34"/>
  <c r="DC10" i="34" s="1"/>
  <c r="CS10" i="34"/>
  <c r="CP10" i="34"/>
  <c r="CO10" i="34"/>
  <c r="CT10" i="34" s="1"/>
  <c r="CJ10" i="34"/>
  <c r="CG10" i="34"/>
  <c r="CF10" i="34"/>
  <c r="CK10" i="34" s="1"/>
  <c r="CA10" i="34"/>
  <c r="BX10" i="34"/>
  <c r="BW10" i="34"/>
  <c r="CB10" i="34" s="1"/>
  <c r="BR10" i="34"/>
  <c r="BO10" i="34"/>
  <c r="BN10" i="34"/>
  <c r="BS10" i="34" s="1"/>
  <c r="BI10" i="34"/>
  <c r="BF10" i="34"/>
  <c r="BE10" i="34"/>
  <c r="BJ10" i="34" s="1"/>
  <c r="BA10" i="34"/>
  <c r="AX10" i="34"/>
  <c r="AS10" i="34"/>
  <c r="AP10" i="34"/>
  <c r="AK10" i="34"/>
  <c r="AH10" i="34"/>
  <c r="AG10" i="34"/>
  <c r="AT10" i="34" s="1"/>
  <c r="AD10" i="34"/>
  <c r="AC10" i="34"/>
  <c r="AA10" i="34"/>
  <c r="AF10" i="34" s="1"/>
  <c r="U10" i="34"/>
  <c r="Y10" i="34" s="1"/>
  <c r="R10" i="34"/>
  <c r="Q10" i="34"/>
  <c r="O10" i="34"/>
  <c r="T10" i="34" s="1"/>
  <c r="N10" i="34"/>
  <c r="I10" i="34"/>
  <c r="F10" i="34"/>
  <c r="E10" i="34"/>
  <c r="C10" i="34"/>
  <c r="H10" i="34" s="1"/>
  <c r="FP9" i="34"/>
  <c r="FO9" i="34"/>
  <c r="FL9" i="34"/>
  <c r="FK9" i="34"/>
  <c r="FI9" i="34"/>
  <c r="FN9" i="34" s="1"/>
  <c r="FG9" i="34"/>
  <c r="FF9" i="34"/>
  <c r="FC9" i="34"/>
  <c r="FB9" i="34"/>
  <c r="EZ9" i="34"/>
  <c r="FE9" i="34" s="1"/>
  <c r="EX9" i="34"/>
  <c r="EW9" i="34"/>
  <c r="ET9" i="34"/>
  <c r="ES9" i="34"/>
  <c r="EQ9" i="34"/>
  <c r="EV9" i="34" s="1"/>
  <c r="EO9" i="34"/>
  <c r="EN9" i="34"/>
  <c r="EK9" i="34"/>
  <c r="EJ9" i="34"/>
  <c r="EH9" i="34"/>
  <c r="EM9" i="34" s="1"/>
  <c r="EF9" i="34"/>
  <c r="EE9" i="34"/>
  <c r="EB9" i="34"/>
  <c r="EA9" i="34"/>
  <c r="DY9" i="34"/>
  <c r="ED9" i="34" s="1"/>
  <c r="DW9" i="34"/>
  <c r="DV9" i="34"/>
  <c r="DS9" i="34"/>
  <c r="DR9" i="34"/>
  <c r="DP9" i="34"/>
  <c r="DU9" i="34" s="1"/>
  <c r="DN9" i="34"/>
  <c r="DM9" i="34"/>
  <c r="DJ9" i="34"/>
  <c r="DI9" i="34"/>
  <c r="DG9" i="34"/>
  <c r="DL9" i="34" s="1"/>
  <c r="DE9" i="34"/>
  <c r="DD9" i="34"/>
  <c r="DA9" i="34"/>
  <c r="CZ9" i="34"/>
  <c r="CX9" i="34"/>
  <c r="DC9" i="34" s="1"/>
  <c r="CV9" i="34"/>
  <c r="CU9" i="34"/>
  <c r="CR9" i="34"/>
  <c r="CQ9" i="34"/>
  <c r="CO9" i="34"/>
  <c r="CT9" i="34" s="1"/>
  <c r="CM9" i="34"/>
  <c r="CL9" i="34"/>
  <c r="CI9" i="34"/>
  <c r="CH9" i="34"/>
  <c r="CF9" i="34"/>
  <c r="CK9" i="34" s="1"/>
  <c r="CD9" i="34"/>
  <c r="CC9" i="34"/>
  <c r="BZ9" i="34"/>
  <c r="BY9" i="34"/>
  <c r="BW9" i="34"/>
  <c r="CB9" i="34" s="1"/>
  <c r="BU9" i="34"/>
  <c r="BT9" i="34"/>
  <c r="BQ9" i="34"/>
  <c r="BP9" i="34"/>
  <c r="BN9" i="34"/>
  <c r="BS9" i="34" s="1"/>
  <c r="BL9" i="34"/>
  <c r="BK9" i="34"/>
  <c r="BH9" i="34"/>
  <c r="BG9" i="34"/>
  <c r="BE9" i="34"/>
  <c r="BJ9" i="34" s="1"/>
  <c r="BD9" i="34"/>
  <c r="BC9" i="34"/>
  <c r="BA9" i="34"/>
  <c r="BB9" i="34" s="1"/>
  <c r="AZ9" i="34"/>
  <c r="AY9" i="34"/>
  <c r="AV9" i="34"/>
  <c r="AU9" i="34"/>
  <c r="AR9" i="34"/>
  <c r="AQ9" i="34"/>
  <c r="AN9" i="34"/>
  <c r="AM9" i="34"/>
  <c r="AJ9" i="34"/>
  <c r="AI9" i="34"/>
  <c r="AG9" i="34"/>
  <c r="AX9" i="34" s="1"/>
  <c r="AE9" i="34"/>
  <c r="AB9" i="34"/>
  <c r="AA9" i="34"/>
  <c r="AF9" i="34" s="1"/>
  <c r="X9" i="34"/>
  <c r="W9" i="34"/>
  <c r="U9" i="34"/>
  <c r="Z9" i="34" s="1"/>
  <c r="O9" i="34"/>
  <c r="L9" i="34"/>
  <c r="K9" i="34"/>
  <c r="I9" i="34"/>
  <c r="N9" i="34" s="1"/>
  <c r="H9" i="34"/>
  <c r="C9" i="34"/>
  <c r="FN8" i="34"/>
  <c r="FI8" i="34"/>
  <c r="FE8" i="34"/>
  <c r="EZ8" i="34"/>
  <c r="FA8" i="34" s="1"/>
  <c r="EV8" i="34"/>
  <c r="EQ8" i="34"/>
  <c r="EM8" i="34"/>
  <c r="EH8" i="34"/>
  <c r="EI8" i="34" s="1"/>
  <c r="ED8" i="34"/>
  <c r="DY8" i="34"/>
  <c r="DU8" i="34"/>
  <c r="DP8" i="34"/>
  <c r="DQ8" i="34" s="1"/>
  <c r="DL8" i="34"/>
  <c r="DG8" i="34"/>
  <c r="DC8" i="34"/>
  <c r="CX8" i="34"/>
  <c r="CY8" i="34" s="1"/>
  <c r="CT8" i="34"/>
  <c r="CO8" i="34"/>
  <c r="CK8" i="34"/>
  <c r="CF8" i="34"/>
  <c r="CG8" i="34" s="1"/>
  <c r="CB8" i="34"/>
  <c r="BW8" i="34"/>
  <c r="BX8" i="34" s="1"/>
  <c r="BS8" i="34"/>
  <c r="BN8" i="34"/>
  <c r="BJ8" i="34"/>
  <c r="BE8" i="34"/>
  <c r="BF8" i="34" s="1"/>
  <c r="BB8" i="34"/>
  <c r="BA8" i="34"/>
  <c r="AT8" i="34"/>
  <c r="AL8" i="34"/>
  <c r="AG8" i="34"/>
  <c r="AD8" i="34"/>
  <c r="AC8" i="34"/>
  <c r="AA8" i="34"/>
  <c r="AF8" i="34" s="1"/>
  <c r="Z8" i="34"/>
  <c r="Y8" i="34"/>
  <c r="V8" i="34"/>
  <c r="U8" i="34"/>
  <c r="R8" i="34"/>
  <c r="Q8" i="34"/>
  <c r="O8" i="34"/>
  <c r="T8" i="34" s="1"/>
  <c r="M8" i="34"/>
  <c r="J8" i="34"/>
  <c r="I8" i="34"/>
  <c r="N8" i="34" s="1"/>
  <c r="F8" i="34"/>
  <c r="E8" i="34"/>
  <c r="C8" i="34"/>
  <c r="H8" i="34" s="1"/>
  <c r="FP7" i="34"/>
  <c r="FO7" i="34"/>
  <c r="FL7" i="34"/>
  <c r="FK7" i="34"/>
  <c r="FI7" i="34"/>
  <c r="FN7" i="34" s="1"/>
  <c r="FG7" i="34"/>
  <c r="FF7" i="34"/>
  <c r="FC7" i="34"/>
  <c r="FB7" i="34"/>
  <c r="EZ7" i="34"/>
  <c r="FE7" i="34" s="1"/>
  <c r="EX7" i="34"/>
  <c r="EW7" i="34"/>
  <c r="ET7" i="34"/>
  <c r="ES7" i="34"/>
  <c r="ER7" i="34"/>
  <c r="EQ7" i="34"/>
  <c r="EV7" i="34" s="1"/>
  <c r="EO7" i="34"/>
  <c r="EN7" i="34"/>
  <c r="EM7" i="34"/>
  <c r="EK7" i="34"/>
  <c r="EJ7" i="34"/>
  <c r="EI7" i="34"/>
  <c r="EH7" i="34"/>
  <c r="EL7" i="34" s="1"/>
  <c r="EF7" i="34"/>
  <c r="EE7" i="34"/>
  <c r="ED7" i="34"/>
  <c r="EB7" i="34"/>
  <c r="EA7" i="34"/>
  <c r="DZ7" i="34"/>
  <c r="DY7" i="34"/>
  <c r="EC7" i="34" s="1"/>
  <c r="DW7" i="34"/>
  <c r="DV7" i="34"/>
  <c r="DU7" i="34"/>
  <c r="DS7" i="34"/>
  <c r="DR7" i="34"/>
  <c r="DQ7" i="34"/>
  <c r="DP7" i="34"/>
  <c r="DT7" i="34" s="1"/>
  <c r="DN7" i="34"/>
  <c r="DM7" i="34"/>
  <c r="DL7" i="34"/>
  <c r="DJ7" i="34"/>
  <c r="DI7" i="34"/>
  <c r="DH7" i="34"/>
  <c r="DG7" i="34"/>
  <c r="DK7" i="34" s="1"/>
  <c r="DE7" i="34"/>
  <c r="DD7" i="34"/>
  <c r="DC7" i="34"/>
  <c r="DA7" i="34"/>
  <c r="CZ7" i="34"/>
  <c r="CY7" i="34"/>
  <c r="CX7" i="34"/>
  <c r="DB7" i="34" s="1"/>
  <c r="CV7" i="34"/>
  <c r="CU7" i="34"/>
  <c r="CT7" i="34"/>
  <c r="CR7" i="34"/>
  <c r="CQ7" i="34"/>
  <c r="CP7" i="34"/>
  <c r="CO7" i="34"/>
  <c r="CS7" i="34" s="1"/>
  <c r="CM7" i="34"/>
  <c r="CL7" i="34"/>
  <c r="CK7" i="34"/>
  <c r="CI7" i="34"/>
  <c r="CH7" i="34"/>
  <c r="CG7" i="34"/>
  <c r="CF7" i="34"/>
  <c r="CJ7" i="34" s="1"/>
  <c r="CD7" i="34"/>
  <c r="CC7" i="34"/>
  <c r="CB7" i="34"/>
  <c r="BZ7" i="34"/>
  <c r="BY7" i="34"/>
  <c r="BX7" i="34"/>
  <c r="BW7" i="34"/>
  <c r="CA7" i="34" s="1"/>
  <c r="BU7" i="34"/>
  <c r="BT7" i="34"/>
  <c r="BS7" i="34"/>
  <c r="BQ7" i="34"/>
  <c r="BP7" i="34"/>
  <c r="BO7" i="34"/>
  <c r="BN7" i="34"/>
  <c r="BR7" i="34" s="1"/>
  <c r="BL7" i="34"/>
  <c r="BK7" i="34"/>
  <c r="BJ7" i="34"/>
  <c r="BH7" i="34"/>
  <c r="BG7" i="34"/>
  <c r="BF7" i="34"/>
  <c r="BE7" i="34"/>
  <c r="BI7" i="34" s="1"/>
  <c r="BD7" i="34"/>
  <c r="BC7" i="34"/>
  <c r="BB7" i="34"/>
  <c r="BA7" i="34"/>
  <c r="AZ7" i="34"/>
  <c r="AY7" i="34"/>
  <c r="AX7" i="34"/>
  <c r="AV7" i="34"/>
  <c r="AU7" i="34"/>
  <c r="AT7" i="34"/>
  <c r="AR7" i="34"/>
  <c r="AQ7" i="34"/>
  <c r="AP7" i="34"/>
  <c r="AN7" i="34"/>
  <c r="AM7" i="34"/>
  <c r="AL7" i="34"/>
  <c r="AJ7" i="34"/>
  <c r="AI7" i="34"/>
  <c r="AH7" i="34"/>
  <c r="AG7" i="34"/>
  <c r="AW7" i="34" s="1"/>
  <c r="AF7" i="34"/>
  <c r="AE7" i="34"/>
  <c r="AB7" i="34"/>
  <c r="AA7" i="34"/>
  <c r="Z7" i="34"/>
  <c r="X7" i="34"/>
  <c r="W7" i="34"/>
  <c r="V7" i="34"/>
  <c r="U7" i="34"/>
  <c r="Y7" i="34" s="1"/>
  <c r="T7" i="34"/>
  <c r="O7" i="34"/>
  <c r="P7" i="34" s="1"/>
  <c r="N7" i="34"/>
  <c r="L7" i="34"/>
  <c r="K7" i="34"/>
  <c r="J7" i="34"/>
  <c r="I7" i="34"/>
  <c r="M7" i="34" s="1"/>
  <c r="C7" i="34"/>
  <c r="G7" i="34" s="1"/>
  <c r="FI6" i="34"/>
  <c r="EZ6" i="34"/>
  <c r="FD6" i="34" s="1"/>
  <c r="EQ6" i="34"/>
  <c r="EH6" i="34"/>
  <c r="EL6" i="34" s="1"/>
  <c r="DY6" i="34"/>
  <c r="DP6" i="34"/>
  <c r="DT6" i="34" s="1"/>
  <c r="DG6" i="34"/>
  <c r="CX6" i="34"/>
  <c r="DB6" i="34" s="1"/>
  <c r="CO6" i="34"/>
  <c r="CF6" i="34"/>
  <c r="CJ6" i="34" s="1"/>
  <c r="BW6" i="34"/>
  <c r="BN6" i="34"/>
  <c r="BR6" i="34" s="1"/>
  <c r="BE6" i="34"/>
  <c r="BB6" i="34"/>
  <c r="BA6" i="34"/>
  <c r="AG6" i="34"/>
  <c r="AS6" i="34" s="1"/>
  <c r="AF6" i="34"/>
  <c r="AD6" i="34"/>
  <c r="AC6" i="34"/>
  <c r="AB6" i="34"/>
  <c r="AA6" i="34"/>
  <c r="AE6" i="34" s="1"/>
  <c r="Y6" i="34"/>
  <c r="V6" i="34"/>
  <c r="U6" i="34"/>
  <c r="Z6" i="34" s="1"/>
  <c r="T6" i="34"/>
  <c r="R6" i="34"/>
  <c r="Q6" i="34"/>
  <c r="P6" i="34"/>
  <c r="O6" i="34"/>
  <c r="S6" i="34" s="1"/>
  <c r="N6" i="34"/>
  <c r="M6" i="34"/>
  <c r="J6" i="34"/>
  <c r="I6" i="34"/>
  <c r="H6" i="34"/>
  <c r="F6" i="34"/>
  <c r="E6" i="34"/>
  <c r="D6" i="34"/>
  <c r="C6" i="34"/>
  <c r="G6" i="34" s="1"/>
  <c r="FP5" i="34"/>
  <c r="FG5" i="34"/>
  <c r="EX5" i="34"/>
  <c r="EO5" i="34"/>
  <c r="EF5" i="34"/>
  <c r="DW5" i="34"/>
  <c r="DN5" i="34"/>
  <c r="DE5" i="34"/>
  <c r="CV5" i="34"/>
  <c r="CM5" i="34"/>
  <c r="CD5" i="34"/>
  <c r="BU5" i="34"/>
  <c r="BL5" i="34"/>
  <c r="BD5" i="34"/>
  <c r="AV5" i="34"/>
  <c r="AN5" i="34"/>
  <c r="AF5" i="34"/>
  <c r="AE5" i="34"/>
  <c r="AB5" i="34"/>
  <c r="X5" i="34"/>
  <c r="T5" i="34"/>
  <c r="S5" i="34"/>
  <c r="P5" i="34"/>
  <c r="O5" i="34" s="1"/>
  <c r="H5" i="34"/>
  <c r="G5" i="34"/>
  <c r="D5" i="34"/>
  <c r="FP4" i="34"/>
  <c r="FO4" i="34"/>
  <c r="FN4" i="34"/>
  <c r="FM4" i="34"/>
  <c r="FL4" i="34"/>
  <c r="FK4" i="34"/>
  <c r="FJ4" i="34"/>
  <c r="FI4" i="34"/>
  <c r="FO5" i="34" s="1"/>
  <c r="FG4" i="34"/>
  <c r="FF4" i="34"/>
  <c r="FE4" i="34"/>
  <c r="FD4" i="34"/>
  <c r="FD5" i="34" s="1"/>
  <c r="FC4" i="34"/>
  <c r="FB4" i="34"/>
  <c r="FA4" i="34"/>
  <c r="EZ4" i="34"/>
  <c r="FF5" i="34" s="1"/>
  <c r="EX4" i="34"/>
  <c r="EW4" i="34"/>
  <c r="EV4" i="34"/>
  <c r="EU4" i="34"/>
  <c r="ET4" i="34"/>
  <c r="ES4" i="34"/>
  <c r="ER4" i="34"/>
  <c r="EQ4" i="34"/>
  <c r="EW5" i="34" s="1"/>
  <c r="EO4" i="34"/>
  <c r="EN4" i="34"/>
  <c r="EM4" i="34"/>
  <c r="EL4" i="34"/>
  <c r="EL5" i="34" s="1"/>
  <c r="EK4" i="34"/>
  <c r="EJ4" i="34"/>
  <c r="EI4" i="34"/>
  <c r="EH4" i="34"/>
  <c r="EN5" i="34" s="1"/>
  <c r="EF4" i="34"/>
  <c r="EE4" i="34"/>
  <c r="ED4" i="34"/>
  <c r="EC4" i="34"/>
  <c r="EC5" i="34" s="1"/>
  <c r="EB4" i="34"/>
  <c r="EA4" i="34"/>
  <c r="DZ4" i="34"/>
  <c r="DY4" i="34"/>
  <c r="EE5" i="34" s="1"/>
  <c r="DW4" i="34"/>
  <c r="DV4" i="34"/>
  <c r="DU4" i="34"/>
  <c r="DT4" i="34"/>
  <c r="DS4" i="34"/>
  <c r="DR4" i="34"/>
  <c r="DQ4" i="34"/>
  <c r="DP4" i="34"/>
  <c r="DV5" i="34" s="1"/>
  <c r="DN4" i="34"/>
  <c r="DM4" i="34"/>
  <c r="DL4" i="34"/>
  <c r="DK4" i="34"/>
  <c r="DK5" i="34" s="1"/>
  <c r="DJ4" i="34"/>
  <c r="DI4" i="34"/>
  <c r="DH4" i="34"/>
  <c r="DG4" i="34"/>
  <c r="DM5" i="34" s="1"/>
  <c r="DE4" i="34"/>
  <c r="DD4" i="34"/>
  <c r="DC4" i="34"/>
  <c r="DB4" i="34"/>
  <c r="DA4" i="34"/>
  <c r="CZ4" i="34"/>
  <c r="CY4" i="34"/>
  <c r="CX4" i="34"/>
  <c r="DD5" i="34" s="1"/>
  <c r="CV4" i="34"/>
  <c r="CU4" i="34"/>
  <c r="CT4" i="34"/>
  <c r="CS4" i="34"/>
  <c r="CS5" i="34" s="1"/>
  <c r="CR4" i="34"/>
  <c r="CQ4" i="34"/>
  <c r="CP4" i="34"/>
  <c r="CO4" i="34"/>
  <c r="CU5" i="34" s="1"/>
  <c r="CM4" i="34"/>
  <c r="CL4" i="34"/>
  <c r="CK4" i="34"/>
  <c r="CJ4" i="34"/>
  <c r="CI4" i="34"/>
  <c r="CH4" i="34"/>
  <c r="CG4" i="34"/>
  <c r="CF4" i="34"/>
  <c r="CL5" i="34" s="1"/>
  <c r="CD4" i="34"/>
  <c r="CC4" i="34"/>
  <c r="CB4" i="34"/>
  <c r="CA4" i="34"/>
  <c r="CA5" i="34" s="1"/>
  <c r="BZ4" i="34"/>
  <c r="BY4" i="34"/>
  <c r="BX4" i="34"/>
  <c r="BW4" i="34"/>
  <c r="CC5" i="34" s="1"/>
  <c r="BU4" i="34"/>
  <c r="BT4" i="34"/>
  <c r="BS4" i="34"/>
  <c r="BR4" i="34"/>
  <c r="BQ4" i="34"/>
  <c r="BP4" i="34"/>
  <c r="BO4" i="34"/>
  <c r="BN4" i="34"/>
  <c r="BT5" i="34" s="1"/>
  <c r="BL4" i="34"/>
  <c r="BK4" i="34"/>
  <c r="BJ4" i="34"/>
  <c r="BI4" i="34"/>
  <c r="BI5" i="34" s="1"/>
  <c r="BH4" i="34"/>
  <c r="BG4" i="34"/>
  <c r="BF4" i="34"/>
  <c r="BE4" i="34"/>
  <c r="BK5" i="34" s="1"/>
  <c r="BD4" i="34"/>
  <c r="BC4" i="34"/>
  <c r="BB4" i="34"/>
  <c r="BA4" i="34"/>
  <c r="BC5" i="34" s="1"/>
  <c r="AZ4" i="34"/>
  <c r="AY4" i="34"/>
  <c r="AX4" i="34"/>
  <c r="AW4" i="34"/>
  <c r="AV4" i="34"/>
  <c r="AU4" i="34"/>
  <c r="AT4" i="34"/>
  <c r="AS4" i="34"/>
  <c r="AR4" i="34"/>
  <c r="AQ4" i="34"/>
  <c r="AP4" i="34"/>
  <c r="AO4" i="34"/>
  <c r="AN4" i="34"/>
  <c r="AM4" i="34"/>
  <c r="AL4" i="34"/>
  <c r="AK4" i="34"/>
  <c r="AJ4" i="34"/>
  <c r="AI4" i="34"/>
  <c r="AH4" i="34"/>
  <c r="AG4" i="34"/>
  <c r="AU5" i="34" s="1"/>
  <c r="AF4" i="34"/>
  <c r="AE4" i="34"/>
  <c r="AD4" i="34"/>
  <c r="AD5" i="34" s="1"/>
  <c r="AC4" i="34"/>
  <c r="AC5" i="34" s="1"/>
  <c r="AA5" i="34" s="1"/>
  <c r="AB4" i="34"/>
  <c r="AA4" i="34"/>
  <c r="Z4" i="34"/>
  <c r="Y4" i="34"/>
  <c r="X4" i="34"/>
  <c r="W4" i="34"/>
  <c r="V4" i="34"/>
  <c r="U4" i="34"/>
  <c r="W5" i="34" s="1"/>
  <c r="T4" i="34"/>
  <c r="S4" i="34"/>
  <c r="R4" i="34"/>
  <c r="R5" i="34" s="1"/>
  <c r="Q4" i="34"/>
  <c r="Q5" i="34" s="1"/>
  <c r="P4" i="34"/>
  <c r="O4" i="34"/>
  <c r="N4" i="34"/>
  <c r="M4" i="34"/>
  <c r="L4" i="34"/>
  <c r="K4" i="34"/>
  <c r="J4" i="34"/>
  <c r="I4" i="34"/>
  <c r="L5" i="34" s="1"/>
  <c r="H4" i="34"/>
  <c r="G4" i="34"/>
  <c r="F4" i="34"/>
  <c r="F5" i="34" s="1"/>
  <c r="E4" i="34"/>
  <c r="E5" i="34" s="1"/>
  <c r="C5" i="34" s="1"/>
  <c r="D4" i="34"/>
  <c r="C4" i="34"/>
  <c r="DE10" i="33"/>
  <c r="DD10" i="33"/>
  <c r="DA10" i="33"/>
  <c r="CZ10" i="33"/>
  <c r="CX10" i="33"/>
  <c r="DC10" i="33" s="1"/>
  <c r="CV10" i="33"/>
  <c r="CU10" i="33"/>
  <c r="CR10" i="33"/>
  <c r="CQ10" i="33"/>
  <c r="CO10" i="33"/>
  <c r="CT10" i="33" s="1"/>
  <c r="CM10" i="33"/>
  <c r="CL10" i="33"/>
  <c r="CI10" i="33"/>
  <c r="CH10" i="33"/>
  <c r="CF10" i="33"/>
  <c r="CK10" i="33" s="1"/>
  <c r="CD10" i="33"/>
  <c r="CC10" i="33"/>
  <c r="BZ10" i="33"/>
  <c r="BY10" i="33"/>
  <c r="BW10" i="33"/>
  <c r="CB10" i="33" s="1"/>
  <c r="BU10" i="33"/>
  <c r="BT10" i="33"/>
  <c r="BQ10" i="33"/>
  <c r="BP10" i="33"/>
  <c r="BN10" i="33"/>
  <c r="BS10" i="33" s="1"/>
  <c r="BL10" i="33"/>
  <c r="BK10" i="33"/>
  <c r="BH10" i="33"/>
  <c r="BG10" i="33"/>
  <c r="BE10" i="33"/>
  <c r="BJ10" i="33" s="1"/>
  <c r="BD10" i="33"/>
  <c r="BC10" i="33"/>
  <c r="BA10" i="33"/>
  <c r="BB10" i="33" s="1"/>
  <c r="AZ10" i="33"/>
  <c r="AY10" i="33"/>
  <c r="AV10" i="33"/>
  <c r="AU10" i="33"/>
  <c r="AR10" i="33"/>
  <c r="AQ10" i="33"/>
  <c r="AN10" i="33"/>
  <c r="AM10" i="33"/>
  <c r="AJ10" i="33"/>
  <c r="AI10" i="33"/>
  <c r="AG10" i="33"/>
  <c r="AX10" i="33" s="1"/>
  <c r="AE10" i="33"/>
  <c r="AB10" i="33"/>
  <c r="AA10" i="33"/>
  <c r="AF10" i="33" s="1"/>
  <c r="X10" i="33"/>
  <c r="W10" i="33"/>
  <c r="U10" i="33"/>
  <c r="Z10" i="33" s="1"/>
  <c r="O10" i="33"/>
  <c r="L10" i="33"/>
  <c r="K10" i="33"/>
  <c r="I10" i="33"/>
  <c r="N10" i="33" s="1"/>
  <c r="H10" i="33"/>
  <c r="C10" i="33"/>
  <c r="DC9" i="33"/>
  <c r="CX9" i="33"/>
  <c r="CT9" i="33"/>
  <c r="CO9" i="33"/>
  <c r="CP9" i="33" s="1"/>
  <c r="CK9" i="33"/>
  <c r="CF9" i="33"/>
  <c r="CB9" i="33"/>
  <c r="BW9" i="33"/>
  <c r="BX9" i="33" s="1"/>
  <c r="BS9" i="33"/>
  <c r="BN9" i="33"/>
  <c r="BJ9" i="33"/>
  <c r="BE9" i="33"/>
  <c r="BF9" i="33" s="1"/>
  <c r="BB9" i="33"/>
  <c r="BA9" i="33"/>
  <c r="AT9" i="33"/>
  <c r="AL9" i="33"/>
  <c r="AG9" i="33"/>
  <c r="AD9" i="33"/>
  <c r="AC9" i="33"/>
  <c r="AA9" i="33"/>
  <c r="AF9" i="33" s="1"/>
  <c r="Z9" i="33"/>
  <c r="Y9" i="33"/>
  <c r="V9" i="33"/>
  <c r="U9" i="33"/>
  <c r="R9" i="33"/>
  <c r="Q9" i="33"/>
  <c r="O9" i="33"/>
  <c r="T9" i="33" s="1"/>
  <c r="M9" i="33"/>
  <c r="J9" i="33"/>
  <c r="I9" i="33"/>
  <c r="N9" i="33" s="1"/>
  <c r="F9" i="33"/>
  <c r="E9" i="33"/>
  <c r="C9" i="33"/>
  <c r="H9" i="33" s="1"/>
  <c r="DE8" i="33"/>
  <c r="DD8" i="33"/>
  <c r="DA8" i="33"/>
  <c r="CZ8" i="33"/>
  <c r="CX8" i="33"/>
  <c r="DC8" i="33" s="1"/>
  <c r="CV8" i="33"/>
  <c r="CU8" i="33"/>
  <c r="CR8" i="33"/>
  <c r="CQ8" i="33"/>
  <c r="CO8" i="33"/>
  <c r="CT8" i="33" s="1"/>
  <c r="CM8" i="33"/>
  <c r="CL8" i="33"/>
  <c r="CI8" i="33"/>
  <c r="CH8" i="33"/>
  <c r="CF8" i="33"/>
  <c r="CK8" i="33" s="1"/>
  <c r="CD8" i="33"/>
  <c r="CC8" i="33"/>
  <c r="BZ8" i="33"/>
  <c r="BY8" i="33"/>
  <c r="BW8" i="33"/>
  <c r="CB8" i="33" s="1"/>
  <c r="BU8" i="33"/>
  <c r="BT8" i="33"/>
  <c r="BQ8" i="33"/>
  <c r="BP8" i="33"/>
  <c r="BN8" i="33"/>
  <c r="BS8" i="33" s="1"/>
  <c r="BK8" i="33"/>
  <c r="BH8" i="33"/>
  <c r="BG8" i="33"/>
  <c r="BE8" i="33"/>
  <c r="BD8" i="33"/>
  <c r="BC8" i="33"/>
  <c r="BA8" i="33"/>
  <c r="BB8" i="33" s="1"/>
  <c r="AG8" i="33"/>
  <c r="AZ8" i="33" s="1"/>
  <c r="AC8" i="33"/>
  <c r="AB8" i="33"/>
  <c r="AA8" i="33"/>
  <c r="AD8" i="33" s="1"/>
  <c r="X8" i="33"/>
  <c r="W8" i="33"/>
  <c r="U8" i="33"/>
  <c r="Y8" i="33" s="1"/>
  <c r="S8" i="33"/>
  <c r="Q8" i="33"/>
  <c r="P8" i="33"/>
  <c r="O8" i="33"/>
  <c r="R8" i="33" s="1"/>
  <c r="M8" i="33"/>
  <c r="L8" i="33"/>
  <c r="K8" i="33"/>
  <c r="I8" i="33"/>
  <c r="G8" i="33"/>
  <c r="C8" i="33"/>
  <c r="F8" i="33" s="1"/>
  <c r="DD7" i="33"/>
  <c r="CZ7" i="33"/>
  <c r="CY7" i="33"/>
  <c r="CX7" i="33"/>
  <c r="DB7" i="33" s="1"/>
  <c r="CS7" i="33"/>
  <c r="CO7" i="33"/>
  <c r="CU7" i="33" s="1"/>
  <c r="CL7" i="33"/>
  <c r="CH7" i="33"/>
  <c r="CG7" i="33"/>
  <c r="CF7" i="33"/>
  <c r="CJ7" i="33" s="1"/>
  <c r="CA7" i="33"/>
  <c r="BW7" i="33"/>
  <c r="CC7" i="33" s="1"/>
  <c r="BT7" i="33"/>
  <c r="BP7" i="33"/>
  <c r="BO7" i="33"/>
  <c r="BN7" i="33"/>
  <c r="BR7" i="33" s="1"/>
  <c r="BI7" i="33"/>
  <c r="BE7" i="33"/>
  <c r="BC7" i="33"/>
  <c r="BB7" i="33"/>
  <c r="BA7" i="33"/>
  <c r="BD7" i="33" s="1"/>
  <c r="AY7" i="33"/>
  <c r="AX7" i="33"/>
  <c r="AT7" i="33"/>
  <c r="AS7" i="33"/>
  <c r="AO7" i="33"/>
  <c r="AM7" i="33"/>
  <c r="AI7" i="33"/>
  <c r="AH7" i="33"/>
  <c r="AG7" i="33"/>
  <c r="AU7" i="33" s="1"/>
  <c r="AD7" i="33"/>
  <c r="AC7" i="33"/>
  <c r="AA7" i="33"/>
  <c r="AE7" i="33" s="1"/>
  <c r="Y7" i="33"/>
  <c r="W7" i="33"/>
  <c r="V7" i="33"/>
  <c r="U7" i="33"/>
  <c r="X7" i="33" s="1"/>
  <c r="S7" i="33"/>
  <c r="R7" i="33"/>
  <c r="Q7" i="33"/>
  <c r="O7" i="33"/>
  <c r="M7" i="33"/>
  <c r="I7" i="33"/>
  <c r="L7" i="33" s="1"/>
  <c r="G7" i="33"/>
  <c r="C7" i="33"/>
  <c r="DE6" i="33"/>
  <c r="DA6" i="33"/>
  <c r="CZ6" i="33"/>
  <c r="CX6" i="33"/>
  <c r="DB6" i="33" s="1"/>
  <c r="CS6" i="33"/>
  <c r="CO6" i="33"/>
  <c r="CV6" i="33" s="1"/>
  <c r="CM6" i="33"/>
  <c r="CI6" i="33"/>
  <c r="CH6" i="33"/>
  <c r="CF6" i="33"/>
  <c r="CJ6" i="33" s="1"/>
  <c r="CA6" i="33"/>
  <c r="BW6" i="33"/>
  <c r="CD6" i="33" s="1"/>
  <c r="BU6" i="33"/>
  <c r="BQ6" i="33"/>
  <c r="BN6" i="33"/>
  <c r="BT6" i="33" s="1"/>
  <c r="BL6" i="33"/>
  <c r="BH6" i="33"/>
  <c r="BE6" i="33"/>
  <c r="BK6" i="33" s="1"/>
  <c r="BD6" i="33"/>
  <c r="BA6" i="33"/>
  <c r="BC6" i="33" s="1"/>
  <c r="AZ6" i="33"/>
  <c r="AV6" i="33"/>
  <c r="AR6" i="33"/>
  <c r="AN6" i="33"/>
  <c r="AJ6" i="33"/>
  <c r="AG6" i="33"/>
  <c r="AY6" i="33" s="1"/>
  <c r="AF6" i="33"/>
  <c r="AD6" i="33"/>
  <c r="AC6" i="33"/>
  <c r="AB6" i="33"/>
  <c r="AA6" i="33"/>
  <c r="AE6" i="33" s="1"/>
  <c r="X6" i="33"/>
  <c r="U6" i="33"/>
  <c r="W6" i="33" s="1"/>
  <c r="T6" i="33"/>
  <c r="R6" i="33"/>
  <c r="Q6" i="33"/>
  <c r="P6" i="33"/>
  <c r="O6" i="33"/>
  <c r="S6" i="33" s="1"/>
  <c r="L6" i="33"/>
  <c r="I6" i="33"/>
  <c r="K6" i="33" s="1"/>
  <c r="H6" i="33"/>
  <c r="F6" i="33"/>
  <c r="E6" i="33"/>
  <c r="D6" i="33"/>
  <c r="C6" i="33"/>
  <c r="G6" i="33" s="1"/>
  <c r="DE4" i="33"/>
  <c r="DD4" i="33"/>
  <c r="DC4" i="33"/>
  <c r="DB4" i="33"/>
  <c r="DA4" i="33"/>
  <c r="CZ4" i="33"/>
  <c r="CY4" i="33"/>
  <c r="CX4" i="33"/>
  <c r="CV4" i="33"/>
  <c r="CU4" i="33"/>
  <c r="CT4" i="33"/>
  <c r="CS4" i="33"/>
  <c r="CR4" i="33"/>
  <c r="CQ4" i="33"/>
  <c r="CP4" i="33"/>
  <c r="CO4" i="33"/>
  <c r="CM4" i="33"/>
  <c r="CL4" i="33"/>
  <c r="CK4" i="33"/>
  <c r="CJ4" i="33"/>
  <c r="CI4" i="33"/>
  <c r="CH4" i="33"/>
  <c r="CG4" i="33"/>
  <c r="CF4" i="33"/>
  <c r="CD4" i="33"/>
  <c r="CC4" i="33"/>
  <c r="CB4" i="33"/>
  <c r="CA4" i="33"/>
  <c r="BZ4" i="33"/>
  <c r="BY4" i="33"/>
  <c r="BX4" i="33"/>
  <c r="BW4" i="33"/>
  <c r="BU4" i="33"/>
  <c r="BT4" i="33"/>
  <c r="BS4" i="33"/>
  <c r="BR4" i="33"/>
  <c r="BQ4" i="33"/>
  <c r="BP4" i="33"/>
  <c r="BO4" i="33"/>
  <c r="BN4" i="33"/>
  <c r="BL4" i="33"/>
  <c r="BK4" i="33"/>
  <c r="BJ4" i="33"/>
  <c r="BI4" i="33"/>
  <c r="BH4" i="33"/>
  <c r="BG4" i="33"/>
  <c r="BF4" i="33"/>
  <c r="BE4" i="33"/>
  <c r="BD4" i="33"/>
  <c r="BC4" i="33"/>
  <c r="BB4" i="33"/>
  <c r="BA4" i="33"/>
  <c r="AZ4" i="33"/>
  <c r="AY4" i="33"/>
  <c r="AX4" i="33"/>
  <c r="AW4" i="33"/>
  <c r="AV4" i="33"/>
  <c r="AU4" i="33"/>
  <c r="AT4" i="33"/>
  <c r="AS4" i="33"/>
  <c r="AR4" i="33"/>
  <c r="AQ4" i="33"/>
  <c r="AP4" i="33"/>
  <c r="AO4" i="33"/>
  <c r="AN4" i="33"/>
  <c r="AM4" i="33"/>
  <c r="AL4" i="33"/>
  <c r="AK4" i="33"/>
  <c r="AJ4" i="33"/>
  <c r="AI4" i="33"/>
  <c r="AH4" i="33"/>
  <c r="AG4" i="33"/>
  <c r="AF4" i="33"/>
  <c r="AE4" i="33"/>
  <c r="AD4" i="33"/>
  <c r="AC4" i="33"/>
  <c r="AB4" i="33"/>
  <c r="AA4" i="33"/>
  <c r="Z4" i="33"/>
  <c r="Y4" i="33"/>
  <c r="X4" i="33"/>
  <c r="W4" i="33"/>
  <c r="V4" i="33"/>
  <c r="U4" i="33"/>
  <c r="T4" i="33"/>
  <c r="S4" i="33"/>
  <c r="R4" i="33"/>
  <c r="Q4" i="33"/>
  <c r="P4" i="33"/>
  <c r="O4" i="33"/>
  <c r="N4" i="33"/>
  <c r="M4" i="33"/>
  <c r="L4" i="33"/>
  <c r="K4" i="33"/>
  <c r="J4" i="33"/>
  <c r="I4" i="33"/>
  <c r="H4" i="33"/>
  <c r="G4" i="33"/>
  <c r="F4" i="33"/>
  <c r="E4" i="33"/>
  <c r="D4" i="33"/>
  <c r="C4" i="33"/>
  <c r="CM8" i="39" l="1"/>
  <c r="CO8" i="39"/>
  <c r="CK8" i="39"/>
  <c r="BZ9" i="39"/>
  <c r="BX9" i="39"/>
  <c r="ID12" i="39"/>
  <c r="IE12" i="39"/>
  <c r="HX14" i="39"/>
  <c r="HY14" i="39"/>
  <c r="HW14" i="39"/>
  <c r="Y6" i="39"/>
  <c r="BE6" i="39"/>
  <c r="CG6" i="39"/>
  <c r="DE6" i="39"/>
  <c r="EK6" i="39"/>
  <c r="ES6" i="39"/>
  <c r="ER6" i="39" s="1"/>
  <c r="FA6" i="39"/>
  <c r="FI6" i="39"/>
  <c r="FQ6" i="39"/>
  <c r="HE6" i="39"/>
  <c r="HU6" i="39"/>
  <c r="IC6" i="39"/>
  <c r="IS6" i="39"/>
  <c r="CN7" i="39"/>
  <c r="CO7" i="39"/>
  <c r="CS7" i="39"/>
  <c r="EQ7" i="39"/>
  <c r="EO7" i="39"/>
  <c r="CJ8" i="39"/>
  <c r="HO8" i="39"/>
  <c r="HM8" i="39"/>
  <c r="HL8" i="39"/>
  <c r="W9" i="39"/>
  <c r="DU9" i="39"/>
  <c r="DV9" i="39"/>
  <c r="GW9" i="39"/>
  <c r="GU9" i="39"/>
  <c r="GT9" i="39"/>
  <c r="K12" i="39"/>
  <c r="GP12" i="39"/>
  <c r="GQ12" i="39"/>
  <c r="V13" i="39"/>
  <c r="AJ13" i="39"/>
  <c r="CF14" i="39"/>
  <c r="CH14" i="39"/>
  <c r="CD14" i="39"/>
  <c r="IA14" i="39"/>
  <c r="Z6" i="39"/>
  <c r="AP6" i="39"/>
  <c r="BB6" i="39"/>
  <c r="BR6" i="39"/>
  <c r="CD6" i="39"/>
  <c r="DF6" i="39"/>
  <c r="ED6" i="39"/>
  <c r="EL6" i="39"/>
  <c r="FB6" i="39"/>
  <c r="FJ6" i="39"/>
  <c r="FN6" i="39"/>
  <c r="FV6" i="39"/>
  <c r="HF6" i="39"/>
  <c r="HN6" i="39"/>
  <c r="ID6" i="39"/>
  <c r="CK7" i="39"/>
  <c r="DP7" i="39"/>
  <c r="DM7" i="39"/>
  <c r="CA8" i="39"/>
  <c r="BX8" i="39"/>
  <c r="DT9" i="39"/>
  <c r="GV9" i="39"/>
  <c r="HN9" i="39"/>
  <c r="CM10" i="39"/>
  <c r="CL10" i="39"/>
  <c r="CK10" i="39"/>
  <c r="EQ10" i="39"/>
  <c r="EP10" i="39"/>
  <c r="EO10" i="39"/>
  <c r="BL11" i="39"/>
  <c r="BJ11" i="39"/>
  <c r="GO12" i="39"/>
  <c r="HZ12" i="39"/>
  <c r="HY12" i="39"/>
  <c r="HX12" i="39"/>
  <c r="H13" i="39"/>
  <c r="EC13" i="39"/>
  <c r="EA13" i="39"/>
  <c r="DZ13" i="39"/>
  <c r="GC13" i="39"/>
  <c r="GA13" i="39"/>
  <c r="FZ13" i="39"/>
  <c r="BE14" i="39"/>
  <c r="BC14" i="39"/>
  <c r="CC14" i="39"/>
  <c r="DH14" i="39"/>
  <c r="DG14" i="39"/>
  <c r="DF14" i="39"/>
  <c r="IF14" i="39"/>
  <c r="ID14" i="39"/>
  <c r="IC14" i="39"/>
  <c r="DW8" i="39"/>
  <c r="DX8" i="39"/>
  <c r="DU8" i="39"/>
  <c r="HR12" i="39"/>
  <c r="HU12" i="39"/>
  <c r="HS12" i="39"/>
  <c r="AK13" i="39"/>
  <c r="AH13" i="39"/>
  <c r="AF13" i="39"/>
  <c r="BZ13" i="39"/>
  <c r="BX13" i="39"/>
  <c r="IJ14" i="39"/>
  <c r="IK14" i="39"/>
  <c r="II14" i="39"/>
  <c r="U6" i="39"/>
  <c r="BA6" i="39"/>
  <c r="CC6" i="39"/>
  <c r="DI6" i="39"/>
  <c r="EG6" i="39"/>
  <c r="EO6" i="39"/>
  <c r="EW6" i="39"/>
  <c r="FE6" i="39"/>
  <c r="FM6" i="39"/>
  <c r="FU6" i="39"/>
  <c r="GO6" i="39"/>
  <c r="HI6" i="39"/>
  <c r="HQ6" i="39"/>
  <c r="IG6" i="39"/>
  <c r="IO6" i="39"/>
  <c r="U7" i="39"/>
  <c r="DU7" i="39"/>
  <c r="FK7" i="39"/>
  <c r="FJ7" i="39"/>
  <c r="DB9" i="39"/>
  <c r="CX9" i="39"/>
  <c r="EI9" i="39"/>
  <c r="AQ10" i="39"/>
  <c r="IE10" i="39"/>
  <c r="HC12" i="39"/>
  <c r="GY12" i="39"/>
  <c r="IC12" i="39"/>
  <c r="IR14" i="39"/>
  <c r="IP14" i="39"/>
  <c r="V6" i="39"/>
  <c r="AT6" i="39"/>
  <c r="BF6" i="39"/>
  <c r="BV6" i="39"/>
  <c r="CH6" i="39"/>
  <c r="DZ6" i="39"/>
  <c r="EH6" i="39"/>
  <c r="EF6" i="39" s="1"/>
  <c r="EP6" i="39"/>
  <c r="EX6" i="39"/>
  <c r="FF6" i="39"/>
  <c r="FR6" i="39"/>
  <c r="HB6" i="39"/>
  <c r="HR6" i="39"/>
  <c r="IP6" i="39"/>
  <c r="V7" i="39"/>
  <c r="EP7" i="39"/>
  <c r="EW7" i="39"/>
  <c r="FI7" i="39"/>
  <c r="DQ8" i="39"/>
  <c r="DP8" i="39"/>
  <c r="GM8" i="39"/>
  <c r="GK8" i="39"/>
  <c r="GJ8" i="39"/>
  <c r="CE9" i="39"/>
  <c r="DC9" i="39"/>
  <c r="FG10" i="39"/>
  <c r="FF10" i="39"/>
  <c r="FE10" i="39"/>
  <c r="FX10" i="39"/>
  <c r="FV10" i="39"/>
  <c r="FU10" i="39"/>
  <c r="DX11" i="39"/>
  <c r="DV11" i="39"/>
  <c r="BS12" i="39"/>
  <c r="BO12" i="39"/>
  <c r="DC12" i="39"/>
  <c r="DA12" i="39"/>
  <c r="CD13" i="39"/>
  <c r="Z7" i="39"/>
  <c r="BF7" i="39"/>
  <c r="CL7" i="39"/>
  <c r="DN7" i="39"/>
  <c r="EU7" i="39"/>
  <c r="ET7" i="39"/>
  <c r="EX7" i="39"/>
  <c r="FG7" i="39"/>
  <c r="FE7" i="39"/>
  <c r="HA7" i="39"/>
  <c r="IV7" i="39"/>
  <c r="IW7" i="39"/>
  <c r="AN8" i="39"/>
  <c r="AJ8" i="39"/>
  <c r="DL8" i="39"/>
  <c r="EB8" i="39"/>
  <c r="GL8" i="39"/>
  <c r="HC8" i="39"/>
  <c r="HA8" i="39"/>
  <c r="GZ8" i="39"/>
  <c r="EU10" i="39"/>
  <c r="ET10" i="39"/>
  <c r="FK10" i="39"/>
  <c r="FJ10" i="39"/>
  <c r="W11" i="39"/>
  <c r="X11" i="39"/>
  <c r="EE11" i="39"/>
  <c r="ED11" i="39"/>
  <c r="EB11" i="39"/>
  <c r="IL11" i="39"/>
  <c r="IJ11" i="39"/>
  <c r="Z12" i="39"/>
  <c r="W12" i="39"/>
  <c r="BT12" i="39"/>
  <c r="EL12" i="39"/>
  <c r="EM12" i="39"/>
  <c r="EK12" i="39"/>
  <c r="FJ12" i="39"/>
  <c r="FK12" i="39"/>
  <c r="HO12" i="39"/>
  <c r="HM12" i="39"/>
  <c r="HW12" i="39"/>
  <c r="IU12" i="39"/>
  <c r="DJ13" i="39"/>
  <c r="DH13" i="39"/>
  <c r="EE13" i="39"/>
  <c r="BL14" i="39"/>
  <c r="BM14" i="39"/>
  <c r="DE14" i="39"/>
  <c r="IE14" i="39"/>
  <c r="AW11" i="39"/>
  <c r="GG12" i="39"/>
  <c r="BS14" i="39"/>
  <c r="FU7" i="39"/>
  <c r="HQ7" i="39"/>
  <c r="IC7" i="39"/>
  <c r="IK7" i="39"/>
  <c r="P8" i="39"/>
  <c r="BP8" i="39"/>
  <c r="GF8" i="39"/>
  <c r="BP9" i="39"/>
  <c r="II9" i="39"/>
  <c r="U10" i="39"/>
  <c r="AM10" i="39"/>
  <c r="EK10" i="39"/>
  <c r="FA10" i="39"/>
  <c r="FQ10" i="39"/>
  <c r="HK10" i="39"/>
  <c r="HQ10" i="39"/>
  <c r="HZ10" i="39"/>
  <c r="AK11" i="39"/>
  <c r="AP11" i="39"/>
  <c r="AX11" i="39"/>
  <c r="GT11" i="39"/>
  <c r="CC12" i="39"/>
  <c r="CQ12" i="39"/>
  <c r="EG12" i="39"/>
  <c r="AB13" i="39"/>
  <c r="DT13" i="39"/>
  <c r="GO14" i="39"/>
  <c r="AS6" i="39"/>
  <c r="AW6" i="39"/>
  <c r="DA6" i="39"/>
  <c r="EC6" i="39"/>
  <c r="EJ6" i="39"/>
  <c r="GC6" i="39"/>
  <c r="GW6" i="39"/>
  <c r="AB7" i="39"/>
  <c r="AD7" i="39"/>
  <c r="AC7" i="39"/>
  <c r="CF7" i="39"/>
  <c r="CE7" i="39"/>
  <c r="CD7" i="39"/>
  <c r="K8" i="39"/>
  <c r="J8" i="39"/>
  <c r="N8" i="39"/>
  <c r="I8" i="39"/>
  <c r="AW9" i="39"/>
  <c r="AR9" i="39"/>
  <c r="AQ9" i="39"/>
  <c r="BX10" i="39"/>
  <c r="BY10" i="39"/>
  <c r="BW10" i="39"/>
  <c r="GR10" i="39"/>
  <c r="GP10" i="39"/>
  <c r="GO10" i="39"/>
  <c r="S11" i="39"/>
  <c r="R11" i="39"/>
  <c r="Q11" i="39"/>
  <c r="DC11" i="39"/>
  <c r="DB11" i="39"/>
  <c r="CZ11" i="39"/>
  <c r="DQ12" i="39"/>
  <c r="DO12" i="39"/>
  <c r="EP12" i="39"/>
  <c r="EQ12" i="39"/>
  <c r="EO12" i="39"/>
  <c r="Q13" i="39"/>
  <c r="R13" i="39"/>
  <c r="P13" i="39"/>
  <c r="FC14" i="39"/>
  <c r="FB14" i="39"/>
  <c r="HT14" i="39"/>
  <c r="HR14" i="39"/>
  <c r="HQ14" i="39"/>
  <c r="HU14" i="39"/>
  <c r="HS14" i="39"/>
  <c r="DB6" i="39"/>
  <c r="DV6" i="39"/>
  <c r="GT6" i="39"/>
  <c r="IX6" i="39"/>
  <c r="AN7" i="39"/>
  <c r="AK7" i="39"/>
  <c r="AH7" i="39"/>
  <c r="CC7" i="39"/>
  <c r="GR7" i="39"/>
  <c r="GP7" i="39"/>
  <c r="GO7" i="39"/>
  <c r="IR7" i="39"/>
  <c r="IP7" i="39"/>
  <c r="IO7" i="39"/>
  <c r="H8" i="39"/>
  <c r="GA8" i="39"/>
  <c r="GB8" i="39"/>
  <c r="IM8" i="39"/>
  <c r="IK8" i="39"/>
  <c r="AU9" i="39"/>
  <c r="GF10" i="39"/>
  <c r="GH10" i="39"/>
  <c r="HH10" i="39"/>
  <c r="HF10" i="39"/>
  <c r="HE10" i="39"/>
  <c r="K11" i="39"/>
  <c r="N11" i="39"/>
  <c r="I11" i="39"/>
  <c r="M11" i="39"/>
  <c r="H11" i="39"/>
  <c r="BM12" i="39"/>
  <c r="BK12" i="39"/>
  <c r="ET12" i="39"/>
  <c r="EU12" i="39"/>
  <c r="HF12" i="39"/>
  <c r="HG12" i="39"/>
  <c r="HE12" i="39"/>
  <c r="HI12" i="39"/>
  <c r="BR13" i="39"/>
  <c r="BP13" i="39"/>
  <c r="BT13" i="39"/>
  <c r="HN13" i="39"/>
  <c r="HL13" i="39"/>
  <c r="FA14" i="39"/>
  <c r="R6" i="39"/>
  <c r="W6" i="39"/>
  <c r="AH6" i="39"/>
  <c r="AQ6" i="39"/>
  <c r="AU6" i="39"/>
  <c r="AY6" i="39"/>
  <c r="BC6" i="39"/>
  <c r="BO6" i="39"/>
  <c r="BS6" i="39"/>
  <c r="BW6" i="39"/>
  <c r="CA6" i="39"/>
  <c r="CE6" i="39"/>
  <c r="CB6" i="39" s="1"/>
  <c r="CQ6" i="39"/>
  <c r="CU6" i="39"/>
  <c r="CY6" i="39"/>
  <c r="DC6" i="39"/>
  <c r="DG6" i="39"/>
  <c r="DS6" i="39"/>
  <c r="DW6" i="39"/>
  <c r="EA6" i="39"/>
  <c r="DY6" i="39" s="1"/>
  <c r="EE6" i="39"/>
  <c r="EI6" i="39"/>
  <c r="EM6" i="39"/>
  <c r="EQ6" i="39"/>
  <c r="EN6" i="39" s="1"/>
  <c r="EU6" i="39"/>
  <c r="EY6" i="39"/>
  <c r="FC6" i="39"/>
  <c r="FG6" i="39"/>
  <c r="FD6" i="39" s="1"/>
  <c r="FK6" i="39"/>
  <c r="FO6" i="39"/>
  <c r="FL6" i="39" s="1"/>
  <c r="FS6" i="39"/>
  <c r="FW6" i="39"/>
  <c r="GA6" i="39"/>
  <c r="GE6" i="39"/>
  <c r="GL6" i="39"/>
  <c r="GI6" i="39" s="1"/>
  <c r="GQ6" i="39"/>
  <c r="GN6" i="39" s="1"/>
  <c r="GU6" i="39"/>
  <c r="GY6" i="39"/>
  <c r="HC6" i="39"/>
  <c r="HG6" i="39"/>
  <c r="HD6" i="39" s="1"/>
  <c r="HK6" i="39"/>
  <c r="HO6" i="39"/>
  <c r="HS6" i="39"/>
  <c r="HW6" i="39"/>
  <c r="IA6" i="39"/>
  <c r="IE6" i="39"/>
  <c r="II6" i="39"/>
  <c r="IM6" i="39"/>
  <c r="IQ6" i="39"/>
  <c r="IU6" i="39"/>
  <c r="IY6" i="39"/>
  <c r="P7" i="39"/>
  <c r="R7" i="39"/>
  <c r="AG7" i="39"/>
  <c r="BL7" i="39"/>
  <c r="BM7" i="39"/>
  <c r="BJ7" i="39"/>
  <c r="CG7" i="39"/>
  <c r="GQ7" i="39"/>
  <c r="HH7" i="39"/>
  <c r="HG7" i="39"/>
  <c r="HF7" i="39"/>
  <c r="HY7" i="39"/>
  <c r="IQ7" i="39"/>
  <c r="F8" i="39"/>
  <c r="E8" i="39"/>
  <c r="L8" i="39"/>
  <c r="CU8" i="39"/>
  <c r="CS8" i="39"/>
  <c r="CR8" i="39"/>
  <c r="DO8" i="39"/>
  <c r="DN8" i="39"/>
  <c r="DM8" i="39"/>
  <c r="IA8" i="39"/>
  <c r="HY8" i="39"/>
  <c r="IJ8" i="39"/>
  <c r="AV9" i="39"/>
  <c r="BY9" i="39"/>
  <c r="BW9" i="39"/>
  <c r="CA9" i="39"/>
  <c r="BV9" i="39"/>
  <c r="DA9" i="39"/>
  <c r="CZ9" i="39"/>
  <c r="CY9" i="39"/>
  <c r="FE9" i="39"/>
  <c r="FG9" i="39"/>
  <c r="BD10" i="39"/>
  <c r="BB10" i="39"/>
  <c r="BF10" i="39"/>
  <c r="BA10" i="39"/>
  <c r="CA10" i="39"/>
  <c r="GV10" i="39"/>
  <c r="GW10" i="39"/>
  <c r="HG10" i="39"/>
  <c r="IF10" i="39"/>
  <c r="ID10" i="39"/>
  <c r="IC10" i="39"/>
  <c r="J11" i="39"/>
  <c r="GM11" i="39"/>
  <c r="GL11" i="39"/>
  <c r="GK11" i="39"/>
  <c r="BR12" i="39"/>
  <c r="BQ12" i="39"/>
  <c r="BP12" i="39"/>
  <c r="DJ12" i="39"/>
  <c r="DG12" i="39"/>
  <c r="DE12" i="39"/>
  <c r="ES12" i="39"/>
  <c r="BD13" i="39"/>
  <c r="BB13" i="39"/>
  <c r="BF13" i="39"/>
  <c r="GW13" i="39"/>
  <c r="GU13" i="39"/>
  <c r="GT13" i="39"/>
  <c r="GV13" i="39"/>
  <c r="EM14" i="39"/>
  <c r="EL14" i="39"/>
  <c r="FS14" i="39"/>
  <c r="FR14" i="39"/>
  <c r="BY6" i="39"/>
  <c r="EZ6" i="39"/>
  <c r="FH6" i="39"/>
  <c r="DC8" i="39"/>
  <c r="CZ8" i="39"/>
  <c r="IY8" i="39"/>
  <c r="IW8" i="39"/>
  <c r="CM11" i="39"/>
  <c r="CK11" i="39"/>
  <c r="CO11" i="39"/>
  <c r="CJ11" i="39"/>
  <c r="AK12" i="39"/>
  <c r="AI12" i="39"/>
  <c r="FF12" i="39"/>
  <c r="FG12" i="39"/>
  <c r="FR12" i="39"/>
  <c r="FQ12" i="39"/>
  <c r="E13" i="39"/>
  <c r="F13" i="39"/>
  <c r="D13" i="39"/>
  <c r="HH14" i="39"/>
  <c r="HG14" i="39"/>
  <c r="HF14" i="39"/>
  <c r="HI14" i="39"/>
  <c r="CX6" i="39"/>
  <c r="FZ6" i="39"/>
  <c r="HZ6" i="39"/>
  <c r="D7" i="39"/>
  <c r="F7" i="39"/>
  <c r="BQ7" i="39"/>
  <c r="GG7" i="39"/>
  <c r="HL7" i="39"/>
  <c r="HM7" i="39"/>
  <c r="AC8" i="39"/>
  <c r="AB8" i="39"/>
  <c r="BK8" i="39"/>
  <c r="BI8" i="39"/>
  <c r="BM8" i="39"/>
  <c r="BH8" i="39"/>
  <c r="IV8" i="39"/>
  <c r="EC9" i="39"/>
  <c r="EA9" i="39"/>
  <c r="EE9" i="39"/>
  <c r="DZ9" i="39"/>
  <c r="FQ9" i="39"/>
  <c r="FS9" i="39"/>
  <c r="FR9" i="39"/>
  <c r="HS9" i="39"/>
  <c r="BV10" i="39"/>
  <c r="GQ10" i="39"/>
  <c r="P11" i="39"/>
  <c r="BB11" i="39"/>
  <c r="BA11" i="39"/>
  <c r="CL11" i="39"/>
  <c r="CX11" i="39"/>
  <c r="GP11" i="39"/>
  <c r="DV12" i="39"/>
  <c r="DU12" i="39"/>
  <c r="DT12" i="39"/>
  <c r="FS12" i="39"/>
  <c r="EU14" i="39"/>
  <c r="ET14" i="39"/>
  <c r="HE14" i="39"/>
  <c r="X6" i="39"/>
  <c r="AR6" i="39"/>
  <c r="AV6" i="39"/>
  <c r="BD6" i="39"/>
  <c r="BP6" i="39"/>
  <c r="BT6" i="39"/>
  <c r="BX6" i="39"/>
  <c r="CF6" i="39"/>
  <c r="CR6" i="39"/>
  <c r="CP6" i="39" s="1"/>
  <c r="CV6" i="39"/>
  <c r="CZ6" i="39"/>
  <c r="DH6" i="39"/>
  <c r="DT6" i="39"/>
  <c r="DX6" i="39"/>
  <c r="EB6" i="39"/>
  <c r="FX6" i="39"/>
  <c r="GB6" i="39"/>
  <c r="GF6" i="39"/>
  <c r="GR6" i="39"/>
  <c r="GV6" i="39"/>
  <c r="GZ6" i="39"/>
  <c r="HH6" i="39"/>
  <c r="HL6" i="39"/>
  <c r="HJ6" i="39" s="1"/>
  <c r="HT6" i="39"/>
  <c r="HX6" i="39"/>
  <c r="IF6" i="39"/>
  <c r="IJ6" i="39"/>
  <c r="IR6" i="39"/>
  <c r="IV6" i="39"/>
  <c r="AL7" i="39"/>
  <c r="CH7" i="39"/>
  <c r="DH7" i="39"/>
  <c r="DF7" i="39"/>
  <c r="DJ7" i="39"/>
  <c r="DE7" i="39"/>
  <c r="IS7" i="39"/>
  <c r="M8" i="39"/>
  <c r="AM8" i="39"/>
  <c r="AL8" i="39"/>
  <c r="AG8" i="39"/>
  <c r="AK8" i="39"/>
  <c r="AF8" i="39"/>
  <c r="AY8" i="39"/>
  <c r="AV8" i="39"/>
  <c r="AR8" i="39"/>
  <c r="BL8" i="39"/>
  <c r="ED9" i="39"/>
  <c r="P10" i="39"/>
  <c r="S10" i="39"/>
  <c r="AW10" i="39"/>
  <c r="AS10" i="39"/>
  <c r="BR10" i="39"/>
  <c r="BQ10" i="39"/>
  <c r="CF10" i="39"/>
  <c r="CD10" i="39"/>
  <c r="CH10" i="39"/>
  <c r="CC10" i="39"/>
  <c r="CZ10" i="39"/>
  <c r="DA10" i="39"/>
  <c r="HI10" i="39"/>
  <c r="E11" i="39"/>
  <c r="D11" i="39"/>
  <c r="L11" i="39"/>
  <c r="BK11" i="39"/>
  <c r="BI11" i="39"/>
  <c r="BM11" i="39"/>
  <c r="BH11" i="39"/>
  <c r="DO11" i="39"/>
  <c r="DM11" i="39"/>
  <c r="DQ11" i="39"/>
  <c r="DL11" i="39"/>
  <c r="GA11" i="39"/>
  <c r="GB11" i="39"/>
  <c r="BF12" i="39"/>
  <c r="BC12" i="39"/>
  <c r="BA12" i="39"/>
  <c r="CT12" i="39"/>
  <c r="CS12" i="39"/>
  <c r="CR12" i="39"/>
  <c r="DW12" i="39"/>
  <c r="IP12" i="39"/>
  <c r="IS12" i="39"/>
  <c r="IQ12" i="39"/>
  <c r="AW13" i="39"/>
  <c r="AX13" i="39"/>
  <c r="AR13" i="39"/>
  <c r="AV13" i="39"/>
  <c r="AQ13" i="39"/>
  <c r="AU13" i="39"/>
  <c r="AT13" i="39"/>
  <c r="DA13" i="39"/>
  <c r="CY13" i="39"/>
  <c r="DC13" i="39"/>
  <c r="CX13" i="39"/>
  <c r="DB13" i="39"/>
  <c r="GK13" i="39"/>
  <c r="GL13" i="39"/>
  <c r="GJ13" i="39"/>
  <c r="X14" i="39"/>
  <c r="W14" i="39"/>
  <c r="V14" i="39"/>
  <c r="Y14" i="39"/>
  <c r="U14" i="39"/>
  <c r="DP14" i="39"/>
  <c r="DQ14" i="39"/>
  <c r="EK14" i="39"/>
  <c r="FK14" i="39"/>
  <c r="FJ14" i="39"/>
  <c r="FQ14" i="39"/>
  <c r="GF14" i="39"/>
  <c r="GG14" i="39"/>
  <c r="GE14" i="39"/>
  <c r="M7" i="39"/>
  <c r="W7" i="39"/>
  <c r="BE7" i="39"/>
  <c r="DQ7" i="39"/>
  <c r="FW7" i="39"/>
  <c r="HS7" i="39"/>
  <c r="IG7" i="39"/>
  <c r="R8" i="39"/>
  <c r="BT8" i="39"/>
  <c r="CL8" i="39"/>
  <c r="GB9" i="39"/>
  <c r="W10" i="39"/>
  <c r="DG10" i="39"/>
  <c r="EE10" i="39"/>
  <c r="FW10" i="39"/>
  <c r="HU10" i="39"/>
  <c r="IS10" i="39"/>
  <c r="AJ11" i="39"/>
  <c r="Y12" i="39"/>
  <c r="CG12" i="39"/>
  <c r="FB12" i="39"/>
  <c r="FA12" i="39"/>
  <c r="HB12" i="39"/>
  <c r="HA12" i="39"/>
  <c r="GZ12" i="39"/>
  <c r="IX12" i="39"/>
  <c r="IW12" i="39"/>
  <c r="IV12" i="39"/>
  <c r="M13" i="39"/>
  <c r="L13" i="39"/>
  <c r="J13" i="39"/>
  <c r="CN14" i="39"/>
  <c r="CO14" i="39"/>
  <c r="CK14" i="39"/>
  <c r="EI14" i="39"/>
  <c r="EH14" i="39"/>
  <c r="EQ14" i="39"/>
  <c r="EP14" i="39"/>
  <c r="EY14" i="39"/>
  <c r="EX14" i="39"/>
  <c r="FG14" i="39"/>
  <c r="FF14" i="39"/>
  <c r="FO14" i="39"/>
  <c r="FN14" i="39"/>
  <c r="FX14" i="39"/>
  <c r="FW14" i="39"/>
  <c r="FV14" i="39"/>
  <c r="GZ14" i="39"/>
  <c r="HC14" i="39"/>
  <c r="HA14" i="39"/>
  <c r="IV14" i="39"/>
  <c r="IY14" i="39"/>
  <c r="IW14" i="39"/>
  <c r="N7" i="39"/>
  <c r="Y7" i="39"/>
  <c r="HU7" i="39"/>
  <c r="CN8" i="39"/>
  <c r="Y10" i="39"/>
  <c r="DI10" i="39"/>
  <c r="HN12" i="39"/>
  <c r="HL12" i="39"/>
  <c r="HK12" i="39"/>
  <c r="BM13" i="39"/>
  <c r="BJ13" i="39"/>
  <c r="BH13" i="39"/>
  <c r="BY13" i="39"/>
  <c r="BW13" i="39"/>
  <c r="CA13" i="39"/>
  <c r="BV13" i="39"/>
  <c r="AN14" i="39"/>
  <c r="AK14" i="39"/>
  <c r="BD14" i="39"/>
  <c r="BB14" i="39"/>
  <c r="BF14" i="39"/>
  <c r="BA14" i="39"/>
  <c r="CV14" i="39"/>
  <c r="CU14" i="39"/>
  <c r="CS14" i="39"/>
  <c r="EG14" i="39"/>
  <c r="EO14" i="39"/>
  <c r="EW14" i="39"/>
  <c r="FE14" i="39"/>
  <c r="FM14" i="39"/>
  <c r="FU14" i="39"/>
  <c r="GK14" i="39"/>
  <c r="GY14" i="39"/>
  <c r="HL14" i="39"/>
  <c r="HM14" i="39"/>
  <c r="HK14" i="39"/>
  <c r="IU14" i="39"/>
  <c r="IA12" i="39"/>
  <c r="IG12" i="39"/>
  <c r="IK12" i="39"/>
  <c r="AL13" i="39"/>
  <c r="DP13" i="39"/>
  <c r="EB13" i="39"/>
  <c r="GB13" i="39"/>
  <c r="CE14" i="39"/>
  <c r="DI14" i="39"/>
  <c r="DW14" i="39"/>
  <c r="IG14" i="39"/>
  <c r="IM14" i="39"/>
  <c r="IQ14" i="39"/>
  <c r="IM12" i="39"/>
  <c r="ED13" i="39"/>
  <c r="CG14" i="39"/>
  <c r="IS14" i="39"/>
  <c r="AV5" i="35"/>
  <c r="BN5" i="35"/>
  <c r="AM8" i="33"/>
  <c r="R10" i="33"/>
  <c r="Q10" i="33"/>
  <c r="AO6" i="34"/>
  <c r="BL6" i="34"/>
  <c r="BH6" i="34"/>
  <c r="BK6" i="34"/>
  <c r="BG6" i="34"/>
  <c r="CD6" i="34"/>
  <c r="BZ6" i="34"/>
  <c r="CC6" i="34"/>
  <c r="BY6" i="34"/>
  <c r="CV6" i="34"/>
  <c r="CR6" i="34"/>
  <c r="CU6" i="34"/>
  <c r="CQ6" i="34"/>
  <c r="DN6" i="34"/>
  <c r="DJ6" i="34"/>
  <c r="DM6" i="34"/>
  <c r="DI6" i="34"/>
  <c r="EF6" i="34"/>
  <c r="EB6" i="34"/>
  <c r="EE6" i="34"/>
  <c r="EA6" i="34"/>
  <c r="EX6" i="34"/>
  <c r="ET6" i="34"/>
  <c r="EW6" i="34"/>
  <c r="ES6" i="34"/>
  <c r="FP6" i="34"/>
  <c r="FL6" i="34"/>
  <c r="FO6" i="34"/>
  <c r="FK6" i="34"/>
  <c r="R9" i="34"/>
  <c r="Q9" i="34"/>
  <c r="BU8" i="35"/>
  <c r="BQ8" i="35"/>
  <c r="BT8" i="35"/>
  <c r="BP8" i="35"/>
  <c r="BS8" i="35"/>
  <c r="BO8" i="35"/>
  <c r="AK9" i="35"/>
  <c r="AG9" i="35"/>
  <c r="AJ9" i="35"/>
  <c r="AF9" i="35"/>
  <c r="AI9" i="35"/>
  <c r="AE9" i="35"/>
  <c r="BU9" i="35"/>
  <c r="BQ9" i="35"/>
  <c r="BT9" i="35"/>
  <c r="BP9" i="35"/>
  <c r="BS9" i="35"/>
  <c r="BO9" i="35"/>
  <c r="AK10" i="35"/>
  <c r="AG10" i="35"/>
  <c r="AJ10" i="35"/>
  <c r="AF10" i="35"/>
  <c r="AI10" i="35"/>
  <c r="AE10" i="35"/>
  <c r="BU10" i="35"/>
  <c r="BQ10" i="35"/>
  <c r="BT10" i="35"/>
  <c r="BP10" i="35"/>
  <c r="BS10" i="35"/>
  <c r="BO10" i="35"/>
  <c r="S6" i="37"/>
  <c r="O6" i="37"/>
  <c r="R6" i="37"/>
  <c r="N6" i="37"/>
  <c r="Q6" i="37"/>
  <c r="M6" i="37"/>
  <c r="BC6" i="37"/>
  <c r="AY6" i="37"/>
  <c r="BB6" i="37"/>
  <c r="AX6" i="37"/>
  <c r="BA6" i="37"/>
  <c r="AW6" i="37"/>
  <c r="S7" i="37"/>
  <c r="O7" i="37"/>
  <c r="R7" i="37"/>
  <c r="N7" i="37"/>
  <c r="Q7" i="37"/>
  <c r="M7" i="37"/>
  <c r="BC7" i="37"/>
  <c r="AY7" i="37"/>
  <c r="BB7" i="37"/>
  <c r="AX7" i="37"/>
  <c r="BA7" i="37"/>
  <c r="AW7" i="37"/>
  <c r="AK8" i="37"/>
  <c r="AG8" i="37"/>
  <c r="AJ8" i="37"/>
  <c r="AF8" i="37"/>
  <c r="AI8" i="37"/>
  <c r="AE8" i="37"/>
  <c r="S9" i="37"/>
  <c r="O9" i="37"/>
  <c r="R9" i="37"/>
  <c r="N9" i="37"/>
  <c r="Q9" i="37"/>
  <c r="M9" i="37"/>
  <c r="BC9" i="37"/>
  <c r="AY9" i="37"/>
  <c r="BB9" i="37"/>
  <c r="AX9" i="37"/>
  <c r="BA9" i="37"/>
  <c r="AW9" i="37"/>
  <c r="BC10" i="37"/>
  <c r="AY10" i="37"/>
  <c r="BB10" i="37"/>
  <c r="AX10" i="37"/>
  <c r="BA10" i="37"/>
  <c r="AW10" i="37"/>
  <c r="BU6" i="39"/>
  <c r="DG8" i="39"/>
  <c r="DJ8" i="39"/>
  <c r="DF8" i="39"/>
  <c r="DI8" i="39"/>
  <c r="DE8" i="39"/>
  <c r="EY8" i="39"/>
  <c r="EX8" i="39"/>
  <c r="EW8" i="39"/>
  <c r="IE8" i="39"/>
  <c r="ID8" i="39"/>
  <c r="IG8" i="39"/>
  <c r="IC8" i="39"/>
  <c r="X6" i="42"/>
  <c r="W6" i="42"/>
  <c r="Z6" i="42"/>
  <c r="V6" i="42"/>
  <c r="Y6" i="42"/>
  <c r="X10" i="42"/>
  <c r="W10" i="42"/>
  <c r="Z10" i="42"/>
  <c r="V10" i="42"/>
  <c r="Y10" i="42"/>
  <c r="CQ7" i="47"/>
  <c r="CM7" i="47"/>
  <c r="CP7" i="47"/>
  <c r="CL7" i="47"/>
  <c r="CO7" i="47"/>
  <c r="CK7" i="47"/>
  <c r="CN7" i="47"/>
  <c r="AC14" i="47"/>
  <c r="AE14" i="47"/>
  <c r="AD14" i="47"/>
  <c r="AB14" i="47"/>
  <c r="AF14" i="47"/>
  <c r="BD42" i="47"/>
  <c r="AZ42" i="47"/>
  <c r="BC42" i="47"/>
  <c r="BB42" i="47"/>
  <c r="BA42" i="47"/>
  <c r="AF47" i="47"/>
  <c r="AB47" i="47"/>
  <c r="AE47" i="47"/>
  <c r="AD47" i="47"/>
  <c r="AC47" i="47"/>
  <c r="K15" i="48"/>
  <c r="G15" i="48"/>
  <c r="J15" i="48"/>
  <c r="F15" i="48"/>
  <c r="I15" i="48"/>
  <c r="H15" i="48"/>
  <c r="E15" i="48"/>
  <c r="L15" i="48"/>
  <c r="R19" i="53"/>
  <c r="Q19" i="53"/>
  <c r="P19" i="53"/>
  <c r="T19" i="53"/>
  <c r="S19" i="53"/>
  <c r="R25" i="53"/>
  <c r="Q25" i="53"/>
  <c r="T25" i="53"/>
  <c r="P25" i="53"/>
  <c r="S25" i="53"/>
  <c r="X28" i="53"/>
  <c r="W28" i="53"/>
  <c r="Z28" i="53"/>
  <c r="V28" i="53"/>
  <c r="Y28" i="53"/>
  <c r="R33" i="53"/>
  <c r="Q33" i="53"/>
  <c r="T33" i="53"/>
  <c r="P33" i="53"/>
  <c r="S33" i="53"/>
  <c r="M6" i="33"/>
  <c r="AK6" i="33"/>
  <c r="AS6" i="33"/>
  <c r="BI6" i="33"/>
  <c r="BR6" i="33"/>
  <c r="H7" i="33"/>
  <c r="D7" i="33"/>
  <c r="BL7" i="33"/>
  <c r="BH7" i="33"/>
  <c r="CT7" i="33"/>
  <c r="H8" i="33"/>
  <c r="AI8" i="33"/>
  <c r="AS8" i="33"/>
  <c r="AY8" i="33"/>
  <c r="AZ9" i="33"/>
  <c r="AV9" i="33"/>
  <c r="AR9" i="33"/>
  <c r="AN9" i="33"/>
  <c r="AJ9" i="33"/>
  <c r="AY9" i="33"/>
  <c r="AU9" i="33"/>
  <c r="AQ9" i="33"/>
  <c r="AM9" i="33"/>
  <c r="AI9" i="33"/>
  <c r="AW9" i="33"/>
  <c r="BU9" i="33"/>
  <c r="BQ9" i="33"/>
  <c r="BT9" i="33"/>
  <c r="BP9" i="33"/>
  <c r="CM9" i="33"/>
  <c r="CI9" i="33"/>
  <c r="CL9" i="33"/>
  <c r="CH9" i="33"/>
  <c r="DE9" i="33"/>
  <c r="DA9" i="33"/>
  <c r="DD9" i="33"/>
  <c r="CZ9" i="33"/>
  <c r="F10" i="33"/>
  <c r="E10" i="33"/>
  <c r="AK5" i="34"/>
  <c r="AS5" i="34"/>
  <c r="BR5" i="34"/>
  <c r="DB5" i="34"/>
  <c r="FM5" i="34"/>
  <c r="K5" i="34"/>
  <c r="AI5" i="34"/>
  <c r="BG5" i="34"/>
  <c r="BY5" i="34"/>
  <c r="CQ5" i="34"/>
  <c r="DI5" i="34"/>
  <c r="EA5" i="34"/>
  <c r="ES5" i="34"/>
  <c r="AP6" i="34"/>
  <c r="BF6" i="34"/>
  <c r="BX6" i="34"/>
  <c r="CP6" i="34"/>
  <c r="DH6" i="34"/>
  <c r="DQ6" i="34"/>
  <c r="EI6" i="34"/>
  <c r="FA6" i="34"/>
  <c r="D7" i="34"/>
  <c r="AZ8" i="34"/>
  <c r="AV8" i="34"/>
  <c r="AR8" i="34"/>
  <c r="AN8" i="34"/>
  <c r="AJ8" i="34"/>
  <c r="AY8" i="34"/>
  <c r="AU8" i="34"/>
  <c r="AQ8" i="34"/>
  <c r="AM8" i="34"/>
  <c r="AI8" i="34"/>
  <c r="AW8" i="34"/>
  <c r="BU8" i="34"/>
  <c r="BQ8" i="34"/>
  <c r="BT8" i="34"/>
  <c r="BP8" i="34"/>
  <c r="CV8" i="34"/>
  <c r="CR8" i="34"/>
  <c r="CU8" i="34"/>
  <c r="CQ8" i="34"/>
  <c r="DN8" i="34"/>
  <c r="DJ8" i="34"/>
  <c r="DM8" i="34"/>
  <c r="DI8" i="34"/>
  <c r="EF8" i="34"/>
  <c r="EB8" i="34"/>
  <c r="EE8" i="34"/>
  <c r="EA8" i="34"/>
  <c r="EX8" i="34"/>
  <c r="ET8" i="34"/>
  <c r="EW8" i="34"/>
  <c r="ES8" i="34"/>
  <c r="FP8" i="34"/>
  <c r="FL8" i="34"/>
  <c r="FO8" i="34"/>
  <c r="FK8" i="34"/>
  <c r="F9" i="34"/>
  <c r="E9" i="34"/>
  <c r="P9" i="34"/>
  <c r="L10" i="34"/>
  <c r="K10" i="34"/>
  <c r="V10" i="34"/>
  <c r="BD10" i="34"/>
  <c r="BC10" i="34"/>
  <c r="AH10" i="35"/>
  <c r="BR10" i="35"/>
  <c r="P6" i="37"/>
  <c r="AZ6" i="37"/>
  <c r="AH8" i="37"/>
  <c r="P9" i="37"/>
  <c r="AZ9" i="37"/>
  <c r="AS7" i="39"/>
  <c r="CZ7" i="39"/>
  <c r="DC7" i="39"/>
  <c r="CY7" i="39"/>
  <c r="DB7" i="39"/>
  <c r="CX7" i="39"/>
  <c r="FS8" i="39"/>
  <c r="FR8" i="39"/>
  <c r="FQ8" i="39"/>
  <c r="IQ8" i="39"/>
  <c r="IP8" i="39"/>
  <c r="IS8" i="39"/>
  <c r="IO8" i="39"/>
  <c r="R9" i="39"/>
  <c r="Q9" i="39"/>
  <c r="P9" i="39"/>
  <c r="AD9" i="39"/>
  <c r="AC9" i="39"/>
  <c r="AB9" i="39"/>
  <c r="EW9" i="39"/>
  <c r="EY9" i="39"/>
  <c r="EX9" i="39"/>
  <c r="FC11" i="39"/>
  <c r="FA11" i="39"/>
  <c r="FB11" i="39"/>
  <c r="FS11" i="39"/>
  <c r="FQ11" i="39"/>
  <c r="FR11" i="39"/>
  <c r="GE11" i="39"/>
  <c r="GG11" i="39"/>
  <c r="GH11" i="39"/>
  <c r="GF11" i="39"/>
  <c r="BZ12" i="39"/>
  <c r="BV12" i="39"/>
  <c r="BX12" i="39"/>
  <c r="CA12" i="39"/>
  <c r="BY12" i="39"/>
  <c r="BW12" i="39"/>
  <c r="ED12" i="39"/>
  <c r="DZ12" i="39"/>
  <c r="EB12" i="39"/>
  <c r="EE12" i="39"/>
  <c r="EC12" i="39"/>
  <c r="EA12" i="39"/>
  <c r="GG13" i="39"/>
  <c r="GE13" i="39"/>
  <c r="GH13" i="39"/>
  <c r="GF13" i="39"/>
  <c r="IG13" i="39"/>
  <c r="IC13" i="39"/>
  <c r="IE13" i="39"/>
  <c r="IF13" i="39"/>
  <c r="ID13" i="39"/>
  <c r="AZ8" i="42"/>
  <c r="AV8" i="42"/>
  <c r="AR8" i="42"/>
  <c r="AN8" i="42"/>
  <c r="AJ8" i="42"/>
  <c r="AY8" i="42"/>
  <c r="AU8" i="42"/>
  <c r="AQ8" i="42"/>
  <c r="AM8" i="42"/>
  <c r="AI8" i="42"/>
  <c r="AX8" i="42"/>
  <c r="AT8" i="42"/>
  <c r="AP8" i="42"/>
  <c r="AL8" i="42"/>
  <c r="AH8" i="42"/>
  <c r="AS8" i="42"/>
  <c r="AO8" i="42"/>
  <c r="AK8" i="42"/>
  <c r="DE8" i="42"/>
  <c r="DA8" i="42"/>
  <c r="DD8" i="42"/>
  <c r="CZ8" i="42"/>
  <c r="DC8" i="42"/>
  <c r="CY8" i="42"/>
  <c r="DB8" i="42"/>
  <c r="CM10" i="42"/>
  <c r="CI10" i="42"/>
  <c r="CL10" i="42"/>
  <c r="CH10" i="42"/>
  <c r="CK10" i="42"/>
  <c r="CG10" i="42"/>
  <c r="CJ10" i="42"/>
  <c r="J6" i="33"/>
  <c r="N6" i="33"/>
  <c r="V6" i="33"/>
  <c r="Z6" i="33"/>
  <c r="AH6" i="33"/>
  <c r="AL6" i="33"/>
  <c r="AP6" i="33"/>
  <c r="AT6" i="33"/>
  <c r="AX6" i="33"/>
  <c r="BB6" i="33"/>
  <c r="BF6" i="33"/>
  <c r="BJ6" i="33"/>
  <c r="BO6" i="33"/>
  <c r="BS6" i="33"/>
  <c r="BY6" i="33"/>
  <c r="CQ6" i="33"/>
  <c r="E7" i="33"/>
  <c r="J7" i="33"/>
  <c r="T7" i="33"/>
  <c r="P7" i="33"/>
  <c r="Z7" i="33"/>
  <c r="AK7" i="33"/>
  <c r="AP7" i="33"/>
  <c r="BF7" i="33"/>
  <c r="BK7" i="33"/>
  <c r="BX7" i="33"/>
  <c r="CP7" i="33"/>
  <c r="D8" i="33"/>
  <c r="N8" i="33"/>
  <c r="J8" i="33"/>
  <c r="T8" i="33"/>
  <c r="AE8" i="33"/>
  <c r="AJ8" i="33"/>
  <c r="AO8" i="33"/>
  <c r="AU8" i="33"/>
  <c r="BJ8" i="33"/>
  <c r="BF8" i="33"/>
  <c r="BI8" i="33"/>
  <c r="BL8" i="33"/>
  <c r="X9" i="33"/>
  <c r="W9" i="33"/>
  <c r="AH9" i="33"/>
  <c r="AP9" i="33"/>
  <c r="AX9" i="33"/>
  <c r="BO9" i="33"/>
  <c r="CG9" i="33"/>
  <c r="CY9" i="33"/>
  <c r="D10" i="33"/>
  <c r="S10" i="33"/>
  <c r="J5" i="34"/>
  <c r="N5" i="34"/>
  <c r="V5" i="34"/>
  <c r="U5" i="34" s="1"/>
  <c r="Z5" i="34"/>
  <c r="AH5" i="34"/>
  <c r="AL5" i="34"/>
  <c r="AP5" i="34"/>
  <c r="AT5" i="34"/>
  <c r="AX5" i="34"/>
  <c r="BB5" i="34"/>
  <c r="BA5" i="34" s="1"/>
  <c r="BF5" i="34"/>
  <c r="BE5" i="34" s="1"/>
  <c r="BJ5" i="34"/>
  <c r="BO5" i="34"/>
  <c r="BS5" i="34"/>
  <c r="BX5" i="34"/>
  <c r="BW5" i="34" s="1"/>
  <c r="CB5" i="34"/>
  <c r="CG5" i="34"/>
  <c r="CK5" i="34"/>
  <c r="CP5" i="34"/>
  <c r="CO5" i="34" s="1"/>
  <c r="CT5" i="34"/>
  <c r="CY5" i="34"/>
  <c r="DC5" i="34"/>
  <c r="DH5" i="34"/>
  <c r="DG5" i="34" s="1"/>
  <c r="DL5" i="34"/>
  <c r="DQ5" i="34"/>
  <c r="DU5" i="34"/>
  <c r="DZ5" i="34"/>
  <c r="DY5" i="34" s="1"/>
  <c r="ED5" i="34"/>
  <c r="EI5" i="34"/>
  <c r="EM5" i="34"/>
  <c r="ER5" i="34"/>
  <c r="EQ5" i="34" s="1"/>
  <c r="EV5" i="34"/>
  <c r="FA5" i="34"/>
  <c r="FE5" i="34"/>
  <c r="FJ5" i="34"/>
  <c r="FN5" i="34"/>
  <c r="AJ5" i="34"/>
  <c r="AR5" i="34"/>
  <c r="AZ5" i="34"/>
  <c r="BH5" i="34"/>
  <c r="BQ5" i="34"/>
  <c r="BZ5" i="34"/>
  <c r="CI5" i="34"/>
  <c r="CR5" i="34"/>
  <c r="DA5" i="34"/>
  <c r="DJ5" i="34"/>
  <c r="DS5" i="34"/>
  <c r="EB5" i="34"/>
  <c r="EK5" i="34"/>
  <c r="ET5" i="34"/>
  <c r="FC5" i="34"/>
  <c r="FL5" i="34"/>
  <c r="L6" i="34"/>
  <c r="K6" i="34"/>
  <c r="AK6" i="34"/>
  <c r="BD6" i="34"/>
  <c r="BC6" i="34"/>
  <c r="BI6" i="34"/>
  <c r="CA6" i="34"/>
  <c r="CS6" i="34"/>
  <c r="DK6" i="34"/>
  <c r="EC6" i="34"/>
  <c r="EU6" i="34"/>
  <c r="FM6" i="34"/>
  <c r="AD7" i="34"/>
  <c r="AC7" i="34"/>
  <c r="X8" i="34"/>
  <c r="W8" i="34"/>
  <c r="AH8" i="34"/>
  <c r="AP8" i="34"/>
  <c r="AX8" i="34"/>
  <c r="BO8" i="34"/>
  <c r="CP8" i="34"/>
  <c r="DH8" i="34"/>
  <c r="DZ8" i="34"/>
  <c r="ER8" i="34"/>
  <c r="FJ8" i="34"/>
  <c r="D9" i="34"/>
  <c r="S9" i="34"/>
  <c r="J10" i="34"/>
  <c r="AL10" i="34"/>
  <c r="BB10" i="34"/>
  <c r="F5" i="35"/>
  <c r="C5" i="35" s="1"/>
  <c r="J5" i="35"/>
  <c r="O5" i="35"/>
  <c r="L5" i="35" s="1"/>
  <c r="S5" i="35"/>
  <c r="X5" i="35"/>
  <c r="U5" i="35" s="1"/>
  <c r="AB5" i="35"/>
  <c r="AG5" i="35"/>
  <c r="AK5" i="35"/>
  <c r="AD5" i="35" s="1"/>
  <c r="AP5" i="35"/>
  <c r="AM5" i="35" s="1"/>
  <c r="AT5" i="35"/>
  <c r="AY5" i="35"/>
  <c r="BC5" i="35"/>
  <c r="BH5" i="35"/>
  <c r="BE5" i="35" s="1"/>
  <c r="BL5" i="35"/>
  <c r="BQ5" i="35"/>
  <c r="BU5" i="35"/>
  <c r="AT8" i="35"/>
  <c r="AP8" i="35"/>
  <c r="AS8" i="35"/>
  <c r="AO8" i="35"/>
  <c r="AR8" i="35"/>
  <c r="AN8" i="35"/>
  <c r="BL8" i="35"/>
  <c r="BH8" i="35"/>
  <c r="BK8" i="35"/>
  <c r="BG8" i="35"/>
  <c r="BJ8" i="35"/>
  <c r="BF8" i="35"/>
  <c r="J9" i="35"/>
  <c r="F9" i="35"/>
  <c r="I9" i="35"/>
  <c r="E9" i="35"/>
  <c r="H9" i="35"/>
  <c r="D9" i="35"/>
  <c r="AB9" i="35"/>
  <c r="X9" i="35"/>
  <c r="AA9" i="35"/>
  <c r="W9" i="35"/>
  <c r="Z9" i="35"/>
  <c r="V9" i="35"/>
  <c r="AT9" i="35"/>
  <c r="AP9" i="35"/>
  <c r="AS9" i="35"/>
  <c r="AO9" i="35"/>
  <c r="AR9" i="35"/>
  <c r="AN9" i="35"/>
  <c r="BL9" i="35"/>
  <c r="BH9" i="35"/>
  <c r="BK9" i="35"/>
  <c r="BG9" i="35"/>
  <c r="BJ9" i="35"/>
  <c r="BF9" i="35"/>
  <c r="J10" i="35"/>
  <c r="F10" i="35"/>
  <c r="I10" i="35"/>
  <c r="E10" i="35"/>
  <c r="H10" i="35"/>
  <c r="D10" i="35"/>
  <c r="AB10" i="35"/>
  <c r="X10" i="35"/>
  <c r="AA10" i="35"/>
  <c r="W10" i="35"/>
  <c r="Z10" i="35"/>
  <c r="V10" i="35"/>
  <c r="AT10" i="35"/>
  <c r="AP10" i="35"/>
  <c r="AS10" i="35"/>
  <c r="AO10" i="35"/>
  <c r="AR10" i="35"/>
  <c r="AN10" i="35"/>
  <c r="BL10" i="35"/>
  <c r="BH10" i="35"/>
  <c r="BK10" i="35"/>
  <c r="BG10" i="35"/>
  <c r="BJ10" i="35"/>
  <c r="BF10" i="35"/>
  <c r="J6" i="37"/>
  <c r="F6" i="37"/>
  <c r="I6" i="37"/>
  <c r="E6" i="37"/>
  <c r="H6" i="37"/>
  <c r="D6" i="37"/>
  <c r="AB6" i="37"/>
  <c r="X6" i="37"/>
  <c r="AA6" i="37"/>
  <c r="W6" i="37"/>
  <c r="Z6" i="37"/>
  <c r="V6" i="37"/>
  <c r="AT6" i="37"/>
  <c r="AP6" i="37"/>
  <c r="AS6" i="37"/>
  <c r="AO6" i="37"/>
  <c r="AR6" i="37"/>
  <c r="AN6" i="37"/>
  <c r="J7" i="37"/>
  <c r="F7" i="37"/>
  <c r="I7" i="37"/>
  <c r="E7" i="37"/>
  <c r="H7" i="37"/>
  <c r="D7" i="37"/>
  <c r="AB7" i="37"/>
  <c r="X7" i="37"/>
  <c r="AA7" i="37"/>
  <c r="W7" i="37"/>
  <c r="Z7" i="37"/>
  <c r="V7" i="37"/>
  <c r="AT7" i="37"/>
  <c r="AP7" i="37"/>
  <c r="AS7" i="37"/>
  <c r="AO7" i="37"/>
  <c r="AR7" i="37"/>
  <c r="AN7" i="37"/>
  <c r="J8" i="37"/>
  <c r="F8" i="37"/>
  <c r="I8" i="37"/>
  <c r="E8" i="37"/>
  <c r="H8" i="37"/>
  <c r="D8" i="37"/>
  <c r="AB8" i="37"/>
  <c r="X8" i="37"/>
  <c r="AA8" i="37"/>
  <c r="W8" i="37"/>
  <c r="Z8" i="37"/>
  <c r="V8" i="37"/>
  <c r="AT8" i="37"/>
  <c r="AP8" i="37"/>
  <c r="AS8" i="37"/>
  <c r="AO8" i="37"/>
  <c r="AR8" i="37"/>
  <c r="AN8" i="37"/>
  <c r="J9" i="37"/>
  <c r="F9" i="37"/>
  <c r="I9" i="37"/>
  <c r="E9" i="37"/>
  <c r="H9" i="37"/>
  <c r="D9" i="37"/>
  <c r="AB9" i="37"/>
  <c r="X9" i="37"/>
  <c r="AA9" i="37"/>
  <c r="W9" i="37"/>
  <c r="Z9" i="37"/>
  <c r="V9" i="37"/>
  <c r="AT9" i="37"/>
  <c r="AP9" i="37"/>
  <c r="AS9" i="37"/>
  <c r="AO9" i="37"/>
  <c r="AR9" i="37"/>
  <c r="AN9" i="37"/>
  <c r="J10" i="37"/>
  <c r="F10" i="37"/>
  <c r="I10" i="37"/>
  <c r="E10" i="37"/>
  <c r="H10" i="37"/>
  <c r="D10" i="37"/>
  <c r="AB10" i="37"/>
  <c r="X10" i="37"/>
  <c r="AA10" i="37"/>
  <c r="W10" i="37"/>
  <c r="Z10" i="37"/>
  <c r="V10" i="37"/>
  <c r="AT10" i="37"/>
  <c r="AP10" i="37"/>
  <c r="AS10" i="37"/>
  <c r="AO10" i="37"/>
  <c r="AR10" i="37"/>
  <c r="AN10" i="37"/>
  <c r="K6" i="39"/>
  <c r="S6" i="39"/>
  <c r="O6" i="39" s="1"/>
  <c r="AI6" i="39"/>
  <c r="AM6" i="39"/>
  <c r="BK6" i="39"/>
  <c r="BG6" i="39" s="1"/>
  <c r="CM6" i="39"/>
  <c r="DO6" i="39"/>
  <c r="DK6" i="39" s="1"/>
  <c r="GM6" i="39"/>
  <c r="DA7" i="39"/>
  <c r="CE8" i="39"/>
  <c r="CH8" i="39"/>
  <c r="CD8" i="39"/>
  <c r="CG8" i="39"/>
  <c r="CC8" i="39"/>
  <c r="EI8" i="39"/>
  <c r="EH8" i="39"/>
  <c r="EG8" i="39"/>
  <c r="EQ8" i="39"/>
  <c r="EP8" i="39"/>
  <c r="EO8" i="39"/>
  <c r="FG8" i="39"/>
  <c r="FF8" i="39"/>
  <c r="FE8" i="39"/>
  <c r="HG8" i="39"/>
  <c r="HF8" i="39"/>
  <c r="HI8" i="39"/>
  <c r="HE8" i="39"/>
  <c r="IR8" i="39"/>
  <c r="F9" i="39"/>
  <c r="E9" i="39"/>
  <c r="D9" i="39"/>
  <c r="S9" i="39"/>
  <c r="AL9" i="39"/>
  <c r="AH9" i="39"/>
  <c r="AK9" i="39"/>
  <c r="AG9" i="39"/>
  <c r="AN9" i="39"/>
  <c r="AJ9" i="39"/>
  <c r="AF9" i="39"/>
  <c r="BE9" i="39"/>
  <c r="BA9" i="39"/>
  <c r="BD9" i="39"/>
  <c r="BC9" i="39"/>
  <c r="BB9" i="39"/>
  <c r="CS9" i="39"/>
  <c r="CT9" i="39"/>
  <c r="CR9" i="39"/>
  <c r="CV9" i="39"/>
  <c r="CQ9" i="39"/>
  <c r="DI9" i="39"/>
  <c r="DE9" i="39"/>
  <c r="DH9" i="39"/>
  <c r="DG9" i="39"/>
  <c r="DF9" i="39"/>
  <c r="FU9" i="39"/>
  <c r="FX9" i="39"/>
  <c r="FW9" i="39"/>
  <c r="FV9" i="39"/>
  <c r="HA9" i="39"/>
  <c r="HB9" i="39"/>
  <c r="GZ9" i="39"/>
  <c r="GY9" i="39"/>
  <c r="IS9" i="39"/>
  <c r="IO9" i="39"/>
  <c r="IR9" i="39"/>
  <c r="IQ9" i="39"/>
  <c r="IP9" i="39"/>
  <c r="L10" i="39"/>
  <c r="H10" i="39"/>
  <c r="K10" i="39"/>
  <c r="J10" i="39"/>
  <c r="N10" i="39"/>
  <c r="I10" i="39"/>
  <c r="AX12" i="39"/>
  <c r="AT12" i="39"/>
  <c r="AP12" i="39"/>
  <c r="AV12" i="39"/>
  <c r="AR12" i="39"/>
  <c r="AU12" i="39"/>
  <c r="AS12" i="39"/>
  <c r="AY12" i="39"/>
  <c r="AQ12" i="39"/>
  <c r="CL12" i="39"/>
  <c r="CN12" i="39"/>
  <c r="CJ12" i="39"/>
  <c r="CO12" i="39"/>
  <c r="CM12" i="39"/>
  <c r="CK12" i="39"/>
  <c r="X8" i="42"/>
  <c r="W8" i="42"/>
  <c r="Z8" i="42"/>
  <c r="V8" i="42"/>
  <c r="Y8" i="42"/>
  <c r="AW8" i="42"/>
  <c r="L10" i="43"/>
  <c r="K10" i="43"/>
  <c r="N10" i="43"/>
  <c r="M10" i="43"/>
  <c r="J10" i="43"/>
  <c r="M10" i="46"/>
  <c r="AX8" i="33"/>
  <c r="AT8" i="33"/>
  <c r="AP8" i="33"/>
  <c r="AL8" i="33"/>
  <c r="AH8" i="33"/>
  <c r="AR8" i="33"/>
  <c r="AW8" i="33"/>
  <c r="AZ6" i="34"/>
  <c r="AV6" i="34"/>
  <c r="AR6" i="34"/>
  <c r="AN6" i="34"/>
  <c r="AJ6" i="34"/>
  <c r="AY6" i="34"/>
  <c r="AU6" i="34"/>
  <c r="AQ6" i="34"/>
  <c r="AM6" i="34"/>
  <c r="AI6" i="34"/>
  <c r="AW6" i="34"/>
  <c r="BU6" i="34"/>
  <c r="BQ6" i="34"/>
  <c r="BT6" i="34"/>
  <c r="BP6" i="34"/>
  <c r="CM6" i="34"/>
  <c r="CI6" i="34"/>
  <c r="CL6" i="34"/>
  <c r="CH6" i="34"/>
  <c r="DE6" i="34"/>
  <c r="DA6" i="34"/>
  <c r="DD6" i="34"/>
  <c r="CZ6" i="34"/>
  <c r="DW6" i="34"/>
  <c r="DS6" i="34"/>
  <c r="DV6" i="34"/>
  <c r="DR6" i="34"/>
  <c r="EO6" i="34"/>
  <c r="EK6" i="34"/>
  <c r="EN6" i="34"/>
  <c r="EJ6" i="34"/>
  <c r="FG6" i="34"/>
  <c r="FC6" i="34"/>
  <c r="FF6" i="34"/>
  <c r="FB6" i="34"/>
  <c r="F7" i="34"/>
  <c r="E7" i="34"/>
  <c r="X10" i="34"/>
  <c r="W10" i="34"/>
  <c r="BC8" i="35"/>
  <c r="AY8" i="35"/>
  <c r="BB8" i="35"/>
  <c r="AX8" i="35"/>
  <c r="BA8" i="35"/>
  <c r="AW8" i="35"/>
  <c r="S9" i="35"/>
  <c r="O9" i="35"/>
  <c r="R9" i="35"/>
  <c r="N9" i="35"/>
  <c r="Q9" i="35"/>
  <c r="M9" i="35"/>
  <c r="BC9" i="35"/>
  <c r="AY9" i="35"/>
  <c r="BB9" i="35"/>
  <c r="AX9" i="35"/>
  <c r="BA9" i="35"/>
  <c r="AW9" i="35"/>
  <c r="S10" i="35"/>
  <c r="O10" i="35"/>
  <c r="R10" i="35"/>
  <c r="N10" i="35"/>
  <c r="Q10" i="35"/>
  <c r="M10" i="35"/>
  <c r="BC10" i="35"/>
  <c r="AY10" i="35"/>
  <c r="BB10" i="35"/>
  <c r="AX10" i="35"/>
  <c r="BA10" i="35"/>
  <c r="AW10" i="35"/>
  <c r="AK6" i="37"/>
  <c r="AG6" i="37"/>
  <c r="AJ6" i="37"/>
  <c r="AF6" i="37"/>
  <c r="AI6" i="37"/>
  <c r="AE6" i="37"/>
  <c r="AK7" i="37"/>
  <c r="AG7" i="37"/>
  <c r="AJ7" i="37"/>
  <c r="AF7" i="37"/>
  <c r="AI7" i="37"/>
  <c r="AE7" i="37"/>
  <c r="S8" i="37"/>
  <c r="O8" i="37"/>
  <c r="R8" i="37"/>
  <c r="N8" i="37"/>
  <c r="Q8" i="37"/>
  <c r="M8" i="37"/>
  <c r="BC8" i="37"/>
  <c r="AY8" i="37"/>
  <c r="BB8" i="37"/>
  <c r="AX8" i="37"/>
  <c r="BA8" i="37"/>
  <c r="AW8" i="37"/>
  <c r="AK9" i="37"/>
  <c r="AG9" i="37"/>
  <c r="AJ9" i="37"/>
  <c r="AF9" i="37"/>
  <c r="AI9" i="37"/>
  <c r="AE9" i="37"/>
  <c r="S10" i="37"/>
  <c r="O10" i="37"/>
  <c r="R10" i="37"/>
  <c r="N10" i="37"/>
  <c r="Q10" i="37"/>
  <c r="M10" i="37"/>
  <c r="AK10" i="37"/>
  <c r="AG10" i="37"/>
  <c r="AJ10" i="37"/>
  <c r="AF10" i="37"/>
  <c r="AI10" i="37"/>
  <c r="AE10" i="37"/>
  <c r="AV7" i="39"/>
  <c r="AR7" i="39"/>
  <c r="AY7" i="39"/>
  <c r="AU7" i="39"/>
  <c r="AQ7" i="39"/>
  <c r="AX7" i="39"/>
  <c r="AT7" i="39"/>
  <c r="AP7" i="39"/>
  <c r="GV7" i="39"/>
  <c r="GU7" i="39"/>
  <c r="GT7" i="39"/>
  <c r="BC8" i="39"/>
  <c r="BF8" i="39"/>
  <c r="BB8" i="39"/>
  <c r="BE8" i="39"/>
  <c r="BA8" i="39"/>
  <c r="FO8" i="39"/>
  <c r="FN8" i="39"/>
  <c r="FM8" i="39"/>
  <c r="FW8" i="39"/>
  <c r="FV8" i="39"/>
  <c r="FU8" i="39"/>
  <c r="FM9" i="39"/>
  <c r="FO9" i="39"/>
  <c r="FN9" i="39"/>
  <c r="GK9" i="39"/>
  <c r="GM9" i="39"/>
  <c r="GL9" i="39"/>
  <c r="GJ9" i="39"/>
  <c r="DG11" i="39"/>
  <c r="DI11" i="39"/>
  <c r="DE11" i="39"/>
  <c r="DJ11" i="39"/>
  <c r="DH11" i="39"/>
  <c r="DF11" i="39"/>
  <c r="IE11" i="39"/>
  <c r="IG11" i="39"/>
  <c r="IC11" i="39"/>
  <c r="IF11" i="39"/>
  <c r="ID11" i="39"/>
  <c r="GL12" i="39"/>
  <c r="GJ12" i="39"/>
  <c r="GM12" i="39"/>
  <c r="GK12" i="39"/>
  <c r="DI6" i="47"/>
  <c r="DE6" i="47"/>
  <c r="DH6" i="47"/>
  <c r="DD6" i="47"/>
  <c r="DG6" i="47"/>
  <c r="DC6" i="47"/>
  <c r="DF6" i="47"/>
  <c r="EA9" i="47"/>
  <c r="DW9" i="47"/>
  <c r="DZ9" i="47"/>
  <c r="DV9" i="47"/>
  <c r="DY9" i="47"/>
  <c r="DU9" i="47"/>
  <c r="DX9" i="47"/>
  <c r="X20" i="53"/>
  <c r="Y20" i="53"/>
  <c r="W20" i="53"/>
  <c r="Z20" i="53"/>
  <c r="V20" i="53"/>
  <c r="F27" i="53"/>
  <c r="E27" i="53"/>
  <c r="H27" i="53"/>
  <c r="D27" i="53"/>
  <c r="G27" i="53"/>
  <c r="L30" i="53"/>
  <c r="K30" i="53"/>
  <c r="N30" i="53"/>
  <c r="J30" i="53"/>
  <c r="M30" i="53"/>
  <c r="AD31" i="53"/>
  <c r="AC31" i="53"/>
  <c r="AF31" i="53"/>
  <c r="AB31" i="53"/>
  <c r="AE31" i="53"/>
  <c r="Y6" i="33"/>
  <c r="AO6" i="33"/>
  <c r="AW6" i="33"/>
  <c r="CB6" i="33"/>
  <c r="BX6" i="33"/>
  <c r="CC6" i="33"/>
  <c r="CT6" i="33"/>
  <c r="CP6" i="33"/>
  <c r="CU6" i="33"/>
  <c r="N7" i="33"/>
  <c r="BJ7" i="33"/>
  <c r="CD7" i="33"/>
  <c r="BZ7" i="33"/>
  <c r="CB7" i="33"/>
  <c r="CV7" i="33"/>
  <c r="CR7" i="33"/>
  <c r="AN8" i="33"/>
  <c r="AO9" i="33"/>
  <c r="BL9" i="33"/>
  <c r="BH9" i="33"/>
  <c r="BK9" i="33"/>
  <c r="BG9" i="33"/>
  <c r="CD9" i="33"/>
  <c r="BZ9" i="33"/>
  <c r="CC9" i="33"/>
  <c r="BY9" i="33"/>
  <c r="CV9" i="33"/>
  <c r="CR9" i="33"/>
  <c r="CU9" i="33"/>
  <c r="CQ9" i="33"/>
  <c r="P10" i="33"/>
  <c r="M5" i="34"/>
  <c r="Y5" i="34"/>
  <c r="AO5" i="34"/>
  <c r="AW5" i="34"/>
  <c r="CJ5" i="34"/>
  <c r="DT5" i="34"/>
  <c r="EU5" i="34"/>
  <c r="AQ5" i="34"/>
  <c r="AY5" i="34"/>
  <c r="BP5" i="34"/>
  <c r="CH5" i="34"/>
  <c r="CZ5" i="34"/>
  <c r="DR5" i="34"/>
  <c r="EJ5" i="34"/>
  <c r="FB5" i="34"/>
  <c r="FK5" i="34"/>
  <c r="AH6" i="34"/>
  <c r="AX6" i="34"/>
  <c r="BO6" i="34"/>
  <c r="CG6" i="34"/>
  <c r="CY6" i="34"/>
  <c r="DZ6" i="34"/>
  <c r="ER6" i="34"/>
  <c r="FJ6" i="34"/>
  <c r="R7" i="34"/>
  <c r="Q7" i="34"/>
  <c r="AO8" i="34"/>
  <c r="BL8" i="34"/>
  <c r="BH8" i="34"/>
  <c r="BK8" i="34"/>
  <c r="BG8" i="34"/>
  <c r="CD8" i="34"/>
  <c r="BZ8" i="34"/>
  <c r="CC8" i="34"/>
  <c r="BY8" i="34"/>
  <c r="CM8" i="34"/>
  <c r="CI8" i="34"/>
  <c r="CL8" i="34"/>
  <c r="CH8" i="34"/>
  <c r="DE8" i="34"/>
  <c r="DA8" i="34"/>
  <c r="DD8" i="34"/>
  <c r="CZ8" i="34"/>
  <c r="DW8" i="34"/>
  <c r="DS8" i="34"/>
  <c r="DV8" i="34"/>
  <c r="DR8" i="34"/>
  <c r="EO8" i="34"/>
  <c r="EK8" i="34"/>
  <c r="EN8" i="34"/>
  <c r="EJ8" i="34"/>
  <c r="FG8" i="34"/>
  <c r="FC8" i="34"/>
  <c r="FF8" i="34"/>
  <c r="FB8" i="34"/>
  <c r="BR8" i="35"/>
  <c r="AH9" i="35"/>
  <c r="BR9" i="35"/>
  <c r="P10" i="35"/>
  <c r="AZ10" i="35"/>
  <c r="AH6" i="37"/>
  <c r="P7" i="37"/>
  <c r="AZ7" i="37"/>
  <c r="AZ8" i="37"/>
  <c r="AH9" i="37"/>
  <c r="P10" i="37"/>
  <c r="AZ10" i="37"/>
  <c r="GB7" i="39"/>
  <c r="GA7" i="39"/>
  <c r="FZ7" i="39"/>
  <c r="GW7" i="39"/>
  <c r="DH8" i="39"/>
  <c r="FC8" i="39"/>
  <c r="FB8" i="39"/>
  <c r="FA8" i="39"/>
  <c r="IF8" i="39"/>
  <c r="GO9" i="39"/>
  <c r="GR9" i="39"/>
  <c r="GQ9" i="39"/>
  <c r="GP9" i="39"/>
  <c r="AB10" i="39"/>
  <c r="AD10" i="39"/>
  <c r="AC10" i="39"/>
  <c r="HG11" i="39"/>
  <c r="HI11" i="39"/>
  <c r="HE11" i="39"/>
  <c r="HH11" i="39"/>
  <c r="HF11" i="39"/>
  <c r="HI13" i="39"/>
  <c r="HE13" i="39"/>
  <c r="HG13" i="39"/>
  <c r="HH13" i="39"/>
  <c r="HF13" i="39"/>
  <c r="D14" i="39"/>
  <c r="F14" i="39"/>
  <c r="E14" i="39"/>
  <c r="EB14" i="39"/>
  <c r="EE14" i="39"/>
  <c r="EA14" i="39"/>
  <c r="ED14" i="39"/>
  <c r="DZ14" i="39"/>
  <c r="EC14" i="39"/>
  <c r="V10" i="41"/>
  <c r="R10" i="41"/>
  <c r="Y10" i="41"/>
  <c r="U10" i="41"/>
  <c r="Q10" i="41"/>
  <c r="X10" i="41"/>
  <c r="T10" i="41"/>
  <c r="P10" i="41"/>
  <c r="W10" i="41"/>
  <c r="S10" i="41"/>
  <c r="L6" i="42"/>
  <c r="K6" i="42"/>
  <c r="N6" i="42"/>
  <c r="J6" i="42"/>
  <c r="M6" i="42"/>
  <c r="CM6" i="42"/>
  <c r="CI6" i="42"/>
  <c r="CL6" i="42"/>
  <c r="CH6" i="42"/>
  <c r="CK6" i="42"/>
  <c r="CG6" i="42"/>
  <c r="CJ6" i="42"/>
  <c r="BU8" i="42"/>
  <c r="BQ8" i="42"/>
  <c r="BT8" i="42"/>
  <c r="BP8" i="42"/>
  <c r="BS8" i="42"/>
  <c r="BO8" i="42"/>
  <c r="BR8" i="42"/>
  <c r="L10" i="42"/>
  <c r="K10" i="42"/>
  <c r="N10" i="42"/>
  <c r="J10" i="42"/>
  <c r="M10" i="42"/>
  <c r="AI6" i="33"/>
  <c r="AM6" i="33"/>
  <c r="AQ6" i="33"/>
  <c r="AU6" i="33"/>
  <c r="BG6" i="33"/>
  <c r="BP6" i="33"/>
  <c r="BZ6" i="33"/>
  <c r="CK6" i="33"/>
  <c r="CG6" i="33"/>
  <c r="CL6" i="33"/>
  <c r="CR6" i="33"/>
  <c r="DC6" i="33"/>
  <c r="CY6" i="33"/>
  <c r="DD6" i="33"/>
  <c r="F7" i="33"/>
  <c r="K7" i="33"/>
  <c r="AF7" i="33"/>
  <c r="AB7" i="33"/>
  <c r="AZ7" i="33"/>
  <c r="AV7" i="33"/>
  <c r="AR7" i="33"/>
  <c r="AN7" i="33"/>
  <c r="AJ7" i="33"/>
  <c r="AL7" i="33"/>
  <c r="AQ7" i="33"/>
  <c r="AW7" i="33"/>
  <c r="BG7" i="33"/>
  <c r="BU7" i="33"/>
  <c r="BQ7" i="33"/>
  <c r="BS7" i="33"/>
  <c r="BY7" i="33"/>
  <c r="CM7" i="33"/>
  <c r="CI7" i="33"/>
  <c r="CK7" i="33"/>
  <c r="CQ7" i="33"/>
  <c r="DE7" i="33"/>
  <c r="DA7" i="33"/>
  <c r="DC7" i="33"/>
  <c r="E8" i="33"/>
  <c r="Z8" i="33"/>
  <c r="V8" i="33"/>
  <c r="AF8" i="33"/>
  <c r="AK8" i="33"/>
  <c r="AQ8" i="33"/>
  <c r="AV8" i="33"/>
  <c r="L9" i="33"/>
  <c r="K9" i="33"/>
  <c r="AK9" i="33"/>
  <c r="AS9" i="33"/>
  <c r="BD9" i="33"/>
  <c r="BC9" i="33"/>
  <c r="BI9" i="33"/>
  <c r="BR9" i="33"/>
  <c r="CA9" i="33"/>
  <c r="CJ9" i="33"/>
  <c r="CS9" i="33"/>
  <c r="DB9" i="33"/>
  <c r="G10" i="33"/>
  <c r="T10" i="33"/>
  <c r="AD10" i="33"/>
  <c r="AC10" i="33"/>
  <c r="AM5" i="34"/>
  <c r="X6" i="34"/>
  <c r="W6" i="34"/>
  <c r="AL6" i="34"/>
  <c r="AT6" i="34"/>
  <c r="BJ6" i="34"/>
  <c r="BS6" i="34"/>
  <c r="CB6" i="34"/>
  <c r="CK6" i="34"/>
  <c r="CT6" i="34"/>
  <c r="DC6" i="34"/>
  <c r="DL6" i="34"/>
  <c r="DU6" i="34"/>
  <c r="ED6" i="34"/>
  <c r="EM6" i="34"/>
  <c r="EV6" i="34"/>
  <c r="FE6" i="34"/>
  <c r="FN6" i="34"/>
  <c r="H7" i="34"/>
  <c r="S7" i="34"/>
  <c r="L8" i="34"/>
  <c r="K8" i="34"/>
  <c r="AK8" i="34"/>
  <c r="AS8" i="34"/>
  <c r="BD8" i="34"/>
  <c r="BC8" i="34"/>
  <c r="BI8" i="34"/>
  <c r="BR8" i="34"/>
  <c r="CA8" i="34"/>
  <c r="CJ8" i="34"/>
  <c r="CS8" i="34"/>
  <c r="DB8" i="34"/>
  <c r="DK8" i="34"/>
  <c r="DT8" i="34"/>
  <c r="EC8" i="34"/>
  <c r="EL8" i="34"/>
  <c r="EU8" i="34"/>
  <c r="FD8" i="34"/>
  <c r="FM8" i="34"/>
  <c r="G9" i="34"/>
  <c r="T9" i="34"/>
  <c r="AD9" i="34"/>
  <c r="AC9" i="34"/>
  <c r="M10" i="34"/>
  <c r="Z10" i="34"/>
  <c r="AZ10" i="34"/>
  <c r="AV10" i="34"/>
  <c r="AR10" i="34"/>
  <c r="AN10" i="34"/>
  <c r="AJ10" i="34"/>
  <c r="AY10" i="34"/>
  <c r="AU10" i="34"/>
  <c r="AQ10" i="34"/>
  <c r="AM10" i="34"/>
  <c r="AI10" i="34"/>
  <c r="AO10" i="34"/>
  <c r="AW10" i="34"/>
  <c r="BL10" i="34"/>
  <c r="BH10" i="34"/>
  <c r="BK10" i="34"/>
  <c r="BG10" i="34"/>
  <c r="BU10" i="34"/>
  <c r="BQ10" i="34"/>
  <c r="BT10" i="34"/>
  <c r="BP10" i="34"/>
  <c r="CD10" i="34"/>
  <c r="BZ10" i="34"/>
  <c r="CC10" i="34"/>
  <c r="BY10" i="34"/>
  <c r="CM10" i="34"/>
  <c r="CI10" i="34"/>
  <c r="CL10" i="34"/>
  <c r="CH10" i="34"/>
  <c r="CV10" i="34"/>
  <c r="CR10" i="34"/>
  <c r="CU10" i="34"/>
  <c r="CQ10" i="34"/>
  <c r="DE10" i="34"/>
  <c r="DA10" i="34"/>
  <c r="DD10" i="34"/>
  <c r="CZ10" i="34"/>
  <c r="DN10" i="34"/>
  <c r="DJ10" i="34"/>
  <c r="DM10" i="34"/>
  <c r="DI10" i="34"/>
  <c r="DW10" i="34"/>
  <c r="DS10" i="34"/>
  <c r="DV10" i="34"/>
  <c r="DR10" i="34"/>
  <c r="EF10" i="34"/>
  <c r="EB10" i="34"/>
  <c r="EE10" i="34"/>
  <c r="EA10" i="34"/>
  <c r="EO10" i="34"/>
  <c r="EK10" i="34"/>
  <c r="EN10" i="34"/>
  <c r="EJ10" i="34"/>
  <c r="EX10" i="34"/>
  <c r="ET10" i="34"/>
  <c r="EW10" i="34"/>
  <c r="ES10" i="34"/>
  <c r="FG10" i="34"/>
  <c r="FC10" i="34"/>
  <c r="FF10" i="34"/>
  <c r="FB10" i="34"/>
  <c r="FP10" i="34"/>
  <c r="FL10" i="34"/>
  <c r="FO10" i="34"/>
  <c r="FK10" i="34"/>
  <c r="J6" i="35"/>
  <c r="F6" i="35"/>
  <c r="I6" i="35"/>
  <c r="E6" i="35"/>
  <c r="S6" i="35"/>
  <c r="O6" i="35"/>
  <c r="R6" i="35"/>
  <c r="N6" i="35"/>
  <c r="AB6" i="35"/>
  <c r="X6" i="35"/>
  <c r="AA6" i="35"/>
  <c r="W6" i="35"/>
  <c r="AK6" i="35"/>
  <c r="AG6" i="35"/>
  <c r="AJ6" i="35"/>
  <c r="AF6" i="35"/>
  <c r="AT6" i="35"/>
  <c r="AP6" i="35"/>
  <c r="AS6" i="35"/>
  <c r="AO6" i="35"/>
  <c r="BC6" i="35"/>
  <c r="AY6" i="35"/>
  <c r="BB6" i="35"/>
  <c r="AX6" i="35"/>
  <c r="BL6" i="35"/>
  <c r="BH6" i="35"/>
  <c r="BK6" i="35"/>
  <c r="BG6" i="35"/>
  <c r="BU6" i="35"/>
  <c r="BQ6" i="35"/>
  <c r="BT6" i="35"/>
  <c r="BP6" i="35"/>
  <c r="J7" i="35"/>
  <c r="F7" i="35"/>
  <c r="I7" i="35"/>
  <c r="E7" i="35"/>
  <c r="S7" i="35"/>
  <c r="O7" i="35"/>
  <c r="R7" i="35"/>
  <c r="N7" i="35"/>
  <c r="AB7" i="35"/>
  <c r="X7" i="35"/>
  <c r="AA7" i="35"/>
  <c r="W7" i="35"/>
  <c r="AK7" i="35"/>
  <c r="AG7" i="35"/>
  <c r="AJ7" i="35"/>
  <c r="AF7" i="35"/>
  <c r="AT7" i="35"/>
  <c r="AP7" i="35"/>
  <c r="AS7" i="35"/>
  <c r="AO7" i="35"/>
  <c r="BC7" i="35"/>
  <c r="AY7" i="35"/>
  <c r="BB7" i="35"/>
  <c r="AX7" i="35"/>
  <c r="BL7" i="35"/>
  <c r="BH7" i="35"/>
  <c r="BK7" i="35"/>
  <c r="BG7" i="35"/>
  <c r="BU7" i="35"/>
  <c r="BQ7" i="35"/>
  <c r="BT7" i="35"/>
  <c r="BP7" i="35"/>
  <c r="J8" i="35"/>
  <c r="F8" i="35"/>
  <c r="I8" i="35"/>
  <c r="E8" i="35"/>
  <c r="S8" i="35"/>
  <c r="O8" i="35"/>
  <c r="R8" i="35"/>
  <c r="N8" i="35"/>
  <c r="AB8" i="35"/>
  <c r="X8" i="35"/>
  <c r="AA8" i="35"/>
  <c r="W8" i="35"/>
  <c r="AK8" i="35"/>
  <c r="AG8" i="35"/>
  <c r="AJ8" i="35"/>
  <c r="AF8" i="35"/>
  <c r="AI8" i="35"/>
  <c r="C6" i="39"/>
  <c r="G6" i="39"/>
  <c r="AA6" i="39"/>
  <c r="CI6" i="39"/>
  <c r="BX7" i="39"/>
  <c r="CA7" i="39"/>
  <c r="BW7" i="39"/>
  <c r="BZ7" i="39"/>
  <c r="BV7" i="39"/>
  <c r="EB7" i="39"/>
  <c r="EE7" i="39"/>
  <c r="EA7" i="39"/>
  <c r="ED7" i="39"/>
  <c r="DZ7" i="39"/>
  <c r="W8" i="39"/>
  <c r="Z8" i="39"/>
  <c r="V8" i="39"/>
  <c r="Y8" i="39"/>
  <c r="U8" i="39"/>
  <c r="EM8" i="39"/>
  <c r="EL8" i="39"/>
  <c r="EK8" i="39"/>
  <c r="EU8" i="39"/>
  <c r="ET8" i="39"/>
  <c r="ES8" i="39"/>
  <c r="FK8" i="39"/>
  <c r="FJ8" i="39"/>
  <c r="FI8" i="39"/>
  <c r="GQ8" i="39"/>
  <c r="GP8" i="39"/>
  <c r="GO8" i="39"/>
  <c r="HS8" i="39"/>
  <c r="HR8" i="39"/>
  <c r="HU8" i="39"/>
  <c r="HQ8" i="39"/>
  <c r="N9" i="39"/>
  <c r="J9" i="39"/>
  <c r="M9" i="39"/>
  <c r="I9" i="39"/>
  <c r="L9" i="39"/>
  <c r="H9" i="39"/>
  <c r="GG9" i="39"/>
  <c r="GH9" i="39"/>
  <c r="GF9" i="39"/>
  <c r="GE9" i="39"/>
  <c r="IW9" i="39"/>
  <c r="IX9" i="39"/>
  <c r="IV9" i="39"/>
  <c r="IU9" i="39"/>
  <c r="CV10" i="39"/>
  <c r="CR10" i="39"/>
  <c r="CT10" i="39"/>
  <c r="CS10" i="39"/>
  <c r="CQ10" i="39"/>
  <c r="CU11" i="39"/>
  <c r="CQ11" i="39"/>
  <c r="CS11" i="39"/>
  <c r="CV11" i="39"/>
  <c r="CT11" i="39"/>
  <c r="CR11" i="39"/>
  <c r="EM11" i="39"/>
  <c r="EK11" i="39"/>
  <c r="EL11" i="39"/>
  <c r="EU11" i="39"/>
  <c r="ES11" i="39"/>
  <c r="ET11" i="39"/>
  <c r="FK11" i="39"/>
  <c r="FI11" i="39"/>
  <c r="FJ11" i="39"/>
  <c r="F12" i="39"/>
  <c r="D12" i="39"/>
  <c r="E12" i="39"/>
  <c r="AW12" i="39"/>
  <c r="AZ6" i="42"/>
  <c r="AV6" i="42"/>
  <c r="AR6" i="42"/>
  <c r="AN6" i="42"/>
  <c r="AJ6" i="42"/>
  <c r="AY6" i="42"/>
  <c r="AU6" i="42"/>
  <c r="AQ6" i="42"/>
  <c r="AM6" i="42"/>
  <c r="AI6" i="42"/>
  <c r="AX6" i="42"/>
  <c r="AT6" i="42"/>
  <c r="AP6" i="42"/>
  <c r="AL6" i="42"/>
  <c r="AH6" i="42"/>
  <c r="AS6" i="42"/>
  <c r="AO6" i="42"/>
  <c r="AK6" i="42"/>
  <c r="BU6" i="42"/>
  <c r="BQ6" i="42"/>
  <c r="BT6" i="42"/>
  <c r="BP6" i="42"/>
  <c r="BS6" i="42"/>
  <c r="BO6" i="42"/>
  <c r="BR6" i="42"/>
  <c r="DE6" i="42"/>
  <c r="DA6" i="42"/>
  <c r="DD6" i="42"/>
  <c r="CZ6" i="42"/>
  <c r="DC6" i="42"/>
  <c r="CY6" i="42"/>
  <c r="DB6" i="42"/>
  <c r="L8" i="42"/>
  <c r="K8" i="42"/>
  <c r="N8" i="42"/>
  <c r="J8" i="42"/>
  <c r="M8" i="42"/>
  <c r="CM8" i="42"/>
  <c r="CI8" i="42"/>
  <c r="CL8" i="42"/>
  <c r="CH8" i="42"/>
  <c r="CK8" i="42"/>
  <c r="CG8" i="42"/>
  <c r="CJ8" i="42"/>
  <c r="AZ10" i="42"/>
  <c r="AV10" i="42"/>
  <c r="AR10" i="42"/>
  <c r="AN10" i="42"/>
  <c r="AJ10" i="42"/>
  <c r="AY10" i="42"/>
  <c r="AU10" i="42"/>
  <c r="AQ10" i="42"/>
  <c r="AM10" i="42"/>
  <c r="AI10" i="42"/>
  <c r="AX10" i="42"/>
  <c r="AT10" i="42"/>
  <c r="AP10" i="42"/>
  <c r="AL10" i="42"/>
  <c r="AH10" i="42"/>
  <c r="AS10" i="42"/>
  <c r="AO10" i="42"/>
  <c r="AK10" i="42"/>
  <c r="BU10" i="42"/>
  <c r="BQ10" i="42"/>
  <c r="BT10" i="42"/>
  <c r="BP10" i="42"/>
  <c r="BS10" i="42"/>
  <c r="BO10" i="42"/>
  <c r="BR10" i="42"/>
  <c r="DE10" i="42"/>
  <c r="DA10" i="42"/>
  <c r="DD10" i="42"/>
  <c r="CZ10" i="42"/>
  <c r="DC10" i="42"/>
  <c r="CY10" i="42"/>
  <c r="DB10" i="42"/>
  <c r="DM6" i="43"/>
  <c r="DI6" i="43"/>
  <c r="DK6" i="43"/>
  <c r="DJ6" i="43"/>
  <c r="DN6" i="43"/>
  <c r="DH6" i="43"/>
  <c r="DL6" i="43"/>
  <c r="BR7" i="39"/>
  <c r="CT7" i="39"/>
  <c r="DV7" i="39"/>
  <c r="GH7" i="39"/>
  <c r="HB7" i="39"/>
  <c r="HN7" i="39"/>
  <c r="HZ7" i="39"/>
  <c r="IL7" i="39"/>
  <c r="IX7" i="39"/>
  <c r="AS8" i="39"/>
  <c r="AW8" i="39"/>
  <c r="BY8" i="39"/>
  <c r="DA8" i="39"/>
  <c r="EC8" i="39"/>
  <c r="GC8" i="39"/>
  <c r="GW8" i="39"/>
  <c r="X9" i="39"/>
  <c r="BM9" i="39"/>
  <c r="BI9" i="39"/>
  <c r="BL9" i="39"/>
  <c r="DQ9" i="39"/>
  <c r="DM9" i="39"/>
  <c r="DP9" i="39"/>
  <c r="HI9" i="39"/>
  <c r="HE9" i="39"/>
  <c r="HO9" i="39"/>
  <c r="BL10" i="39"/>
  <c r="BH10" i="39"/>
  <c r="BM10" i="39"/>
  <c r="DB10" i="39"/>
  <c r="DP10" i="39"/>
  <c r="DL10" i="39"/>
  <c r="DQ10" i="39"/>
  <c r="HC10" i="39"/>
  <c r="IA10" i="39"/>
  <c r="IY10" i="39"/>
  <c r="Y11" i="39"/>
  <c r="HC11" i="39"/>
  <c r="GY11" i="39"/>
  <c r="HA11" i="39"/>
  <c r="IA11" i="39"/>
  <c r="HW11" i="39"/>
  <c r="HY11" i="39"/>
  <c r="IY11" i="39"/>
  <c r="IU11" i="39"/>
  <c r="IW11" i="39"/>
  <c r="AD12" i="39"/>
  <c r="AB12" i="39"/>
  <c r="FZ12" i="39"/>
  <c r="GB12" i="39"/>
  <c r="Y13" i="39"/>
  <c r="U13" i="39"/>
  <c r="W13" i="39"/>
  <c r="CG13" i="39"/>
  <c r="CC13" i="39"/>
  <c r="CE13" i="39"/>
  <c r="CS13" i="39"/>
  <c r="CU13" i="39"/>
  <c r="CQ13" i="39"/>
  <c r="EG13" i="39"/>
  <c r="EI13" i="39"/>
  <c r="EO13" i="39"/>
  <c r="EQ13" i="39"/>
  <c r="EW13" i="39"/>
  <c r="EY13" i="39"/>
  <c r="FE13" i="39"/>
  <c r="FG13" i="39"/>
  <c r="FM13" i="39"/>
  <c r="FO13" i="39"/>
  <c r="FU13" i="39"/>
  <c r="FW13" i="39"/>
  <c r="HA13" i="39"/>
  <c r="HC13" i="39"/>
  <c r="GY13" i="39"/>
  <c r="HY13" i="39"/>
  <c r="IA13" i="39"/>
  <c r="HW13" i="39"/>
  <c r="IW13" i="39"/>
  <c r="IY13" i="39"/>
  <c r="IU13" i="39"/>
  <c r="CZ14" i="39"/>
  <c r="DC14" i="39"/>
  <c r="CY14" i="39"/>
  <c r="DB14" i="39"/>
  <c r="CX14" i="39"/>
  <c r="GV14" i="39"/>
  <c r="GU14" i="39"/>
  <c r="GT14" i="39"/>
  <c r="R7" i="40"/>
  <c r="J7" i="40"/>
  <c r="F7" i="40"/>
  <c r="U7" i="40"/>
  <c r="Q7" i="40"/>
  <c r="M7" i="40"/>
  <c r="I7" i="40"/>
  <c r="E7" i="40"/>
  <c r="T7" i="40"/>
  <c r="P7" i="40"/>
  <c r="L7" i="40"/>
  <c r="H7" i="40"/>
  <c r="D7" i="40"/>
  <c r="O7" i="40"/>
  <c r="R15" i="40"/>
  <c r="J15" i="40"/>
  <c r="F15" i="40"/>
  <c r="U15" i="40"/>
  <c r="Q15" i="40"/>
  <c r="M15" i="40"/>
  <c r="I15" i="40"/>
  <c r="E15" i="40"/>
  <c r="T15" i="40"/>
  <c r="P15" i="40"/>
  <c r="L15" i="40"/>
  <c r="H15" i="40"/>
  <c r="D15" i="40"/>
  <c r="O15" i="40"/>
  <c r="V6" i="41"/>
  <c r="R6" i="41"/>
  <c r="Y6" i="41"/>
  <c r="U6" i="41"/>
  <c r="Q6" i="41"/>
  <c r="X6" i="41"/>
  <c r="T6" i="41"/>
  <c r="P6" i="41"/>
  <c r="N10" i="41"/>
  <c r="J10" i="41"/>
  <c r="F10" i="41"/>
  <c r="M10" i="41"/>
  <c r="I10" i="41"/>
  <c r="E10" i="41"/>
  <c r="L10" i="41"/>
  <c r="H10" i="41"/>
  <c r="D10" i="41"/>
  <c r="BD6" i="42"/>
  <c r="BC6" i="42"/>
  <c r="BB6" i="42"/>
  <c r="BD8" i="42"/>
  <c r="BC8" i="42"/>
  <c r="BB8" i="42"/>
  <c r="BD10" i="42"/>
  <c r="BC10" i="42"/>
  <c r="BB10" i="42"/>
  <c r="BE5" i="43"/>
  <c r="BW5" i="43"/>
  <c r="AF5" i="43"/>
  <c r="BA5" i="43"/>
  <c r="W6" i="43"/>
  <c r="Y6" i="43"/>
  <c r="X6" i="43"/>
  <c r="V6" i="43"/>
  <c r="BK6" i="43"/>
  <c r="BG6" i="43"/>
  <c r="BI6" i="43"/>
  <c r="BH6" i="43"/>
  <c r="BL6" i="43"/>
  <c r="BF6" i="43"/>
  <c r="AY5" i="47"/>
  <c r="CQ6" i="47"/>
  <c r="CM6" i="47"/>
  <c r="CP6" i="47"/>
  <c r="CL6" i="47"/>
  <c r="CO6" i="47"/>
  <c r="CK6" i="47"/>
  <c r="CN6" i="47"/>
  <c r="EA8" i="47"/>
  <c r="DW8" i="47"/>
  <c r="DZ8" i="47"/>
  <c r="DV8" i="47"/>
  <c r="DY8" i="47"/>
  <c r="DU8" i="47"/>
  <c r="DX8" i="47"/>
  <c r="DI9" i="47"/>
  <c r="DE9" i="47"/>
  <c r="DH9" i="47"/>
  <c r="DD9" i="47"/>
  <c r="DG9" i="47"/>
  <c r="DC9" i="47"/>
  <c r="DF9" i="47"/>
  <c r="CO10" i="47"/>
  <c r="CM10" i="47"/>
  <c r="CQ10" i="47"/>
  <c r="CL10" i="47"/>
  <c r="CP10" i="47"/>
  <c r="CK10" i="47"/>
  <c r="CN10" i="47"/>
  <c r="BR8" i="33"/>
  <c r="CA8" i="33"/>
  <c r="CJ8" i="33"/>
  <c r="CS8" i="33"/>
  <c r="DB8" i="33"/>
  <c r="G9" i="33"/>
  <c r="S9" i="33"/>
  <c r="AE9" i="33"/>
  <c r="M10" i="33"/>
  <c r="Y10" i="33"/>
  <c r="AK10" i="33"/>
  <c r="AO10" i="33"/>
  <c r="AS10" i="33"/>
  <c r="AW10" i="33"/>
  <c r="BI10" i="33"/>
  <c r="BR10" i="33"/>
  <c r="CA10" i="33"/>
  <c r="CJ10" i="33"/>
  <c r="CS10" i="33"/>
  <c r="DB10" i="33"/>
  <c r="AK7" i="34"/>
  <c r="AO7" i="34"/>
  <c r="AS7" i="34"/>
  <c r="EU7" i="34"/>
  <c r="FD7" i="34"/>
  <c r="FM7" i="34"/>
  <c r="G8" i="34"/>
  <c r="S8" i="34"/>
  <c r="AE8" i="34"/>
  <c r="M9" i="34"/>
  <c r="Y9" i="34"/>
  <c r="AK9" i="34"/>
  <c r="AO9" i="34"/>
  <c r="AS9" i="34"/>
  <c r="AW9" i="34"/>
  <c r="BI9" i="34"/>
  <c r="BR9" i="34"/>
  <c r="CA9" i="34"/>
  <c r="CJ9" i="34"/>
  <c r="CS9" i="34"/>
  <c r="DB9" i="34"/>
  <c r="DK9" i="34"/>
  <c r="DT9" i="34"/>
  <c r="EC9" i="34"/>
  <c r="EL9" i="34"/>
  <c r="EU9" i="34"/>
  <c r="FD9" i="34"/>
  <c r="FM9" i="34"/>
  <c r="G10" i="34"/>
  <c r="S10" i="34"/>
  <c r="AE10" i="34"/>
  <c r="K7" i="39"/>
  <c r="S7" i="39"/>
  <c r="AI7" i="39"/>
  <c r="AM7" i="39"/>
  <c r="BK7" i="39"/>
  <c r="BO7" i="39"/>
  <c r="BS7" i="39"/>
  <c r="CM7" i="39"/>
  <c r="CQ7" i="39"/>
  <c r="CU7" i="39"/>
  <c r="DO7" i="39"/>
  <c r="DS7" i="39"/>
  <c r="DW7" i="39"/>
  <c r="GE7" i="39"/>
  <c r="GM7" i="39"/>
  <c r="GY7" i="39"/>
  <c r="HC7" i="39"/>
  <c r="HK7" i="39"/>
  <c r="HO7" i="39"/>
  <c r="HW7" i="39"/>
  <c r="IA7" i="39"/>
  <c r="II7" i="39"/>
  <c r="IM7" i="39"/>
  <c r="IU7" i="39"/>
  <c r="IY7" i="39"/>
  <c r="AP8" i="39"/>
  <c r="AT8" i="39"/>
  <c r="AX8" i="39"/>
  <c r="BR8" i="39"/>
  <c r="BV8" i="39"/>
  <c r="BZ8" i="39"/>
  <c r="CT8" i="39"/>
  <c r="CX8" i="39"/>
  <c r="DB8" i="39"/>
  <c r="DV8" i="39"/>
  <c r="DZ8" i="39"/>
  <c r="ED8" i="39"/>
  <c r="FZ8" i="39"/>
  <c r="GH8" i="39"/>
  <c r="GT8" i="39"/>
  <c r="HB8" i="39"/>
  <c r="HN8" i="39"/>
  <c r="HZ8" i="39"/>
  <c r="IL8" i="39"/>
  <c r="IX8" i="39"/>
  <c r="U9" i="39"/>
  <c r="Y9" i="39"/>
  <c r="AS9" i="39"/>
  <c r="AX9" i="39"/>
  <c r="BH9" i="39"/>
  <c r="BS9" i="39"/>
  <c r="CG9" i="39"/>
  <c r="CC9" i="39"/>
  <c r="CH9" i="39"/>
  <c r="DL9" i="39"/>
  <c r="DW9" i="39"/>
  <c r="EL9" i="39"/>
  <c r="ET9" i="39"/>
  <c r="FJ9" i="39"/>
  <c r="HF9" i="39"/>
  <c r="HK9" i="39"/>
  <c r="HU9" i="39"/>
  <c r="HQ9" i="39"/>
  <c r="IA9" i="39"/>
  <c r="E10" i="39"/>
  <c r="AV10" i="39"/>
  <c r="AR10" i="39"/>
  <c r="AT10" i="39"/>
  <c r="AY10" i="39"/>
  <c r="BI10" i="39"/>
  <c r="BT10" i="39"/>
  <c r="BP10" i="39"/>
  <c r="BS10" i="39"/>
  <c r="CX10" i="39"/>
  <c r="DC10" i="39"/>
  <c r="DM10" i="39"/>
  <c r="DX10" i="39"/>
  <c r="DT10" i="39"/>
  <c r="DW10" i="39"/>
  <c r="FZ10" i="39"/>
  <c r="GE10" i="39"/>
  <c r="GK10" i="39"/>
  <c r="GT10" i="39"/>
  <c r="GY10" i="39"/>
  <c r="HW10" i="39"/>
  <c r="IU10" i="39"/>
  <c r="U11" i="39"/>
  <c r="Z11" i="39"/>
  <c r="BS11" i="39"/>
  <c r="BO11" i="39"/>
  <c r="BQ11" i="39"/>
  <c r="CE11" i="39"/>
  <c r="CG11" i="39"/>
  <c r="CC11" i="39"/>
  <c r="DW11" i="39"/>
  <c r="DS11" i="39"/>
  <c r="DU11" i="39"/>
  <c r="EI11" i="39"/>
  <c r="EG11" i="39"/>
  <c r="EQ11" i="39"/>
  <c r="EO11" i="39"/>
  <c r="EY11" i="39"/>
  <c r="EW11" i="39"/>
  <c r="FG11" i="39"/>
  <c r="FE11" i="39"/>
  <c r="FO11" i="39"/>
  <c r="FM11" i="39"/>
  <c r="FW11" i="39"/>
  <c r="FU11" i="39"/>
  <c r="GZ11" i="39"/>
  <c r="HS11" i="39"/>
  <c r="HU11" i="39"/>
  <c r="HQ11" i="39"/>
  <c r="HX11" i="39"/>
  <c r="IQ11" i="39"/>
  <c r="IS11" i="39"/>
  <c r="IO11" i="39"/>
  <c r="IV11" i="39"/>
  <c r="N12" i="39"/>
  <c r="J12" i="39"/>
  <c r="L12" i="39"/>
  <c r="H12" i="39"/>
  <c r="R12" i="39"/>
  <c r="P12" i="39"/>
  <c r="AC12" i="39"/>
  <c r="BJ12" i="39"/>
  <c r="BL12" i="39"/>
  <c r="BH12" i="39"/>
  <c r="DB12" i="39"/>
  <c r="CX12" i="39"/>
  <c r="CZ12" i="39"/>
  <c r="DN12" i="39"/>
  <c r="DP12" i="39"/>
  <c r="DL12" i="39"/>
  <c r="GA12" i="39"/>
  <c r="GT12" i="39"/>
  <c r="GV12" i="39"/>
  <c r="GO13" i="39"/>
  <c r="GQ13" i="39"/>
  <c r="HU13" i="39"/>
  <c r="HQ13" i="39"/>
  <c r="HS13" i="39"/>
  <c r="IS13" i="39"/>
  <c r="IO13" i="39"/>
  <c r="IQ13" i="39"/>
  <c r="L14" i="39"/>
  <c r="H14" i="39"/>
  <c r="K14" i="39"/>
  <c r="N14" i="39"/>
  <c r="J14" i="39"/>
  <c r="AV14" i="39"/>
  <c r="AR14" i="39"/>
  <c r="AY14" i="39"/>
  <c r="AU14" i="39"/>
  <c r="AQ14" i="39"/>
  <c r="AX14" i="39"/>
  <c r="AT14" i="39"/>
  <c r="AP14" i="39"/>
  <c r="BX14" i="39"/>
  <c r="CA14" i="39"/>
  <c r="BW14" i="39"/>
  <c r="BZ14" i="39"/>
  <c r="BV14" i="39"/>
  <c r="GB14" i="39"/>
  <c r="GA14" i="39"/>
  <c r="FZ14" i="39"/>
  <c r="N6" i="41"/>
  <c r="J6" i="41"/>
  <c r="F6" i="41"/>
  <c r="M6" i="41"/>
  <c r="I6" i="41"/>
  <c r="E6" i="41"/>
  <c r="L6" i="41"/>
  <c r="H6" i="41"/>
  <c r="D6" i="41"/>
  <c r="AP13" i="41"/>
  <c r="AL13" i="41"/>
  <c r="AG13" i="41"/>
  <c r="AC13" i="41"/>
  <c r="AO13" i="41"/>
  <c r="AK13" i="41"/>
  <c r="AF13" i="41"/>
  <c r="AB13" i="41"/>
  <c r="AN13" i="41"/>
  <c r="AJ13" i="41"/>
  <c r="AE13" i="41"/>
  <c r="AA13" i="41"/>
  <c r="BL6" i="42"/>
  <c r="BH6" i="42"/>
  <c r="BK6" i="42"/>
  <c r="BG6" i="42"/>
  <c r="BJ6" i="42"/>
  <c r="BF6" i="42"/>
  <c r="CD6" i="42"/>
  <c r="BZ6" i="42"/>
  <c r="CC6" i="42"/>
  <c r="BY6" i="42"/>
  <c r="CB6" i="42"/>
  <c r="BX6" i="42"/>
  <c r="CV6" i="42"/>
  <c r="CR6" i="42"/>
  <c r="CU6" i="42"/>
  <c r="CQ6" i="42"/>
  <c r="CT6" i="42"/>
  <c r="CP6" i="42"/>
  <c r="F7" i="42"/>
  <c r="E7" i="42"/>
  <c r="H7" i="42"/>
  <c r="D7" i="42"/>
  <c r="R7" i="42"/>
  <c r="Q7" i="42"/>
  <c r="T7" i="42"/>
  <c r="P7" i="42"/>
  <c r="AD7" i="42"/>
  <c r="AC7" i="42"/>
  <c r="AF7" i="42"/>
  <c r="AB7" i="42"/>
  <c r="BL8" i="42"/>
  <c r="BH8" i="42"/>
  <c r="BK8" i="42"/>
  <c r="BG8" i="42"/>
  <c r="BJ8" i="42"/>
  <c r="BF8" i="42"/>
  <c r="CD8" i="42"/>
  <c r="BZ8" i="42"/>
  <c r="CC8" i="42"/>
  <c r="BY8" i="42"/>
  <c r="CB8" i="42"/>
  <c r="BX8" i="42"/>
  <c r="CV8" i="42"/>
  <c r="CR8" i="42"/>
  <c r="CU8" i="42"/>
  <c r="CQ8" i="42"/>
  <c r="CT8" i="42"/>
  <c r="CP8" i="42"/>
  <c r="F9" i="42"/>
  <c r="E9" i="42"/>
  <c r="H9" i="42"/>
  <c r="D9" i="42"/>
  <c r="R9" i="42"/>
  <c r="Q9" i="42"/>
  <c r="T9" i="42"/>
  <c r="P9" i="42"/>
  <c r="AD9" i="42"/>
  <c r="AC9" i="42"/>
  <c r="AF9" i="42"/>
  <c r="AB9" i="42"/>
  <c r="BL10" i="42"/>
  <c r="BH10" i="42"/>
  <c r="BK10" i="42"/>
  <c r="BG10" i="42"/>
  <c r="BJ10" i="42"/>
  <c r="BF10" i="42"/>
  <c r="CD10" i="42"/>
  <c r="BZ10" i="42"/>
  <c r="CC10" i="42"/>
  <c r="BY10" i="42"/>
  <c r="CB10" i="42"/>
  <c r="BX10" i="42"/>
  <c r="CV10" i="42"/>
  <c r="CR10" i="42"/>
  <c r="CU10" i="42"/>
  <c r="CQ10" i="42"/>
  <c r="CT10" i="42"/>
  <c r="CP10" i="42"/>
  <c r="G5" i="43"/>
  <c r="S5" i="43"/>
  <c r="AE5" i="43"/>
  <c r="P5" i="43"/>
  <c r="O5" i="43" s="1"/>
  <c r="CC6" i="43"/>
  <c r="BY6" i="43"/>
  <c r="CA6" i="43"/>
  <c r="BZ6" i="43"/>
  <c r="CD6" i="43"/>
  <c r="BX6" i="43"/>
  <c r="BC8" i="43"/>
  <c r="BD8" i="43"/>
  <c r="BB8" i="43"/>
  <c r="BD10" i="43"/>
  <c r="BC10" i="43"/>
  <c r="BB10" i="43"/>
  <c r="C5" i="44"/>
  <c r="L5" i="44"/>
  <c r="DK5" i="47"/>
  <c r="EA7" i="47"/>
  <c r="DW7" i="47"/>
  <c r="DZ7" i="47"/>
  <c r="DV7" i="47"/>
  <c r="DY7" i="47"/>
  <c r="DU7" i="47"/>
  <c r="DX7" i="47"/>
  <c r="DI8" i="47"/>
  <c r="DE8" i="47"/>
  <c r="DH8" i="47"/>
  <c r="DD8" i="47"/>
  <c r="DG8" i="47"/>
  <c r="DC8" i="47"/>
  <c r="DF8" i="47"/>
  <c r="CQ9" i="47"/>
  <c r="CM9" i="47"/>
  <c r="CP9" i="47"/>
  <c r="CL9" i="47"/>
  <c r="CO9" i="47"/>
  <c r="CK9" i="47"/>
  <c r="CN9" i="47"/>
  <c r="Y12" i="47"/>
  <c r="U12" i="47"/>
  <c r="Q12" i="47"/>
  <c r="Z12" i="47"/>
  <c r="T12" i="47"/>
  <c r="X12" i="47"/>
  <c r="S12" i="47"/>
  <c r="W12" i="47"/>
  <c r="R12" i="47"/>
  <c r="V12" i="47"/>
  <c r="BO8" i="33"/>
  <c r="BX8" i="33"/>
  <c r="CG8" i="33"/>
  <c r="CP8" i="33"/>
  <c r="CY8" i="33"/>
  <c r="D9" i="33"/>
  <c r="P9" i="33"/>
  <c r="AB9" i="33"/>
  <c r="J10" i="33"/>
  <c r="V10" i="33"/>
  <c r="AH10" i="33"/>
  <c r="AL10" i="33"/>
  <c r="AP10" i="33"/>
  <c r="AT10" i="33"/>
  <c r="BF10" i="33"/>
  <c r="BO10" i="33"/>
  <c r="BX10" i="33"/>
  <c r="CG10" i="33"/>
  <c r="CP10" i="33"/>
  <c r="CY10" i="33"/>
  <c r="FA7" i="34"/>
  <c r="FJ7" i="34"/>
  <c r="D8" i="34"/>
  <c r="P8" i="34"/>
  <c r="AB8" i="34"/>
  <c r="J9" i="34"/>
  <c r="V9" i="34"/>
  <c r="AH9" i="34"/>
  <c r="AL9" i="34"/>
  <c r="AP9" i="34"/>
  <c r="AT9" i="34"/>
  <c r="BF9" i="34"/>
  <c r="BO9" i="34"/>
  <c r="BX9" i="34"/>
  <c r="CG9" i="34"/>
  <c r="CP9" i="34"/>
  <c r="CY9" i="34"/>
  <c r="DH9" i="34"/>
  <c r="DQ9" i="34"/>
  <c r="DZ9" i="34"/>
  <c r="EI9" i="34"/>
  <c r="ER9" i="34"/>
  <c r="FA9" i="34"/>
  <c r="FJ9" i="34"/>
  <c r="D10" i="34"/>
  <c r="P10" i="34"/>
  <c r="AB10" i="34"/>
  <c r="H7" i="39"/>
  <c r="AF7" i="39"/>
  <c r="AJ7" i="39"/>
  <c r="BH7" i="39"/>
  <c r="BP7" i="39"/>
  <c r="CJ7" i="39"/>
  <c r="CR7" i="39"/>
  <c r="DL7" i="39"/>
  <c r="DT7" i="39"/>
  <c r="AI8" i="39"/>
  <c r="AQ8" i="39"/>
  <c r="AU8" i="39"/>
  <c r="BO8" i="39"/>
  <c r="BW8" i="39"/>
  <c r="CQ8" i="39"/>
  <c r="CY8" i="39"/>
  <c r="DS8" i="39"/>
  <c r="EA8" i="39"/>
  <c r="GY8" i="39"/>
  <c r="HK8" i="39"/>
  <c r="HW8" i="39"/>
  <c r="II8" i="39"/>
  <c r="IU8" i="39"/>
  <c r="V9" i="39"/>
  <c r="AP9" i="39"/>
  <c r="AT9" i="39"/>
  <c r="AY9" i="39"/>
  <c r="BJ9" i="39"/>
  <c r="BO9" i="39"/>
  <c r="BT9" i="39"/>
  <c r="CD9" i="39"/>
  <c r="CO9" i="39"/>
  <c r="CK9" i="39"/>
  <c r="CN9" i="39"/>
  <c r="DN9" i="39"/>
  <c r="DS9" i="39"/>
  <c r="DX9" i="39"/>
  <c r="EH9" i="39"/>
  <c r="EM9" i="39"/>
  <c r="EP9" i="39"/>
  <c r="EU9" i="39"/>
  <c r="FF9" i="39"/>
  <c r="FK9" i="39"/>
  <c r="HG9" i="39"/>
  <c r="HL9" i="39"/>
  <c r="HR9" i="39"/>
  <c r="HW9" i="39"/>
  <c r="IG9" i="39"/>
  <c r="IC9" i="39"/>
  <c r="IM9" i="39"/>
  <c r="F10" i="39"/>
  <c r="Q10" i="39"/>
  <c r="AN10" i="39"/>
  <c r="AJ10" i="39"/>
  <c r="AF10" i="39"/>
  <c r="AK10" i="39"/>
  <c r="AP10" i="39"/>
  <c r="AU10" i="39"/>
  <c r="BJ10" i="39"/>
  <c r="BO10" i="39"/>
  <c r="BZ10" i="39"/>
  <c r="CN10" i="39"/>
  <c r="CJ10" i="39"/>
  <c r="CO10" i="39"/>
  <c r="CY10" i="39"/>
  <c r="DN10" i="39"/>
  <c r="DS10" i="39"/>
  <c r="ED10" i="39"/>
  <c r="GA10" i="39"/>
  <c r="GG10" i="39"/>
  <c r="GL10" i="39"/>
  <c r="GU10" i="39"/>
  <c r="HA10" i="39"/>
  <c r="HO10" i="39"/>
  <c r="HY10" i="39"/>
  <c r="IM10" i="39"/>
  <c r="IW10" i="39"/>
  <c r="V11" i="39"/>
  <c r="AY11" i="39"/>
  <c r="AU11" i="39"/>
  <c r="AQ11" i="39"/>
  <c r="AT11" i="39"/>
  <c r="BC11" i="39"/>
  <c r="BE11" i="39"/>
  <c r="BF11" i="39"/>
  <c r="BP11" i="39"/>
  <c r="CD11" i="39"/>
  <c r="DT11" i="39"/>
  <c r="EH11" i="39"/>
  <c r="EP11" i="39"/>
  <c r="EX11" i="39"/>
  <c r="FF11" i="39"/>
  <c r="FN11" i="39"/>
  <c r="FV11" i="39"/>
  <c r="GQ11" i="39"/>
  <c r="GO11" i="39"/>
  <c r="HB11" i="39"/>
  <c r="HO11" i="39"/>
  <c r="HK11" i="39"/>
  <c r="HM11" i="39"/>
  <c r="HR11" i="39"/>
  <c r="HZ11" i="39"/>
  <c r="IM11" i="39"/>
  <c r="II11" i="39"/>
  <c r="IK11" i="39"/>
  <c r="IP11" i="39"/>
  <c r="IX11" i="39"/>
  <c r="I12" i="39"/>
  <c r="Q12" i="39"/>
  <c r="AL12" i="39"/>
  <c r="AH12" i="39"/>
  <c r="AN12" i="39"/>
  <c r="AJ12" i="39"/>
  <c r="AF12" i="39"/>
  <c r="AM12" i="39"/>
  <c r="BI12" i="39"/>
  <c r="CY12" i="39"/>
  <c r="DM12" i="39"/>
  <c r="GC12" i="39"/>
  <c r="GU12" i="39"/>
  <c r="X13" i="39"/>
  <c r="BE13" i="39"/>
  <c r="BA13" i="39"/>
  <c r="BC13" i="39"/>
  <c r="BQ13" i="39"/>
  <c r="BS13" i="39"/>
  <c r="BO13" i="39"/>
  <c r="CF13" i="39"/>
  <c r="CT13" i="39"/>
  <c r="DI13" i="39"/>
  <c r="DE13" i="39"/>
  <c r="DG13" i="39"/>
  <c r="DU13" i="39"/>
  <c r="DW13" i="39"/>
  <c r="DS13" i="39"/>
  <c r="EK13" i="39"/>
  <c r="EM13" i="39"/>
  <c r="ES13" i="39"/>
  <c r="EU13" i="39"/>
  <c r="FA13" i="39"/>
  <c r="FC13" i="39"/>
  <c r="FI13" i="39"/>
  <c r="FK13" i="39"/>
  <c r="FQ13" i="39"/>
  <c r="FS13" i="39"/>
  <c r="FX13" i="39"/>
  <c r="GP13" i="39"/>
  <c r="HB13" i="39"/>
  <c r="HM13" i="39"/>
  <c r="HO13" i="39"/>
  <c r="HK13" i="39"/>
  <c r="HR13" i="39"/>
  <c r="HZ13" i="39"/>
  <c r="IK13" i="39"/>
  <c r="IM13" i="39"/>
  <c r="II13" i="39"/>
  <c r="IP13" i="39"/>
  <c r="IX13" i="39"/>
  <c r="I14" i="39"/>
  <c r="AS14" i="39"/>
  <c r="BY14" i="39"/>
  <c r="GC14" i="39"/>
  <c r="N5" i="40"/>
  <c r="K7" i="40"/>
  <c r="R11" i="40"/>
  <c r="J11" i="40"/>
  <c r="F11" i="40"/>
  <c r="U11" i="40"/>
  <c r="Q11" i="40"/>
  <c r="M11" i="40"/>
  <c r="I11" i="40"/>
  <c r="E11" i="40"/>
  <c r="T11" i="40"/>
  <c r="P11" i="40"/>
  <c r="L11" i="40"/>
  <c r="H11" i="40"/>
  <c r="D11" i="40"/>
  <c r="O11" i="40"/>
  <c r="K15" i="40"/>
  <c r="G6" i="41"/>
  <c r="W6" i="41"/>
  <c r="AP9" i="41"/>
  <c r="AL9" i="41"/>
  <c r="AG9" i="41"/>
  <c r="AC9" i="41"/>
  <c r="AO9" i="41"/>
  <c r="AK9" i="41"/>
  <c r="AF9" i="41"/>
  <c r="AB9" i="41"/>
  <c r="AN9" i="41"/>
  <c r="AJ9" i="41"/>
  <c r="AE9" i="41"/>
  <c r="AA9" i="41"/>
  <c r="K10" i="41"/>
  <c r="AM13" i="41"/>
  <c r="BI6" i="42"/>
  <c r="CA6" i="42"/>
  <c r="CS6" i="42"/>
  <c r="G7" i="42"/>
  <c r="S7" i="42"/>
  <c r="AE7" i="42"/>
  <c r="BI8" i="42"/>
  <c r="CA8" i="42"/>
  <c r="CS8" i="42"/>
  <c r="G9" i="42"/>
  <c r="S9" i="42"/>
  <c r="AE9" i="42"/>
  <c r="BI10" i="42"/>
  <c r="CA10" i="42"/>
  <c r="CS10" i="42"/>
  <c r="D5" i="43"/>
  <c r="T5" i="43"/>
  <c r="AB5" i="43"/>
  <c r="CB6" i="43"/>
  <c r="CU6" i="43"/>
  <c r="CQ6" i="43"/>
  <c r="CS6" i="43"/>
  <c r="CR6" i="43"/>
  <c r="CV6" i="43"/>
  <c r="CP6" i="43"/>
  <c r="Q7" i="43"/>
  <c r="S7" i="43"/>
  <c r="R7" i="43"/>
  <c r="P7" i="43"/>
  <c r="AM5" i="47"/>
  <c r="EA6" i="47"/>
  <c r="DW6" i="47"/>
  <c r="DZ6" i="47"/>
  <c r="DV6" i="47"/>
  <c r="DY6" i="47"/>
  <c r="DU6" i="47"/>
  <c r="DX6" i="47"/>
  <c r="DI7" i="47"/>
  <c r="DE7" i="47"/>
  <c r="DH7" i="47"/>
  <c r="DD7" i="47"/>
  <c r="DG7" i="47"/>
  <c r="DC7" i="47"/>
  <c r="DF7" i="47"/>
  <c r="CQ8" i="47"/>
  <c r="CM8" i="47"/>
  <c r="CP8" i="47"/>
  <c r="CL8" i="47"/>
  <c r="CO8" i="47"/>
  <c r="CK8" i="47"/>
  <c r="CN8" i="47"/>
  <c r="BA14" i="47"/>
  <c r="BC14" i="47"/>
  <c r="BB14" i="47"/>
  <c r="AZ14" i="47"/>
  <c r="BD14" i="47"/>
  <c r="BY11" i="39"/>
  <c r="DA11" i="39"/>
  <c r="EC11" i="39"/>
  <c r="GC11" i="39"/>
  <c r="GW11" i="39"/>
  <c r="X12" i="39"/>
  <c r="BD12" i="39"/>
  <c r="CF12" i="39"/>
  <c r="DH12" i="39"/>
  <c r="FX12" i="39"/>
  <c r="GR12" i="39"/>
  <c r="HH12" i="39"/>
  <c r="HT12" i="39"/>
  <c r="IF12" i="39"/>
  <c r="IR12" i="39"/>
  <c r="K13" i="39"/>
  <c r="S13" i="39"/>
  <c r="AI13" i="39"/>
  <c r="AM13" i="39"/>
  <c r="BK13" i="39"/>
  <c r="CM13" i="39"/>
  <c r="DO13" i="39"/>
  <c r="GM13" i="39"/>
  <c r="R14" i="39"/>
  <c r="AD14" i="39"/>
  <c r="AH14" i="39"/>
  <c r="AL14" i="39"/>
  <c r="BJ14" i="39"/>
  <c r="BR14" i="39"/>
  <c r="CL14" i="39"/>
  <c r="CT14" i="39"/>
  <c r="DN14" i="39"/>
  <c r="DV14" i="39"/>
  <c r="GH14" i="39"/>
  <c r="GL14" i="39"/>
  <c r="HB14" i="39"/>
  <c r="HN14" i="39"/>
  <c r="HZ14" i="39"/>
  <c r="IL14" i="39"/>
  <c r="IX14" i="39"/>
  <c r="G6" i="40"/>
  <c r="K6" i="40"/>
  <c r="O6" i="40"/>
  <c r="S6" i="40"/>
  <c r="F9" i="40"/>
  <c r="J9" i="40"/>
  <c r="R9" i="40"/>
  <c r="G10" i="40"/>
  <c r="K10" i="40"/>
  <c r="O10" i="40"/>
  <c r="S10" i="40"/>
  <c r="F13" i="40"/>
  <c r="J13" i="40"/>
  <c r="R13" i="40"/>
  <c r="G14" i="40"/>
  <c r="K14" i="40"/>
  <c r="O14" i="40"/>
  <c r="S14" i="40"/>
  <c r="AC7" i="41"/>
  <c r="AG7" i="41"/>
  <c r="AL7" i="41"/>
  <c r="AP7" i="41"/>
  <c r="F8" i="41"/>
  <c r="J8" i="41"/>
  <c r="N8" i="41"/>
  <c r="R8" i="41"/>
  <c r="V8" i="41"/>
  <c r="AM8" i="41"/>
  <c r="G9" i="41"/>
  <c r="K9" i="41"/>
  <c r="S9" i="41"/>
  <c r="W9" i="41"/>
  <c r="AC11" i="41"/>
  <c r="AG11" i="41"/>
  <c r="AL11" i="41"/>
  <c r="AP11" i="41"/>
  <c r="F12" i="41"/>
  <c r="J12" i="41"/>
  <c r="N12" i="41"/>
  <c r="R12" i="41"/>
  <c r="V12" i="41"/>
  <c r="AM12" i="41"/>
  <c r="G13" i="41"/>
  <c r="K13" i="41"/>
  <c r="S13" i="41"/>
  <c r="W13" i="41"/>
  <c r="F6" i="42"/>
  <c r="R6" i="42"/>
  <c r="AD6" i="42"/>
  <c r="L7" i="42"/>
  <c r="X7" i="42"/>
  <c r="AJ7" i="42"/>
  <c r="AN7" i="42"/>
  <c r="AR7" i="42"/>
  <c r="AV7" i="42"/>
  <c r="AZ7" i="42"/>
  <c r="BD7" i="42"/>
  <c r="BH7" i="42"/>
  <c r="BL7" i="42"/>
  <c r="BQ7" i="42"/>
  <c r="BU7" i="42"/>
  <c r="BZ7" i="42"/>
  <c r="CD7" i="42"/>
  <c r="CI7" i="42"/>
  <c r="CM7" i="42"/>
  <c r="CR7" i="42"/>
  <c r="CV7" i="42"/>
  <c r="DA7" i="42"/>
  <c r="DE7" i="42"/>
  <c r="F8" i="42"/>
  <c r="R8" i="42"/>
  <c r="AD8" i="42"/>
  <c r="L9" i="42"/>
  <c r="X9" i="42"/>
  <c r="AJ9" i="42"/>
  <c r="AN9" i="42"/>
  <c r="AR9" i="42"/>
  <c r="AV9" i="42"/>
  <c r="AZ9" i="42"/>
  <c r="BD9" i="42"/>
  <c r="BH9" i="42"/>
  <c r="BL9" i="42"/>
  <c r="BQ9" i="42"/>
  <c r="BU9" i="42"/>
  <c r="BZ9" i="42"/>
  <c r="CD9" i="42"/>
  <c r="CI9" i="42"/>
  <c r="CM9" i="42"/>
  <c r="CR9" i="42"/>
  <c r="CV9" i="42"/>
  <c r="DA9" i="42"/>
  <c r="DE9" i="42"/>
  <c r="F10" i="42"/>
  <c r="R10" i="42"/>
  <c r="AD10" i="42"/>
  <c r="AH5" i="43"/>
  <c r="AX5" i="43"/>
  <c r="BO5" i="43"/>
  <c r="CG5" i="43"/>
  <c r="CY5" i="43"/>
  <c r="DD5" i="43"/>
  <c r="M6" i="43"/>
  <c r="N8" i="43"/>
  <c r="AY8" i="43"/>
  <c r="AU8" i="43"/>
  <c r="AQ8" i="43"/>
  <c r="AM8" i="43"/>
  <c r="AI8" i="43"/>
  <c r="AL8" i="43"/>
  <c r="AR8" i="43"/>
  <c r="AW8" i="43"/>
  <c r="BT8" i="43"/>
  <c r="BP8" i="43"/>
  <c r="BS8" i="43"/>
  <c r="CL8" i="43"/>
  <c r="CH8" i="43"/>
  <c r="CK8" i="43"/>
  <c r="DD8" i="43"/>
  <c r="CZ8" i="43"/>
  <c r="DC8" i="43"/>
  <c r="H9" i="43"/>
  <c r="AF9" i="43"/>
  <c r="X10" i="43"/>
  <c r="W10" i="43"/>
  <c r="BL10" i="43"/>
  <c r="BH10" i="43"/>
  <c r="BK10" i="43"/>
  <c r="BG10" i="43"/>
  <c r="BJ10" i="43"/>
  <c r="BF10" i="43"/>
  <c r="CD10" i="43"/>
  <c r="BZ10" i="43"/>
  <c r="CC10" i="43"/>
  <c r="BY10" i="43"/>
  <c r="CB10" i="43"/>
  <c r="BX10" i="43"/>
  <c r="CV10" i="43"/>
  <c r="CR10" i="43"/>
  <c r="CU10" i="43"/>
  <c r="CQ10" i="43"/>
  <c r="CT10" i="43"/>
  <c r="CP10" i="43"/>
  <c r="DN10" i="43"/>
  <c r="DJ10" i="43"/>
  <c r="DM10" i="43"/>
  <c r="DI10" i="43"/>
  <c r="DL10" i="43"/>
  <c r="DH10" i="43"/>
  <c r="S6" i="44"/>
  <c r="O6" i="44"/>
  <c r="R6" i="44"/>
  <c r="N6" i="44"/>
  <c r="Q6" i="44"/>
  <c r="M6" i="44"/>
  <c r="AK6" i="44"/>
  <c r="AG6" i="44"/>
  <c r="AB6" i="44"/>
  <c r="X6" i="44"/>
  <c r="AJ6" i="44"/>
  <c r="AF6" i="44"/>
  <c r="AA6" i="44"/>
  <c r="W6" i="44"/>
  <c r="AI6" i="44"/>
  <c r="AE6" i="44"/>
  <c r="Z6" i="44"/>
  <c r="V6" i="44"/>
  <c r="S7" i="44"/>
  <c r="O7" i="44"/>
  <c r="R7" i="44"/>
  <c r="N7" i="44"/>
  <c r="Q7" i="44"/>
  <c r="M7" i="44"/>
  <c r="AK7" i="44"/>
  <c r="AG7" i="44"/>
  <c r="AB7" i="44"/>
  <c r="X7" i="44"/>
  <c r="AJ7" i="44"/>
  <c r="AF7" i="44"/>
  <c r="AA7" i="44"/>
  <c r="W7" i="44"/>
  <c r="AI7" i="44"/>
  <c r="AE7" i="44"/>
  <c r="Z7" i="44"/>
  <c r="V7" i="44"/>
  <c r="S8" i="44"/>
  <c r="O8" i="44"/>
  <c r="R8" i="44"/>
  <c r="N8" i="44"/>
  <c r="Q8" i="44"/>
  <c r="M8" i="44"/>
  <c r="AK8" i="44"/>
  <c r="AG8" i="44"/>
  <c r="AB8" i="44"/>
  <c r="X8" i="44"/>
  <c r="AJ8" i="44"/>
  <c r="AF8" i="44"/>
  <c r="AA8" i="44"/>
  <c r="W8" i="44"/>
  <c r="AI8" i="44"/>
  <c r="AE8" i="44"/>
  <c r="Z8" i="44"/>
  <c r="V8" i="44"/>
  <c r="S9" i="44"/>
  <c r="O9" i="44"/>
  <c r="R9" i="44"/>
  <c r="N9" i="44"/>
  <c r="Q9" i="44"/>
  <c r="M9" i="44"/>
  <c r="AK9" i="44"/>
  <c r="AG9" i="44"/>
  <c r="AB9" i="44"/>
  <c r="X9" i="44"/>
  <c r="AJ9" i="44"/>
  <c r="AF9" i="44"/>
  <c r="AA9" i="44"/>
  <c r="W9" i="44"/>
  <c r="AI9" i="44"/>
  <c r="AE9" i="44"/>
  <c r="Z9" i="44"/>
  <c r="V9" i="44"/>
  <c r="S10" i="44"/>
  <c r="O10" i="44"/>
  <c r="R10" i="44"/>
  <c r="N10" i="44"/>
  <c r="Q10" i="44"/>
  <c r="M10" i="44"/>
  <c r="AK10" i="44"/>
  <c r="AG10" i="44"/>
  <c r="AB10" i="44"/>
  <c r="X10" i="44"/>
  <c r="AJ10" i="44"/>
  <c r="AF10" i="44"/>
  <c r="AA10" i="44"/>
  <c r="W10" i="44"/>
  <c r="AI10" i="44"/>
  <c r="AE10" i="44"/>
  <c r="Z10" i="44"/>
  <c r="V10" i="44"/>
  <c r="E5" i="45"/>
  <c r="I5" i="45"/>
  <c r="C5" i="45" s="1"/>
  <c r="N5" i="45"/>
  <c r="L5" i="45" s="1"/>
  <c r="R5" i="45"/>
  <c r="W5" i="45"/>
  <c r="U5" i="45" s="1"/>
  <c r="AA5" i="45"/>
  <c r="AF5" i="45"/>
  <c r="AD5" i="45" s="1"/>
  <c r="AJ5" i="45"/>
  <c r="S6" i="45"/>
  <c r="O6" i="45"/>
  <c r="R6" i="45"/>
  <c r="N6" i="45"/>
  <c r="Q6" i="45"/>
  <c r="M6" i="45"/>
  <c r="AK6" i="45"/>
  <c r="AG6" i="45"/>
  <c r="AJ6" i="45"/>
  <c r="AF6" i="45"/>
  <c r="AI6" i="45"/>
  <c r="AE6" i="45"/>
  <c r="S7" i="45"/>
  <c r="O7" i="45"/>
  <c r="R7" i="45"/>
  <c r="N7" i="45"/>
  <c r="Q7" i="45"/>
  <c r="M7" i="45"/>
  <c r="AK7" i="45"/>
  <c r="AG7" i="45"/>
  <c r="AJ7" i="45"/>
  <c r="AF7" i="45"/>
  <c r="AI7" i="45"/>
  <c r="AE7" i="45"/>
  <c r="S8" i="45"/>
  <c r="O8" i="45"/>
  <c r="R8" i="45"/>
  <c r="N8" i="45"/>
  <c r="Q8" i="45"/>
  <c r="M8" i="45"/>
  <c r="AK8" i="45"/>
  <c r="AG8" i="45"/>
  <c r="AJ8" i="45"/>
  <c r="AF8" i="45"/>
  <c r="AI8" i="45"/>
  <c r="AE8" i="45"/>
  <c r="F5" i="46"/>
  <c r="J5" i="46"/>
  <c r="O5" i="46"/>
  <c r="M5" i="46" s="1"/>
  <c r="S5" i="46"/>
  <c r="T6" i="46"/>
  <c r="P6" i="46"/>
  <c r="S6" i="46"/>
  <c r="O6" i="46"/>
  <c r="R6" i="46"/>
  <c r="N6" i="46"/>
  <c r="T7" i="46"/>
  <c r="P7" i="46"/>
  <c r="S7" i="46"/>
  <c r="O7" i="46"/>
  <c r="R7" i="46"/>
  <c r="N7" i="46"/>
  <c r="T8" i="46"/>
  <c r="P8" i="46"/>
  <c r="S8" i="46"/>
  <c r="O8" i="46"/>
  <c r="R8" i="46"/>
  <c r="N8" i="46"/>
  <c r="F10" i="46"/>
  <c r="D10" i="46" s="1"/>
  <c r="J10" i="46"/>
  <c r="O10" i="46"/>
  <c r="S10" i="46"/>
  <c r="T11" i="46"/>
  <c r="P11" i="46"/>
  <c r="S11" i="46"/>
  <c r="O11" i="46"/>
  <c r="R11" i="46"/>
  <c r="N11" i="46"/>
  <c r="T12" i="46"/>
  <c r="P12" i="46"/>
  <c r="S12" i="46"/>
  <c r="O12" i="46"/>
  <c r="R12" i="46"/>
  <c r="N12" i="46"/>
  <c r="T13" i="46"/>
  <c r="P13" i="46"/>
  <c r="S13" i="46"/>
  <c r="O13" i="46"/>
  <c r="R13" i="46"/>
  <c r="N13" i="46"/>
  <c r="F15" i="46"/>
  <c r="J15" i="46"/>
  <c r="O15" i="46"/>
  <c r="M15" i="46" s="1"/>
  <c r="S15" i="46"/>
  <c r="T16" i="46"/>
  <c r="P16" i="46"/>
  <c r="S16" i="46"/>
  <c r="O16" i="46"/>
  <c r="R16" i="46"/>
  <c r="N16" i="46"/>
  <c r="T17" i="46"/>
  <c r="P17" i="46"/>
  <c r="S17" i="46"/>
  <c r="O17" i="46"/>
  <c r="R17" i="46"/>
  <c r="N17" i="46"/>
  <c r="T18" i="46"/>
  <c r="P18" i="46"/>
  <c r="S18" i="46"/>
  <c r="O18" i="46"/>
  <c r="R18" i="46"/>
  <c r="N18" i="46"/>
  <c r="F5" i="47"/>
  <c r="D5" i="47" s="1"/>
  <c r="J5" i="47"/>
  <c r="N5" i="47"/>
  <c r="R5" i="47"/>
  <c r="P5" i="47" s="1"/>
  <c r="V5" i="47"/>
  <c r="Z5" i="47"/>
  <c r="AG5" i="47"/>
  <c r="AS5" i="47"/>
  <c r="BE5" i="47"/>
  <c r="BN5" i="47"/>
  <c r="BR5" i="47"/>
  <c r="BV5" i="47"/>
  <c r="BZ5" i="47"/>
  <c r="BL5" i="47" s="1"/>
  <c r="CD5" i="47"/>
  <c r="CH5" i="47"/>
  <c r="CF5" i="47" s="1"/>
  <c r="CL5" i="47"/>
  <c r="CP5" i="47"/>
  <c r="CJ5" i="47" s="1"/>
  <c r="CU5" i="47"/>
  <c r="CS5" i="47" s="1"/>
  <c r="CY5" i="47"/>
  <c r="DD5" i="47"/>
  <c r="DB5" i="47" s="1"/>
  <c r="DH5" i="47"/>
  <c r="DM5" i="47"/>
  <c r="DQ5" i="47"/>
  <c r="DV5" i="47"/>
  <c r="DZ5" i="47"/>
  <c r="W6" i="47"/>
  <c r="S6" i="47"/>
  <c r="Z6" i="47"/>
  <c r="V6" i="47"/>
  <c r="R6" i="47"/>
  <c r="Y6" i="47"/>
  <c r="U6" i="47"/>
  <c r="Q6" i="47"/>
  <c r="W7" i="47"/>
  <c r="S7" i="47"/>
  <c r="Z7" i="47"/>
  <c r="V7" i="47"/>
  <c r="R7" i="47"/>
  <c r="Y7" i="47"/>
  <c r="U7" i="47"/>
  <c r="Q7" i="47"/>
  <c r="W8" i="47"/>
  <c r="S8" i="47"/>
  <c r="Z8" i="47"/>
  <c r="V8" i="47"/>
  <c r="R8" i="47"/>
  <c r="Y8" i="47"/>
  <c r="U8" i="47"/>
  <c r="Q8" i="47"/>
  <c r="W9" i="47"/>
  <c r="S9" i="47"/>
  <c r="Z9" i="47"/>
  <c r="V9" i="47"/>
  <c r="R9" i="47"/>
  <c r="Y9" i="47"/>
  <c r="U9" i="47"/>
  <c r="Q9" i="47"/>
  <c r="W10" i="47"/>
  <c r="S10" i="47"/>
  <c r="Z10" i="47"/>
  <c r="V10" i="47"/>
  <c r="R10" i="47"/>
  <c r="Y10" i="47"/>
  <c r="U10" i="47"/>
  <c r="Q10" i="47"/>
  <c r="AC11" i="47"/>
  <c r="AE11" i="47"/>
  <c r="AD11" i="47"/>
  <c r="AB11" i="47"/>
  <c r="BA11" i="47"/>
  <c r="BC11" i="47"/>
  <c r="BB11" i="47"/>
  <c r="AZ11" i="47"/>
  <c r="Y13" i="47"/>
  <c r="U13" i="47"/>
  <c r="Q13" i="47"/>
  <c r="Z13" i="47"/>
  <c r="T13" i="47"/>
  <c r="X13" i="47"/>
  <c r="S13" i="47"/>
  <c r="W13" i="47"/>
  <c r="R13" i="47"/>
  <c r="AC15" i="47"/>
  <c r="AE15" i="47"/>
  <c r="AD15" i="47"/>
  <c r="AB15" i="47"/>
  <c r="BA15" i="47"/>
  <c r="BC15" i="47"/>
  <c r="BB15" i="47"/>
  <c r="AZ15" i="47"/>
  <c r="AC17" i="47"/>
  <c r="AF17" i="47"/>
  <c r="AB17" i="47"/>
  <c r="AE17" i="47"/>
  <c r="AD17" i="47"/>
  <c r="BA17" i="47"/>
  <c r="BD17" i="47"/>
  <c r="AZ17" i="47"/>
  <c r="BC17" i="47"/>
  <c r="BB17" i="47"/>
  <c r="AC21" i="47"/>
  <c r="AF21" i="47"/>
  <c r="AB21" i="47"/>
  <c r="AE21" i="47"/>
  <c r="AD21" i="47"/>
  <c r="BA21" i="47"/>
  <c r="BD21" i="47"/>
  <c r="AZ21" i="47"/>
  <c r="BC21" i="47"/>
  <c r="BB21" i="47"/>
  <c r="S14" i="39"/>
  <c r="AI14" i="39"/>
  <c r="AM14" i="39"/>
  <c r="BK14" i="39"/>
  <c r="CM14" i="39"/>
  <c r="DO14" i="39"/>
  <c r="GM14" i="39"/>
  <c r="G9" i="40"/>
  <c r="K9" i="40"/>
  <c r="O9" i="40"/>
  <c r="S9" i="40"/>
  <c r="G13" i="40"/>
  <c r="K13" i="40"/>
  <c r="O13" i="40"/>
  <c r="S13" i="40"/>
  <c r="D5" i="41"/>
  <c r="C5" i="41" s="1"/>
  <c r="H5" i="41"/>
  <c r="P5" i="41"/>
  <c r="T5" i="41"/>
  <c r="AM7" i="41"/>
  <c r="G8" i="41"/>
  <c r="K8" i="41"/>
  <c r="S8" i="41"/>
  <c r="W8" i="41"/>
  <c r="AM11" i="41"/>
  <c r="G12" i="41"/>
  <c r="K12" i="41"/>
  <c r="S12" i="41"/>
  <c r="W12" i="41"/>
  <c r="G6" i="42"/>
  <c r="S6" i="42"/>
  <c r="AE6" i="42"/>
  <c r="M7" i="42"/>
  <c r="Y7" i="42"/>
  <c r="AK7" i="42"/>
  <c r="AO7" i="42"/>
  <c r="AS7" i="42"/>
  <c r="AW7" i="42"/>
  <c r="BI7" i="42"/>
  <c r="BR7" i="42"/>
  <c r="CA7" i="42"/>
  <c r="CJ7" i="42"/>
  <c r="CS7" i="42"/>
  <c r="DB7" i="42"/>
  <c r="G8" i="42"/>
  <c r="S8" i="42"/>
  <c r="AE8" i="42"/>
  <c r="M9" i="42"/>
  <c r="Y9" i="42"/>
  <c r="AK9" i="42"/>
  <c r="AO9" i="42"/>
  <c r="AS9" i="42"/>
  <c r="AW9" i="42"/>
  <c r="BI9" i="42"/>
  <c r="BR9" i="42"/>
  <c r="CA9" i="42"/>
  <c r="CJ9" i="42"/>
  <c r="CS9" i="42"/>
  <c r="DB9" i="42"/>
  <c r="G10" i="42"/>
  <c r="S10" i="42"/>
  <c r="AE10" i="42"/>
  <c r="E5" i="43"/>
  <c r="M5" i="43"/>
  <c r="I5" i="43" s="1"/>
  <c r="Q5" i="43"/>
  <c r="Y5" i="43"/>
  <c r="U5" i="43" s="1"/>
  <c r="AC5" i="43"/>
  <c r="AK5" i="43"/>
  <c r="AO5" i="43"/>
  <c r="AS5" i="43"/>
  <c r="AW5" i="43"/>
  <c r="BI5" i="43"/>
  <c r="BR5" i="43"/>
  <c r="CA5" i="43"/>
  <c r="CJ5" i="43"/>
  <c r="CS5" i="43"/>
  <c r="CO5" i="43" s="1"/>
  <c r="DB5" i="43"/>
  <c r="DK5" i="43"/>
  <c r="DG5" i="43" s="1"/>
  <c r="AN5" i="43"/>
  <c r="CT5" i="43"/>
  <c r="CZ5" i="43"/>
  <c r="DL5" i="43"/>
  <c r="N6" i="43"/>
  <c r="AY6" i="43"/>
  <c r="AU6" i="43"/>
  <c r="AQ6" i="43"/>
  <c r="AM6" i="43"/>
  <c r="AI6" i="43"/>
  <c r="AL6" i="43"/>
  <c r="AR6" i="43"/>
  <c r="AW6" i="43"/>
  <c r="BB6" i="43"/>
  <c r="BT6" i="43"/>
  <c r="BP6" i="43"/>
  <c r="BS6" i="43"/>
  <c r="CL6" i="43"/>
  <c r="CH6" i="43"/>
  <c r="CK6" i="43"/>
  <c r="DD6" i="43"/>
  <c r="CZ6" i="43"/>
  <c r="DC6" i="43"/>
  <c r="H7" i="43"/>
  <c r="AF7" i="43"/>
  <c r="J8" i="43"/>
  <c r="Y8" i="43"/>
  <c r="AH8" i="43"/>
  <c r="AN8" i="43"/>
  <c r="AS8" i="43"/>
  <c r="AX8" i="43"/>
  <c r="BO8" i="43"/>
  <c r="BU8" i="43"/>
  <c r="CG8" i="43"/>
  <c r="CM8" i="43"/>
  <c r="CY8" i="43"/>
  <c r="DE8" i="43"/>
  <c r="D9" i="43"/>
  <c r="S9" i="43"/>
  <c r="AB9" i="43"/>
  <c r="V10" i="43"/>
  <c r="AZ10" i="43"/>
  <c r="AV10" i="43"/>
  <c r="AR10" i="43"/>
  <c r="AN10" i="43"/>
  <c r="AJ10" i="43"/>
  <c r="AY10" i="43"/>
  <c r="AU10" i="43"/>
  <c r="AQ10" i="43"/>
  <c r="AM10" i="43"/>
  <c r="AI10" i="43"/>
  <c r="AO10" i="43"/>
  <c r="AW10" i="43"/>
  <c r="BI10" i="43"/>
  <c r="CA10" i="43"/>
  <c r="CS10" i="43"/>
  <c r="DK10" i="43"/>
  <c r="J5" i="45"/>
  <c r="O5" i="45"/>
  <c r="S5" i="45"/>
  <c r="X5" i="45"/>
  <c r="AB5" i="45"/>
  <c r="AG5" i="45"/>
  <c r="AK5" i="45"/>
  <c r="G5" i="46"/>
  <c r="D5" i="46" s="1"/>
  <c r="K5" i="46"/>
  <c r="P5" i="46"/>
  <c r="T5" i="46"/>
  <c r="G10" i="46"/>
  <c r="K10" i="46"/>
  <c r="P10" i="46"/>
  <c r="T10" i="46"/>
  <c r="G15" i="46"/>
  <c r="D15" i="46" s="1"/>
  <c r="K15" i="46"/>
  <c r="P15" i="46"/>
  <c r="T15" i="46"/>
  <c r="G5" i="47"/>
  <c r="K5" i="47"/>
  <c r="O5" i="47"/>
  <c r="S5" i="47"/>
  <c r="W5" i="47"/>
  <c r="BO5" i="47"/>
  <c r="BS5" i="47"/>
  <c r="BW5" i="47"/>
  <c r="CA5" i="47"/>
  <c r="CE5" i="47"/>
  <c r="CI5" i="47"/>
  <c r="CM5" i="47"/>
  <c r="CQ5" i="47"/>
  <c r="CV5" i="47"/>
  <c r="CZ5" i="47"/>
  <c r="DE5" i="47"/>
  <c r="DI5" i="47"/>
  <c r="DN5" i="47"/>
  <c r="DR5" i="47"/>
  <c r="DW5" i="47"/>
  <c r="EA5" i="47"/>
  <c r="O6" i="47"/>
  <c r="K6" i="47"/>
  <c r="G6" i="47"/>
  <c r="N6" i="47"/>
  <c r="J6" i="47"/>
  <c r="F6" i="47"/>
  <c r="M6" i="47"/>
  <c r="I6" i="47"/>
  <c r="E6" i="47"/>
  <c r="T6" i="47"/>
  <c r="CE6" i="47"/>
  <c r="CA6" i="47"/>
  <c r="BW6" i="47"/>
  <c r="BS6" i="47"/>
  <c r="BO6" i="47"/>
  <c r="CD6" i="47"/>
  <c r="BZ6" i="47"/>
  <c r="BV6" i="47"/>
  <c r="BR6" i="47"/>
  <c r="BN6" i="47"/>
  <c r="CC6" i="47"/>
  <c r="BY6" i="47"/>
  <c r="BU6" i="47"/>
  <c r="BQ6" i="47"/>
  <c r="BM6" i="47"/>
  <c r="CB6" i="47"/>
  <c r="CZ6" i="47"/>
  <c r="CV6" i="47"/>
  <c r="CY6" i="47"/>
  <c r="CU6" i="47"/>
  <c r="CX6" i="47"/>
  <c r="CT6" i="47"/>
  <c r="DR6" i="47"/>
  <c r="DN6" i="47"/>
  <c r="DQ6" i="47"/>
  <c r="DM6" i="47"/>
  <c r="DP6" i="47"/>
  <c r="DL6" i="47"/>
  <c r="O7" i="47"/>
  <c r="K7" i="47"/>
  <c r="G7" i="47"/>
  <c r="N7" i="47"/>
  <c r="J7" i="47"/>
  <c r="F7" i="47"/>
  <c r="M7" i="47"/>
  <c r="I7" i="47"/>
  <c r="E7" i="47"/>
  <c r="T7" i="47"/>
  <c r="CE7" i="47"/>
  <c r="CA7" i="47"/>
  <c r="BW7" i="47"/>
  <c r="BS7" i="47"/>
  <c r="BO7" i="47"/>
  <c r="CD7" i="47"/>
  <c r="BZ7" i="47"/>
  <c r="BV7" i="47"/>
  <c r="BR7" i="47"/>
  <c r="BN7" i="47"/>
  <c r="CC7" i="47"/>
  <c r="BY7" i="47"/>
  <c r="BU7" i="47"/>
  <c r="BQ7" i="47"/>
  <c r="BM7" i="47"/>
  <c r="CB7" i="47"/>
  <c r="CZ7" i="47"/>
  <c r="CV7" i="47"/>
  <c r="CY7" i="47"/>
  <c r="CU7" i="47"/>
  <c r="CX7" i="47"/>
  <c r="CT7" i="47"/>
  <c r="DR7" i="47"/>
  <c r="DN7" i="47"/>
  <c r="DQ7" i="47"/>
  <c r="DM7" i="47"/>
  <c r="DP7" i="47"/>
  <c r="DL7" i="47"/>
  <c r="O8" i="47"/>
  <c r="K8" i="47"/>
  <c r="G8" i="47"/>
  <c r="N8" i="47"/>
  <c r="J8" i="47"/>
  <c r="F8" i="47"/>
  <c r="M8" i="47"/>
  <c r="I8" i="47"/>
  <c r="E8" i="47"/>
  <c r="T8" i="47"/>
  <c r="CE8" i="47"/>
  <c r="CA8" i="47"/>
  <c r="BW8" i="47"/>
  <c r="BS8" i="47"/>
  <c r="BO8" i="47"/>
  <c r="CD8" i="47"/>
  <c r="BZ8" i="47"/>
  <c r="BV8" i="47"/>
  <c r="BR8" i="47"/>
  <c r="BN8" i="47"/>
  <c r="CC8" i="47"/>
  <c r="BY8" i="47"/>
  <c r="BU8" i="47"/>
  <c r="BQ8" i="47"/>
  <c r="BM8" i="47"/>
  <c r="CB8" i="47"/>
  <c r="CZ8" i="47"/>
  <c r="CV8" i="47"/>
  <c r="CY8" i="47"/>
  <c r="CU8" i="47"/>
  <c r="CX8" i="47"/>
  <c r="CT8" i="47"/>
  <c r="DR8" i="47"/>
  <c r="DN8" i="47"/>
  <c r="DQ8" i="47"/>
  <c r="DM8" i="47"/>
  <c r="DP8" i="47"/>
  <c r="DL8" i="47"/>
  <c r="O9" i="47"/>
  <c r="K9" i="47"/>
  <c r="G9" i="47"/>
  <c r="N9" i="47"/>
  <c r="J9" i="47"/>
  <c r="F9" i="47"/>
  <c r="M9" i="47"/>
  <c r="I9" i="47"/>
  <c r="E9" i="47"/>
  <c r="T9" i="47"/>
  <c r="CE9" i="47"/>
  <c r="CA9" i="47"/>
  <c r="BW9" i="47"/>
  <c r="BS9" i="47"/>
  <c r="BO9" i="47"/>
  <c r="CD9" i="47"/>
  <c r="BZ9" i="47"/>
  <c r="BV9" i="47"/>
  <c r="BR9" i="47"/>
  <c r="BN9" i="47"/>
  <c r="CC9" i="47"/>
  <c r="BY9" i="47"/>
  <c r="BU9" i="47"/>
  <c r="BQ9" i="47"/>
  <c r="BM9" i="47"/>
  <c r="CB9" i="47"/>
  <c r="CZ9" i="47"/>
  <c r="CV9" i="47"/>
  <c r="CY9" i="47"/>
  <c r="CU9" i="47"/>
  <c r="CX9" i="47"/>
  <c r="CT9" i="47"/>
  <c r="DR9" i="47"/>
  <c r="DN9" i="47"/>
  <c r="DQ9" i="47"/>
  <c r="DM9" i="47"/>
  <c r="DP9" i="47"/>
  <c r="DL9" i="47"/>
  <c r="O10" i="47"/>
  <c r="K10" i="47"/>
  <c r="G10" i="47"/>
  <c r="N10" i="47"/>
  <c r="J10" i="47"/>
  <c r="F10" i="47"/>
  <c r="M10" i="47"/>
  <c r="I10" i="47"/>
  <c r="E10" i="47"/>
  <c r="T10" i="47"/>
  <c r="CE10" i="47"/>
  <c r="CA10" i="47"/>
  <c r="BW10" i="47"/>
  <c r="BS10" i="47"/>
  <c r="BO10" i="47"/>
  <c r="CD10" i="47"/>
  <c r="BZ10" i="47"/>
  <c r="BV10" i="47"/>
  <c r="BR10" i="47"/>
  <c r="BN10" i="47"/>
  <c r="CC10" i="47"/>
  <c r="BY10" i="47"/>
  <c r="BU10" i="47"/>
  <c r="BQ10" i="47"/>
  <c r="BM10" i="47"/>
  <c r="CB10" i="47"/>
  <c r="AF11" i="47"/>
  <c r="BD11" i="47"/>
  <c r="AC12" i="47"/>
  <c r="AE12" i="47"/>
  <c r="AD12" i="47"/>
  <c r="AB12" i="47"/>
  <c r="BA12" i="47"/>
  <c r="BC12" i="47"/>
  <c r="BB12" i="47"/>
  <c r="AZ12" i="47"/>
  <c r="V13" i="47"/>
  <c r="Y14" i="47"/>
  <c r="U14" i="47"/>
  <c r="Q14" i="47"/>
  <c r="Z14" i="47"/>
  <c r="T14" i="47"/>
  <c r="X14" i="47"/>
  <c r="S14" i="47"/>
  <c r="W14" i="47"/>
  <c r="R14" i="47"/>
  <c r="AF15" i="47"/>
  <c r="BD15" i="47"/>
  <c r="CO32" i="47"/>
  <c r="CK32" i="47"/>
  <c r="CN32" i="47"/>
  <c r="CM32" i="47"/>
  <c r="CQ32" i="47"/>
  <c r="CL32" i="47"/>
  <c r="CP32" i="47"/>
  <c r="AI11" i="39"/>
  <c r="BW11" i="39"/>
  <c r="CY11" i="39"/>
  <c r="EA11" i="39"/>
  <c r="V12" i="39"/>
  <c r="BB12" i="39"/>
  <c r="CD12" i="39"/>
  <c r="DF12" i="39"/>
  <c r="I13" i="39"/>
  <c r="AG13" i="39"/>
  <c r="AS13" i="39"/>
  <c r="BI13" i="39"/>
  <c r="CK13" i="39"/>
  <c r="DM13" i="39"/>
  <c r="AF14" i="39"/>
  <c r="AJ14" i="39"/>
  <c r="BH14" i="39"/>
  <c r="BP14" i="39"/>
  <c r="CJ14" i="39"/>
  <c r="CR14" i="39"/>
  <c r="DL14" i="39"/>
  <c r="DT14" i="39"/>
  <c r="E6" i="40"/>
  <c r="I6" i="40"/>
  <c r="M6" i="40"/>
  <c r="Q6" i="40"/>
  <c r="G8" i="40"/>
  <c r="K8" i="40"/>
  <c r="O8" i="40"/>
  <c r="D9" i="40"/>
  <c r="H9" i="40"/>
  <c r="L9" i="40"/>
  <c r="P9" i="40"/>
  <c r="E10" i="40"/>
  <c r="I10" i="40"/>
  <c r="M10" i="40"/>
  <c r="Q10" i="40"/>
  <c r="G12" i="40"/>
  <c r="K12" i="40"/>
  <c r="O12" i="40"/>
  <c r="D13" i="40"/>
  <c r="H13" i="40"/>
  <c r="L13" i="40"/>
  <c r="P13" i="40"/>
  <c r="E14" i="40"/>
  <c r="I14" i="40"/>
  <c r="M14" i="40"/>
  <c r="Q14" i="40"/>
  <c r="G16" i="40"/>
  <c r="K16" i="40"/>
  <c r="O16" i="40"/>
  <c r="G7" i="41"/>
  <c r="S7" i="41"/>
  <c r="AA7" i="41"/>
  <c r="AE7" i="41"/>
  <c r="AJ7" i="41"/>
  <c r="D8" i="41"/>
  <c r="H8" i="41"/>
  <c r="P8" i="41"/>
  <c r="T8" i="41"/>
  <c r="AB8" i="41"/>
  <c r="AF8" i="41"/>
  <c r="AK8" i="41"/>
  <c r="E9" i="41"/>
  <c r="I9" i="41"/>
  <c r="Q9" i="41"/>
  <c r="U9" i="41"/>
  <c r="G11" i="41"/>
  <c r="S11" i="41"/>
  <c r="AA11" i="41"/>
  <c r="AE11" i="41"/>
  <c r="AJ11" i="41"/>
  <c r="D12" i="41"/>
  <c r="H12" i="41"/>
  <c r="P12" i="41"/>
  <c r="T12" i="41"/>
  <c r="AB12" i="41"/>
  <c r="AF12" i="41"/>
  <c r="AK12" i="41"/>
  <c r="E13" i="41"/>
  <c r="I13" i="41"/>
  <c r="Q13" i="41"/>
  <c r="U13" i="41"/>
  <c r="D6" i="42"/>
  <c r="P6" i="42"/>
  <c r="AB6" i="42"/>
  <c r="J7" i="42"/>
  <c r="V7" i="42"/>
  <c r="AH7" i="42"/>
  <c r="AL7" i="42"/>
  <c r="AP7" i="42"/>
  <c r="AT7" i="42"/>
  <c r="BF7" i="42"/>
  <c r="BO7" i="42"/>
  <c r="BX7" i="42"/>
  <c r="CG7" i="42"/>
  <c r="CP7" i="42"/>
  <c r="CY7" i="42"/>
  <c r="D8" i="42"/>
  <c r="P8" i="42"/>
  <c r="AB8" i="42"/>
  <c r="J9" i="42"/>
  <c r="V9" i="42"/>
  <c r="AH9" i="42"/>
  <c r="AL9" i="42"/>
  <c r="AP9" i="42"/>
  <c r="AT9" i="42"/>
  <c r="BF9" i="42"/>
  <c r="BO9" i="42"/>
  <c r="BX9" i="42"/>
  <c r="CG9" i="42"/>
  <c r="CP9" i="42"/>
  <c r="CY9" i="42"/>
  <c r="D10" i="42"/>
  <c r="P10" i="42"/>
  <c r="AB10" i="42"/>
  <c r="J6" i="43"/>
  <c r="AH6" i="43"/>
  <c r="AN6" i="43"/>
  <c r="AS6" i="43"/>
  <c r="AX6" i="43"/>
  <c r="BD6" i="43"/>
  <c r="BO6" i="43"/>
  <c r="BU6" i="43"/>
  <c r="CG6" i="43"/>
  <c r="CM6" i="43"/>
  <c r="CY6" i="43"/>
  <c r="DE6" i="43"/>
  <c r="AB7" i="43"/>
  <c r="L8" i="43"/>
  <c r="Z8" i="43"/>
  <c r="AJ8" i="43"/>
  <c r="AO8" i="43"/>
  <c r="AT8" i="43"/>
  <c r="AZ8" i="43"/>
  <c r="BK8" i="43"/>
  <c r="BG8" i="43"/>
  <c r="BJ8" i="43"/>
  <c r="BQ8" i="43"/>
  <c r="CC8" i="43"/>
  <c r="BY8" i="43"/>
  <c r="CB8" i="43"/>
  <c r="CI8" i="43"/>
  <c r="CU8" i="43"/>
  <c r="CQ8" i="43"/>
  <c r="CT8" i="43"/>
  <c r="DA8" i="43"/>
  <c r="DM8" i="43"/>
  <c r="DI8" i="43"/>
  <c r="DL8" i="43"/>
  <c r="F9" i="43"/>
  <c r="T9" i="43"/>
  <c r="AD9" i="43"/>
  <c r="Y10" i="43"/>
  <c r="AH10" i="43"/>
  <c r="AP10" i="43"/>
  <c r="AX10" i="43"/>
  <c r="BU10" i="43"/>
  <c r="BQ10" i="43"/>
  <c r="BT10" i="43"/>
  <c r="BP10" i="43"/>
  <c r="BS10" i="43"/>
  <c r="BO10" i="43"/>
  <c r="CM10" i="43"/>
  <c r="CI10" i="43"/>
  <c r="CL10" i="43"/>
  <c r="CH10" i="43"/>
  <c r="CK10" i="43"/>
  <c r="CG10" i="43"/>
  <c r="DE10" i="43"/>
  <c r="DA10" i="43"/>
  <c r="DD10" i="43"/>
  <c r="CZ10" i="43"/>
  <c r="DC10" i="43"/>
  <c r="CY10" i="43"/>
  <c r="J6" i="44"/>
  <c r="F6" i="44"/>
  <c r="I6" i="44"/>
  <c r="E6" i="44"/>
  <c r="H6" i="44"/>
  <c r="D6" i="44"/>
  <c r="J7" i="44"/>
  <c r="F7" i="44"/>
  <c r="I7" i="44"/>
  <c r="E7" i="44"/>
  <c r="H7" i="44"/>
  <c r="D7" i="44"/>
  <c r="J8" i="44"/>
  <c r="F8" i="44"/>
  <c r="I8" i="44"/>
  <c r="E8" i="44"/>
  <c r="H8" i="44"/>
  <c r="D8" i="44"/>
  <c r="J9" i="44"/>
  <c r="F9" i="44"/>
  <c r="I9" i="44"/>
  <c r="E9" i="44"/>
  <c r="H9" i="44"/>
  <c r="D9" i="44"/>
  <c r="J10" i="44"/>
  <c r="F10" i="44"/>
  <c r="I10" i="44"/>
  <c r="E10" i="44"/>
  <c r="H10" i="44"/>
  <c r="D10" i="44"/>
  <c r="J6" i="45"/>
  <c r="F6" i="45"/>
  <c r="I6" i="45"/>
  <c r="E6" i="45"/>
  <c r="H6" i="45"/>
  <c r="D6" i="45"/>
  <c r="AB6" i="45"/>
  <c r="X6" i="45"/>
  <c r="AA6" i="45"/>
  <c r="W6" i="45"/>
  <c r="Z6" i="45"/>
  <c r="V6" i="45"/>
  <c r="J7" i="45"/>
  <c r="F7" i="45"/>
  <c r="I7" i="45"/>
  <c r="E7" i="45"/>
  <c r="H7" i="45"/>
  <c r="D7" i="45"/>
  <c r="AB7" i="45"/>
  <c r="X7" i="45"/>
  <c r="AA7" i="45"/>
  <c r="W7" i="45"/>
  <c r="Z7" i="45"/>
  <c r="V7" i="45"/>
  <c r="J8" i="45"/>
  <c r="F8" i="45"/>
  <c r="I8" i="45"/>
  <c r="E8" i="45"/>
  <c r="H8" i="45"/>
  <c r="D8" i="45"/>
  <c r="AB8" i="45"/>
  <c r="X8" i="45"/>
  <c r="AA8" i="45"/>
  <c r="W8" i="45"/>
  <c r="Z8" i="45"/>
  <c r="V8" i="45"/>
  <c r="K6" i="46"/>
  <c r="G6" i="46"/>
  <c r="J6" i="46"/>
  <c r="F6" i="46"/>
  <c r="I6" i="46"/>
  <c r="E6" i="46"/>
  <c r="K7" i="46"/>
  <c r="G7" i="46"/>
  <c r="J7" i="46"/>
  <c r="F7" i="46"/>
  <c r="I7" i="46"/>
  <c r="E7" i="46"/>
  <c r="K8" i="46"/>
  <c r="G8" i="46"/>
  <c r="J8" i="46"/>
  <c r="F8" i="46"/>
  <c r="I8" i="46"/>
  <c r="E8" i="46"/>
  <c r="K11" i="46"/>
  <c r="G11" i="46"/>
  <c r="J11" i="46"/>
  <c r="F11" i="46"/>
  <c r="I11" i="46"/>
  <c r="E11" i="46"/>
  <c r="K12" i="46"/>
  <c r="G12" i="46"/>
  <c r="J12" i="46"/>
  <c r="F12" i="46"/>
  <c r="I12" i="46"/>
  <c r="E12" i="46"/>
  <c r="K13" i="46"/>
  <c r="G13" i="46"/>
  <c r="J13" i="46"/>
  <c r="F13" i="46"/>
  <c r="I13" i="46"/>
  <c r="E13" i="46"/>
  <c r="K16" i="46"/>
  <c r="G16" i="46"/>
  <c r="J16" i="46"/>
  <c r="F16" i="46"/>
  <c r="I16" i="46"/>
  <c r="E16" i="46"/>
  <c r="K17" i="46"/>
  <c r="G17" i="46"/>
  <c r="J17" i="46"/>
  <c r="F17" i="46"/>
  <c r="I17" i="46"/>
  <c r="E17" i="46"/>
  <c r="K18" i="46"/>
  <c r="G18" i="46"/>
  <c r="J18" i="46"/>
  <c r="F18" i="46"/>
  <c r="I18" i="46"/>
  <c r="E18" i="46"/>
  <c r="CI6" i="47"/>
  <c r="CH6" i="47"/>
  <c r="CG6" i="47"/>
  <c r="CI7" i="47"/>
  <c r="CH7" i="47"/>
  <c r="CG7" i="47"/>
  <c r="CI8" i="47"/>
  <c r="CH8" i="47"/>
  <c r="CG8" i="47"/>
  <c r="CI9" i="47"/>
  <c r="CH9" i="47"/>
  <c r="CG9" i="47"/>
  <c r="CI10" i="47"/>
  <c r="CH10" i="47"/>
  <c r="CG10" i="47"/>
  <c r="Y11" i="47"/>
  <c r="U11" i="47"/>
  <c r="Q11" i="47"/>
  <c r="Z11" i="47"/>
  <c r="T11" i="47"/>
  <c r="X11" i="47"/>
  <c r="S11" i="47"/>
  <c r="W11" i="47"/>
  <c r="R11" i="47"/>
  <c r="AC13" i="47"/>
  <c r="AE13" i="47"/>
  <c r="AD13" i="47"/>
  <c r="AB13" i="47"/>
  <c r="BA13" i="47"/>
  <c r="BC13" i="47"/>
  <c r="BB13" i="47"/>
  <c r="AZ13" i="47"/>
  <c r="Y15" i="47"/>
  <c r="U15" i="47"/>
  <c r="Q15" i="47"/>
  <c r="Z15" i="47"/>
  <c r="T15" i="47"/>
  <c r="X15" i="47"/>
  <c r="S15" i="47"/>
  <c r="W15" i="47"/>
  <c r="R15" i="47"/>
  <c r="AO17" i="47"/>
  <c r="AR17" i="47"/>
  <c r="AN17" i="47"/>
  <c r="AQ17" i="47"/>
  <c r="AP17" i="47"/>
  <c r="AO21" i="47"/>
  <c r="AR21" i="47"/>
  <c r="AN21" i="47"/>
  <c r="AQ21" i="47"/>
  <c r="AP21" i="47"/>
  <c r="AK6" i="47"/>
  <c r="AW6" i="47"/>
  <c r="BI6" i="47"/>
  <c r="AK7" i="47"/>
  <c r="AW7" i="47"/>
  <c r="BI7" i="47"/>
  <c r="AK8" i="47"/>
  <c r="AW8" i="47"/>
  <c r="BI8" i="47"/>
  <c r="AK9" i="47"/>
  <c r="AW9" i="47"/>
  <c r="BI9" i="47"/>
  <c r="AK10" i="47"/>
  <c r="AW10" i="47"/>
  <c r="BI10" i="47"/>
  <c r="DG10" i="47"/>
  <c r="DC10" i="47"/>
  <c r="DH10" i="47"/>
  <c r="DY10" i="47"/>
  <c r="DU10" i="47"/>
  <c r="DZ10" i="47"/>
  <c r="CO11" i="47"/>
  <c r="CK11" i="47"/>
  <c r="CP11" i="47"/>
  <c r="DG11" i="47"/>
  <c r="DC11" i="47"/>
  <c r="DH11" i="47"/>
  <c r="DY11" i="47"/>
  <c r="DU11" i="47"/>
  <c r="DZ11" i="47"/>
  <c r="CO12" i="47"/>
  <c r="CK12" i="47"/>
  <c r="CP12" i="47"/>
  <c r="DG12" i="47"/>
  <c r="DC12" i="47"/>
  <c r="DH12" i="47"/>
  <c r="DY12" i="47"/>
  <c r="DU12" i="47"/>
  <c r="DZ12" i="47"/>
  <c r="CO13" i="47"/>
  <c r="CK13" i="47"/>
  <c r="CP13" i="47"/>
  <c r="DG13" i="47"/>
  <c r="DC13" i="47"/>
  <c r="DH13" i="47"/>
  <c r="DY13" i="47"/>
  <c r="DU13" i="47"/>
  <c r="DZ13" i="47"/>
  <c r="CO14" i="47"/>
  <c r="CK14" i="47"/>
  <c r="CP14" i="47"/>
  <c r="DG14" i="47"/>
  <c r="DC14" i="47"/>
  <c r="DH14" i="47"/>
  <c r="DY14" i="47"/>
  <c r="DU14" i="47"/>
  <c r="DZ14" i="47"/>
  <c r="CO15" i="47"/>
  <c r="CK15" i="47"/>
  <c r="CN15" i="47"/>
  <c r="CQ15" i="47"/>
  <c r="AC18" i="47"/>
  <c r="AF18" i="47"/>
  <c r="AB18" i="47"/>
  <c r="AO18" i="47"/>
  <c r="AR18" i="47"/>
  <c r="AN18" i="47"/>
  <c r="BA18" i="47"/>
  <c r="BD18" i="47"/>
  <c r="AZ18" i="47"/>
  <c r="CO31" i="47"/>
  <c r="CK31" i="47"/>
  <c r="CN31" i="47"/>
  <c r="CM31" i="47"/>
  <c r="CQ31" i="47"/>
  <c r="CL31" i="47"/>
  <c r="DG32" i="47"/>
  <c r="DC32" i="47"/>
  <c r="DF32" i="47"/>
  <c r="DE32" i="47"/>
  <c r="DI32" i="47"/>
  <c r="DD32" i="47"/>
  <c r="AC35" i="47"/>
  <c r="AF35" i="47"/>
  <c r="AB35" i="47"/>
  <c r="AE35" i="47"/>
  <c r="AD35" i="47"/>
  <c r="BA35" i="47"/>
  <c r="BD35" i="47"/>
  <c r="AZ35" i="47"/>
  <c r="BC35" i="47"/>
  <c r="BB35" i="47"/>
  <c r="AF45" i="47"/>
  <c r="AB45" i="47"/>
  <c r="AE45" i="47"/>
  <c r="AD45" i="47"/>
  <c r="AC45" i="47"/>
  <c r="BH46" i="47"/>
  <c r="BI46" i="47"/>
  <c r="BG46" i="47"/>
  <c r="BK46" i="47"/>
  <c r="BF46" i="47"/>
  <c r="BJ46" i="47"/>
  <c r="AK7" i="43"/>
  <c r="AO7" i="43"/>
  <c r="AS7" i="43"/>
  <c r="AK9" i="43"/>
  <c r="AO9" i="43"/>
  <c r="AS9" i="43"/>
  <c r="AD6" i="47"/>
  <c r="AH6" i="47"/>
  <c r="AL6" i="47"/>
  <c r="AP6" i="47"/>
  <c r="AT6" i="47"/>
  <c r="AX6" i="47"/>
  <c r="BB6" i="47"/>
  <c r="BF6" i="47"/>
  <c r="BJ6" i="47"/>
  <c r="AD7" i="47"/>
  <c r="AH7" i="47"/>
  <c r="AL7" i="47"/>
  <c r="AP7" i="47"/>
  <c r="AT7" i="47"/>
  <c r="AX7" i="47"/>
  <c r="BB7" i="47"/>
  <c r="BF7" i="47"/>
  <c r="BJ7" i="47"/>
  <c r="AD8" i="47"/>
  <c r="AH8" i="47"/>
  <c r="AL8" i="47"/>
  <c r="AP8" i="47"/>
  <c r="AT8" i="47"/>
  <c r="AX8" i="47"/>
  <c r="BB8" i="47"/>
  <c r="BF8" i="47"/>
  <c r="BJ8" i="47"/>
  <c r="AD9" i="47"/>
  <c r="AH9" i="47"/>
  <c r="AL9" i="47"/>
  <c r="AP9" i="47"/>
  <c r="AT9" i="47"/>
  <c r="AX9" i="47"/>
  <c r="BB9" i="47"/>
  <c r="BF9" i="47"/>
  <c r="BJ9" i="47"/>
  <c r="AD10" i="47"/>
  <c r="AH10" i="47"/>
  <c r="AL10" i="47"/>
  <c r="AP10" i="47"/>
  <c r="AT10" i="47"/>
  <c r="AX10" i="47"/>
  <c r="BB10" i="47"/>
  <c r="BF10" i="47"/>
  <c r="BJ10" i="47"/>
  <c r="DD10" i="47"/>
  <c r="DI10" i="47"/>
  <c r="DV10" i="47"/>
  <c r="EA10" i="47"/>
  <c r="H11" i="47"/>
  <c r="AR11" i="47"/>
  <c r="BP11" i="47"/>
  <c r="BV11" i="47"/>
  <c r="CL11" i="47"/>
  <c r="CQ11" i="47"/>
  <c r="DD11" i="47"/>
  <c r="DI11" i="47"/>
  <c r="DV11" i="47"/>
  <c r="EA11" i="47"/>
  <c r="H12" i="47"/>
  <c r="AR12" i="47"/>
  <c r="BP12" i="47"/>
  <c r="BV12" i="47"/>
  <c r="CL12" i="47"/>
  <c r="CQ12" i="47"/>
  <c r="DD12" i="47"/>
  <c r="DI12" i="47"/>
  <c r="DV12" i="47"/>
  <c r="EA12" i="47"/>
  <c r="H13" i="47"/>
  <c r="AR13" i="47"/>
  <c r="BP13" i="47"/>
  <c r="BV13" i="47"/>
  <c r="CL13" i="47"/>
  <c r="CQ13" i="47"/>
  <c r="DD13" i="47"/>
  <c r="DI13" i="47"/>
  <c r="DV13" i="47"/>
  <c r="EA13" i="47"/>
  <c r="H14" i="47"/>
  <c r="AR14" i="47"/>
  <c r="BP14" i="47"/>
  <c r="BV14" i="47"/>
  <c r="CL14" i="47"/>
  <c r="CQ14" i="47"/>
  <c r="DD14" i="47"/>
  <c r="DI14" i="47"/>
  <c r="DV14" i="47"/>
  <c r="EA14" i="47"/>
  <c r="H15" i="47"/>
  <c r="AR15" i="47"/>
  <c r="BP15" i="47"/>
  <c r="BV15" i="47"/>
  <c r="CL15" i="47"/>
  <c r="AD18" i="47"/>
  <c r="AP18" i="47"/>
  <c r="BB18" i="47"/>
  <c r="AC19" i="47"/>
  <c r="AF19" i="47"/>
  <c r="AB19" i="47"/>
  <c r="AO19" i="47"/>
  <c r="AR19" i="47"/>
  <c r="AN19" i="47"/>
  <c r="BA19" i="47"/>
  <c r="BD19" i="47"/>
  <c r="AZ19" i="47"/>
  <c r="CP31" i="47"/>
  <c r="DG31" i="47"/>
  <c r="DC31" i="47"/>
  <c r="DF31" i="47"/>
  <c r="DE31" i="47"/>
  <c r="DI31" i="47"/>
  <c r="DD31" i="47"/>
  <c r="DH32" i="47"/>
  <c r="DY32" i="47"/>
  <c r="DU32" i="47"/>
  <c r="DX32" i="47"/>
  <c r="DW32" i="47"/>
  <c r="EA32" i="47"/>
  <c r="DV32" i="47"/>
  <c r="AP36" i="47"/>
  <c r="AO36" i="47"/>
  <c r="AR36" i="47"/>
  <c r="AN36" i="47"/>
  <c r="AQ36" i="47"/>
  <c r="AP38" i="47"/>
  <c r="AO38" i="47"/>
  <c r="AR38" i="47"/>
  <c r="AN38" i="47"/>
  <c r="AQ38" i="47"/>
  <c r="BD40" i="47"/>
  <c r="AZ40" i="47"/>
  <c r="BC40" i="47"/>
  <c r="BB40" i="47"/>
  <c r="BA40" i="47"/>
  <c r="BH44" i="47"/>
  <c r="BI44" i="47"/>
  <c r="BG44" i="47"/>
  <c r="BK44" i="47"/>
  <c r="BF44" i="47"/>
  <c r="BJ44" i="47"/>
  <c r="BG6" i="47"/>
  <c r="BG7" i="47"/>
  <c r="BG8" i="47"/>
  <c r="BG9" i="47"/>
  <c r="BG10" i="47"/>
  <c r="CX10" i="47"/>
  <c r="CT10" i="47"/>
  <c r="CY10" i="47"/>
  <c r="DE10" i="47"/>
  <c r="DP10" i="47"/>
  <c r="DL10" i="47"/>
  <c r="DQ10" i="47"/>
  <c r="DW10" i="47"/>
  <c r="M11" i="47"/>
  <c r="I11" i="47"/>
  <c r="E11" i="47"/>
  <c r="J11" i="47"/>
  <c r="O11" i="47"/>
  <c r="CC11" i="47"/>
  <c r="BY11" i="47"/>
  <c r="BU11" i="47"/>
  <c r="BQ11" i="47"/>
  <c r="BM11" i="47"/>
  <c r="BR11" i="47"/>
  <c r="BW11" i="47"/>
  <c r="CB11" i="47"/>
  <c r="CM11" i="47"/>
  <c r="CX11" i="47"/>
  <c r="CT11" i="47"/>
  <c r="CY11" i="47"/>
  <c r="DE11" i="47"/>
  <c r="DP11" i="47"/>
  <c r="DL11" i="47"/>
  <c r="DQ11" i="47"/>
  <c r="DW11" i="47"/>
  <c r="M12" i="47"/>
  <c r="I12" i="47"/>
  <c r="E12" i="47"/>
  <c r="J12" i="47"/>
  <c r="O12" i="47"/>
  <c r="CC12" i="47"/>
  <c r="BY12" i="47"/>
  <c r="BU12" i="47"/>
  <c r="BQ12" i="47"/>
  <c r="BM12" i="47"/>
  <c r="BR12" i="47"/>
  <c r="BW12" i="47"/>
  <c r="CB12" i="47"/>
  <c r="CM12" i="47"/>
  <c r="CX12" i="47"/>
  <c r="CT12" i="47"/>
  <c r="CY12" i="47"/>
  <c r="DE12" i="47"/>
  <c r="DP12" i="47"/>
  <c r="DL12" i="47"/>
  <c r="DQ12" i="47"/>
  <c r="DW12" i="47"/>
  <c r="M13" i="47"/>
  <c r="I13" i="47"/>
  <c r="E13" i="47"/>
  <c r="J13" i="47"/>
  <c r="O13" i="47"/>
  <c r="CC13" i="47"/>
  <c r="BY13" i="47"/>
  <c r="BU13" i="47"/>
  <c r="BQ13" i="47"/>
  <c r="BM13" i="47"/>
  <c r="BR13" i="47"/>
  <c r="BW13" i="47"/>
  <c r="CB13" i="47"/>
  <c r="CM13" i="47"/>
  <c r="CX13" i="47"/>
  <c r="CT13" i="47"/>
  <c r="CY13" i="47"/>
  <c r="DE13" i="47"/>
  <c r="DP13" i="47"/>
  <c r="DL13" i="47"/>
  <c r="DQ13" i="47"/>
  <c r="DW13" i="47"/>
  <c r="M14" i="47"/>
  <c r="I14" i="47"/>
  <c r="E14" i="47"/>
  <c r="J14" i="47"/>
  <c r="O14" i="47"/>
  <c r="CC14" i="47"/>
  <c r="BY14" i="47"/>
  <c r="BU14" i="47"/>
  <c r="BQ14" i="47"/>
  <c r="BM14" i="47"/>
  <c r="BR14" i="47"/>
  <c r="BW14" i="47"/>
  <c r="CB14" i="47"/>
  <c r="CM14" i="47"/>
  <c r="CX14" i="47"/>
  <c r="CT14" i="47"/>
  <c r="CY14" i="47"/>
  <c r="DE14" i="47"/>
  <c r="DP14" i="47"/>
  <c r="DL14" i="47"/>
  <c r="DQ14" i="47"/>
  <c r="DW14" i="47"/>
  <c r="M15" i="47"/>
  <c r="I15" i="47"/>
  <c r="E15" i="47"/>
  <c r="J15" i="47"/>
  <c r="O15" i="47"/>
  <c r="CC15" i="47"/>
  <c r="BY15" i="47"/>
  <c r="BU15" i="47"/>
  <c r="BQ15" i="47"/>
  <c r="BM15" i="47"/>
  <c r="BR15" i="47"/>
  <c r="BW15" i="47"/>
  <c r="CB15" i="47"/>
  <c r="CM15" i="47"/>
  <c r="AC16" i="47"/>
  <c r="AF16" i="47"/>
  <c r="AB16" i="47"/>
  <c r="AO16" i="47"/>
  <c r="AR16" i="47"/>
  <c r="AN16" i="47"/>
  <c r="BA16" i="47"/>
  <c r="BD16" i="47"/>
  <c r="AZ16" i="47"/>
  <c r="AE18" i="47"/>
  <c r="AQ18" i="47"/>
  <c r="BC18" i="47"/>
  <c r="AC20" i="47"/>
  <c r="AF20" i="47"/>
  <c r="AB20" i="47"/>
  <c r="AO20" i="47"/>
  <c r="AR20" i="47"/>
  <c r="AN20" i="47"/>
  <c r="BA20" i="47"/>
  <c r="BD20" i="47"/>
  <c r="AZ20" i="47"/>
  <c r="DY31" i="47"/>
  <c r="DU31" i="47"/>
  <c r="DX31" i="47"/>
  <c r="DW31" i="47"/>
  <c r="EA31" i="47"/>
  <c r="DV31" i="47"/>
  <c r="CO33" i="47"/>
  <c r="CK33" i="47"/>
  <c r="CN33" i="47"/>
  <c r="CM33" i="47"/>
  <c r="CQ33" i="47"/>
  <c r="CL33" i="47"/>
  <c r="AO35" i="47"/>
  <c r="AR35" i="47"/>
  <c r="AN35" i="47"/>
  <c r="AQ35" i="47"/>
  <c r="AP35" i="47"/>
  <c r="AE22" i="47"/>
  <c r="AQ22" i="47"/>
  <c r="BC22" i="47"/>
  <c r="AE23" i="47"/>
  <c r="AQ23" i="47"/>
  <c r="BC23" i="47"/>
  <c r="AE24" i="47"/>
  <c r="AQ24" i="47"/>
  <c r="BC24" i="47"/>
  <c r="AE25" i="47"/>
  <c r="AQ25" i="47"/>
  <c r="BC25" i="47"/>
  <c r="AE26" i="47"/>
  <c r="AQ26" i="47"/>
  <c r="BC26" i="47"/>
  <c r="AE27" i="47"/>
  <c r="AQ27" i="47"/>
  <c r="BC27" i="47"/>
  <c r="AE28" i="47"/>
  <c r="AQ28" i="47"/>
  <c r="BC28" i="47"/>
  <c r="AE29" i="47"/>
  <c r="AQ29" i="47"/>
  <c r="BC29" i="47"/>
  <c r="AE30" i="47"/>
  <c r="AQ30" i="47"/>
  <c r="BC30" i="47"/>
  <c r="AR31" i="47"/>
  <c r="AR32" i="47"/>
  <c r="AR33" i="47"/>
  <c r="AD36" i="47"/>
  <c r="AC36" i="47"/>
  <c r="AF36" i="47"/>
  <c r="AB36" i="47"/>
  <c r="BB37" i="47"/>
  <c r="BA37" i="47"/>
  <c r="BD37" i="47"/>
  <c r="AZ37" i="47"/>
  <c r="AD38" i="47"/>
  <c r="AC38" i="47"/>
  <c r="AF38" i="47"/>
  <c r="AB38" i="47"/>
  <c r="BB39" i="47"/>
  <c r="BA39" i="47"/>
  <c r="BD39" i="47"/>
  <c r="AZ39" i="47"/>
  <c r="BH40" i="47"/>
  <c r="BI40" i="47"/>
  <c r="BG40" i="47"/>
  <c r="BK40" i="47"/>
  <c r="BF40" i="47"/>
  <c r="AF41" i="47"/>
  <c r="AB41" i="47"/>
  <c r="AE41" i="47"/>
  <c r="AD41" i="47"/>
  <c r="AC41" i="47"/>
  <c r="BH42" i="47"/>
  <c r="BI42" i="47"/>
  <c r="BG42" i="47"/>
  <c r="BK42" i="47"/>
  <c r="BF42" i="47"/>
  <c r="AF43" i="47"/>
  <c r="AB43" i="47"/>
  <c r="AE43" i="47"/>
  <c r="AD43" i="47"/>
  <c r="AC43" i="47"/>
  <c r="AJ45" i="47"/>
  <c r="AK45" i="47"/>
  <c r="AI45" i="47"/>
  <c r="AH45" i="47"/>
  <c r="AJ47" i="47"/>
  <c r="AI47" i="47"/>
  <c r="AL47" i="47"/>
  <c r="AK47" i="47"/>
  <c r="AH47" i="47"/>
  <c r="AV52" i="47"/>
  <c r="AU52" i="47"/>
  <c r="AX52" i="47"/>
  <c r="AT52" i="47"/>
  <c r="AW52" i="47"/>
  <c r="CW15" i="47"/>
  <c r="DF15" i="47"/>
  <c r="DO15" i="47"/>
  <c r="DX15" i="47"/>
  <c r="H16" i="47"/>
  <c r="L16" i="47"/>
  <c r="T16" i="47"/>
  <c r="X16" i="47"/>
  <c r="BP16" i="47"/>
  <c r="BT16" i="47"/>
  <c r="BX16" i="47"/>
  <c r="CB16" i="47"/>
  <c r="CN16" i="47"/>
  <c r="CW16" i="47"/>
  <c r="DF16" i="47"/>
  <c r="DO16" i="47"/>
  <c r="DX16" i="47"/>
  <c r="H17" i="47"/>
  <c r="L17" i="47"/>
  <c r="T17" i="47"/>
  <c r="X17" i="47"/>
  <c r="BP17" i="47"/>
  <c r="BT17" i="47"/>
  <c r="BX17" i="47"/>
  <c r="CB17" i="47"/>
  <c r="CN17" i="47"/>
  <c r="CW17" i="47"/>
  <c r="DF17" i="47"/>
  <c r="DO17" i="47"/>
  <c r="DX17" i="47"/>
  <c r="H18" i="47"/>
  <c r="L18" i="47"/>
  <c r="T18" i="47"/>
  <c r="X18" i="47"/>
  <c r="BP18" i="47"/>
  <c r="BT18" i="47"/>
  <c r="BX18" i="47"/>
  <c r="CB18" i="47"/>
  <c r="CN18" i="47"/>
  <c r="CW18" i="47"/>
  <c r="DF18" i="47"/>
  <c r="DO18" i="47"/>
  <c r="DX18" i="47"/>
  <c r="H19" i="47"/>
  <c r="L19" i="47"/>
  <c r="T19" i="47"/>
  <c r="X19" i="47"/>
  <c r="BP19" i="47"/>
  <c r="BT19" i="47"/>
  <c r="BX19" i="47"/>
  <c r="CB19" i="47"/>
  <c r="CN19" i="47"/>
  <c r="CW19" i="47"/>
  <c r="DF19" i="47"/>
  <c r="DO19" i="47"/>
  <c r="DX19" i="47"/>
  <c r="H20" i="47"/>
  <c r="L20" i="47"/>
  <c r="T20" i="47"/>
  <c r="X20" i="47"/>
  <c r="BP20" i="47"/>
  <c r="BT20" i="47"/>
  <c r="BX20" i="47"/>
  <c r="CB20" i="47"/>
  <c r="CN20" i="47"/>
  <c r="CW20" i="47"/>
  <c r="DF20" i="47"/>
  <c r="DO20" i="47"/>
  <c r="DX20" i="47"/>
  <c r="H21" i="47"/>
  <c r="L21" i="47"/>
  <c r="T21" i="47"/>
  <c r="X21" i="47"/>
  <c r="BP21" i="47"/>
  <c r="BT21" i="47"/>
  <c r="BX21" i="47"/>
  <c r="CB21" i="47"/>
  <c r="CN21" i="47"/>
  <c r="CW21" i="47"/>
  <c r="DF21" i="47"/>
  <c r="DO21" i="47"/>
  <c r="DX21" i="47"/>
  <c r="H22" i="47"/>
  <c r="L22" i="47"/>
  <c r="T22" i="47"/>
  <c r="X22" i="47"/>
  <c r="AB22" i="47"/>
  <c r="AF22" i="47"/>
  <c r="AN22" i="47"/>
  <c r="AR22" i="47"/>
  <c r="AZ22" i="47"/>
  <c r="BD22" i="47"/>
  <c r="BP22" i="47"/>
  <c r="BT22" i="47"/>
  <c r="BX22" i="47"/>
  <c r="CB22" i="47"/>
  <c r="CN22" i="47"/>
  <c r="CW22" i="47"/>
  <c r="DF22" i="47"/>
  <c r="DO22" i="47"/>
  <c r="DX22" i="47"/>
  <c r="H23" i="47"/>
  <c r="L23" i="47"/>
  <c r="T23" i="47"/>
  <c r="X23" i="47"/>
  <c r="AB23" i="47"/>
  <c r="AF23" i="47"/>
  <c r="AN23" i="47"/>
  <c r="AR23" i="47"/>
  <c r="AZ23" i="47"/>
  <c r="BD23" i="47"/>
  <c r="BP23" i="47"/>
  <c r="BT23" i="47"/>
  <c r="BX23" i="47"/>
  <c r="CB23" i="47"/>
  <c r="CN23" i="47"/>
  <c r="CW23" i="47"/>
  <c r="DF23" i="47"/>
  <c r="DO23" i="47"/>
  <c r="DX23" i="47"/>
  <c r="H24" i="47"/>
  <c r="L24" i="47"/>
  <c r="T24" i="47"/>
  <c r="X24" i="47"/>
  <c r="AB24" i="47"/>
  <c r="AF24" i="47"/>
  <c r="AN24" i="47"/>
  <c r="AR24" i="47"/>
  <c r="AZ24" i="47"/>
  <c r="BD24" i="47"/>
  <c r="BP24" i="47"/>
  <c r="BT24" i="47"/>
  <c r="BX24" i="47"/>
  <c r="CB24" i="47"/>
  <c r="CN24" i="47"/>
  <c r="CW24" i="47"/>
  <c r="DF24" i="47"/>
  <c r="DO24" i="47"/>
  <c r="DX24" i="47"/>
  <c r="H25" i="47"/>
  <c r="L25" i="47"/>
  <c r="T25" i="47"/>
  <c r="X25" i="47"/>
  <c r="AB25" i="47"/>
  <c r="AF25" i="47"/>
  <c r="AN25" i="47"/>
  <c r="AR25" i="47"/>
  <c r="AZ25" i="47"/>
  <c r="BD25" i="47"/>
  <c r="BP25" i="47"/>
  <c r="BT25" i="47"/>
  <c r="BX25" i="47"/>
  <c r="CB25" i="47"/>
  <c r="CN25" i="47"/>
  <c r="CW25" i="47"/>
  <c r="DF25" i="47"/>
  <c r="DO25" i="47"/>
  <c r="DX25" i="47"/>
  <c r="H26" i="47"/>
  <c r="L26" i="47"/>
  <c r="T26" i="47"/>
  <c r="X26" i="47"/>
  <c r="AB26" i="47"/>
  <c r="AF26" i="47"/>
  <c r="AN26" i="47"/>
  <c r="AR26" i="47"/>
  <c r="AZ26" i="47"/>
  <c r="BD26" i="47"/>
  <c r="BP26" i="47"/>
  <c r="BT26" i="47"/>
  <c r="BX26" i="47"/>
  <c r="CB26" i="47"/>
  <c r="CN26" i="47"/>
  <c r="CW26" i="47"/>
  <c r="DF26" i="47"/>
  <c r="DO26" i="47"/>
  <c r="DX26" i="47"/>
  <c r="H27" i="47"/>
  <c r="L27" i="47"/>
  <c r="T27" i="47"/>
  <c r="X27" i="47"/>
  <c r="AB27" i="47"/>
  <c r="AF27" i="47"/>
  <c r="AN27" i="47"/>
  <c r="AR27" i="47"/>
  <c r="AZ27" i="47"/>
  <c r="BD27" i="47"/>
  <c r="BP27" i="47"/>
  <c r="BT27" i="47"/>
  <c r="BX27" i="47"/>
  <c r="CB27" i="47"/>
  <c r="CN27" i="47"/>
  <c r="CW27" i="47"/>
  <c r="DF27" i="47"/>
  <c r="DO27" i="47"/>
  <c r="DX27" i="47"/>
  <c r="H28" i="47"/>
  <c r="L28" i="47"/>
  <c r="T28" i="47"/>
  <c r="X28" i="47"/>
  <c r="AB28" i="47"/>
  <c r="AF28" i="47"/>
  <c r="AN28" i="47"/>
  <c r="AR28" i="47"/>
  <c r="AZ28" i="47"/>
  <c r="BD28" i="47"/>
  <c r="BP28" i="47"/>
  <c r="BT28" i="47"/>
  <c r="BX28" i="47"/>
  <c r="CB28" i="47"/>
  <c r="CN28" i="47"/>
  <c r="CW28" i="47"/>
  <c r="DF28" i="47"/>
  <c r="DO28" i="47"/>
  <c r="DX28" i="47"/>
  <c r="H29" i="47"/>
  <c r="L29" i="47"/>
  <c r="T29" i="47"/>
  <c r="X29" i="47"/>
  <c r="AB29" i="47"/>
  <c r="AF29" i="47"/>
  <c r="AN29" i="47"/>
  <c r="AR29" i="47"/>
  <c r="AZ29" i="47"/>
  <c r="BD29" i="47"/>
  <c r="BP29" i="47"/>
  <c r="BT29" i="47"/>
  <c r="BX29" i="47"/>
  <c r="CB29" i="47"/>
  <c r="CN29" i="47"/>
  <c r="CW29" i="47"/>
  <c r="DF29" i="47"/>
  <c r="DO29" i="47"/>
  <c r="DX29" i="47"/>
  <c r="H30" i="47"/>
  <c r="L30" i="47"/>
  <c r="T30" i="47"/>
  <c r="X30" i="47"/>
  <c r="AB30" i="47"/>
  <c r="AF30" i="47"/>
  <c r="AN30" i="47"/>
  <c r="AR30" i="47"/>
  <c r="AZ30" i="47"/>
  <c r="BD30" i="47"/>
  <c r="BP30" i="47"/>
  <c r="BT30" i="47"/>
  <c r="BX30" i="47"/>
  <c r="CB30" i="47"/>
  <c r="CN30" i="47"/>
  <c r="CW30" i="47"/>
  <c r="DF30" i="47"/>
  <c r="DO30" i="47"/>
  <c r="DX30" i="47"/>
  <c r="M31" i="47"/>
  <c r="I31" i="47"/>
  <c r="E31" i="47"/>
  <c r="J31" i="47"/>
  <c r="O31" i="47"/>
  <c r="AN31" i="47"/>
  <c r="CC31" i="47"/>
  <c r="BY31" i="47"/>
  <c r="BU31" i="47"/>
  <c r="BQ31" i="47"/>
  <c r="BM31" i="47"/>
  <c r="BR31" i="47"/>
  <c r="BW31" i="47"/>
  <c r="CB31" i="47"/>
  <c r="CH31" i="47"/>
  <c r="CX31" i="47"/>
  <c r="CT31" i="47"/>
  <c r="CY31" i="47"/>
  <c r="DP31" i="47"/>
  <c r="DL31" i="47"/>
  <c r="DQ31" i="47"/>
  <c r="M32" i="47"/>
  <c r="I32" i="47"/>
  <c r="E32" i="47"/>
  <c r="J32" i="47"/>
  <c r="O32" i="47"/>
  <c r="AN32" i="47"/>
  <c r="CC32" i="47"/>
  <c r="BY32" i="47"/>
  <c r="BU32" i="47"/>
  <c r="BQ32" i="47"/>
  <c r="BM32" i="47"/>
  <c r="BR32" i="47"/>
  <c r="BW32" i="47"/>
  <c r="CB32" i="47"/>
  <c r="CH32" i="47"/>
  <c r="CX32" i="47"/>
  <c r="CT32" i="47"/>
  <c r="CY32" i="47"/>
  <c r="DP32" i="47"/>
  <c r="DL32" i="47"/>
  <c r="DQ32" i="47"/>
  <c r="M33" i="47"/>
  <c r="I33" i="47"/>
  <c r="E33" i="47"/>
  <c r="J33" i="47"/>
  <c r="O33" i="47"/>
  <c r="AN33" i="47"/>
  <c r="CC33" i="47"/>
  <c r="BY33" i="47"/>
  <c r="BU33" i="47"/>
  <c r="BQ33" i="47"/>
  <c r="BM33" i="47"/>
  <c r="BR33" i="47"/>
  <c r="BW33" i="47"/>
  <c r="CB33" i="47"/>
  <c r="CH33" i="47"/>
  <c r="CX33" i="47"/>
  <c r="CT33" i="47"/>
  <c r="CW33" i="47"/>
  <c r="CZ33" i="47"/>
  <c r="AE36" i="47"/>
  <c r="AP37" i="47"/>
  <c r="AO37" i="47"/>
  <c r="AR37" i="47"/>
  <c r="AN37" i="47"/>
  <c r="BC37" i="47"/>
  <c r="AE38" i="47"/>
  <c r="AP39" i="47"/>
  <c r="AO39" i="47"/>
  <c r="AR39" i="47"/>
  <c r="AN39" i="47"/>
  <c r="BC39" i="47"/>
  <c r="AD40" i="47"/>
  <c r="AC40" i="47"/>
  <c r="AF40" i="47"/>
  <c r="AB40" i="47"/>
  <c r="BJ40" i="47"/>
  <c r="AJ41" i="47"/>
  <c r="AK41" i="47"/>
  <c r="AI41" i="47"/>
  <c r="AH41" i="47"/>
  <c r="BJ42" i="47"/>
  <c r="AJ43" i="47"/>
  <c r="AK43" i="47"/>
  <c r="AI43" i="47"/>
  <c r="AH43" i="47"/>
  <c r="BH49" i="47"/>
  <c r="BK49" i="47"/>
  <c r="BG49" i="47"/>
  <c r="BJ49" i="47"/>
  <c r="BI49" i="47"/>
  <c r="BF49" i="47"/>
  <c r="BH51" i="47"/>
  <c r="BK51" i="47"/>
  <c r="BG51" i="47"/>
  <c r="BJ51" i="47"/>
  <c r="BF51" i="47"/>
  <c r="BI51" i="47"/>
  <c r="CY54" i="47"/>
  <c r="CU54" i="47"/>
  <c r="CX54" i="47"/>
  <c r="CT54" i="47"/>
  <c r="CZ54" i="47"/>
  <c r="CW54" i="47"/>
  <c r="CV54" i="47"/>
  <c r="J5" i="48"/>
  <c r="G5" i="48"/>
  <c r="F5" i="48"/>
  <c r="K5" i="48"/>
  <c r="H5" i="48"/>
  <c r="L5" i="48"/>
  <c r="CT15" i="47"/>
  <c r="DC15" i="47"/>
  <c r="DL15" i="47"/>
  <c r="DU15" i="47"/>
  <c r="E16" i="47"/>
  <c r="I16" i="47"/>
  <c r="Q16" i="47"/>
  <c r="U16" i="47"/>
  <c r="BM16" i="47"/>
  <c r="BQ16" i="47"/>
  <c r="BU16" i="47"/>
  <c r="BY16" i="47"/>
  <c r="CK16" i="47"/>
  <c r="CT16" i="47"/>
  <c r="DC16" i="47"/>
  <c r="DL16" i="47"/>
  <c r="DU16" i="47"/>
  <c r="E17" i="47"/>
  <c r="I17" i="47"/>
  <c r="Q17" i="47"/>
  <c r="U17" i="47"/>
  <c r="BM17" i="47"/>
  <c r="BQ17" i="47"/>
  <c r="BU17" i="47"/>
  <c r="BY17" i="47"/>
  <c r="CK17" i="47"/>
  <c r="CT17" i="47"/>
  <c r="DC17" i="47"/>
  <c r="DL17" i="47"/>
  <c r="DU17" i="47"/>
  <c r="E18" i="47"/>
  <c r="I18" i="47"/>
  <c r="Q18" i="47"/>
  <c r="U18" i="47"/>
  <c r="BM18" i="47"/>
  <c r="BQ18" i="47"/>
  <c r="BU18" i="47"/>
  <c r="BY18" i="47"/>
  <c r="CK18" i="47"/>
  <c r="CT18" i="47"/>
  <c r="DC18" i="47"/>
  <c r="DL18" i="47"/>
  <c r="DU18" i="47"/>
  <c r="E19" i="47"/>
  <c r="I19" i="47"/>
  <c r="Q19" i="47"/>
  <c r="U19" i="47"/>
  <c r="BM19" i="47"/>
  <c r="BQ19" i="47"/>
  <c r="BU19" i="47"/>
  <c r="BY19" i="47"/>
  <c r="CK19" i="47"/>
  <c r="CT19" i="47"/>
  <c r="DC19" i="47"/>
  <c r="DL19" i="47"/>
  <c r="DU19" i="47"/>
  <c r="E20" i="47"/>
  <c r="I20" i="47"/>
  <c r="Q20" i="47"/>
  <c r="U20" i="47"/>
  <c r="BM20" i="47"/>
  <c r="BQ20" i="47"/>
  <c r="BU20" i="47"/>
  <c r="BY20" i="47"/>
  <c r="CK20" i="47"/>
  <c r="CT20" i="47"/>
  <c r="DC20" i="47"/>
  <c r="DL20" i="47"/>
  <c r="DU20" i="47"/>
  <c r="E21" i="47"/>
  <c r="I21" i="47"/>
  <c r="Q21" i="47"/>
  <c r="U21" i="47"/>
  <c r="BM21" i="47"/>
  <c r="BQ21" i="47"/>
  <c r="BU21" i="47"/>
  <c r="BY21" i="47"/>
  <c r="CK21" i="47"/>
  <c r="CT21" i="47"/>
  <c r="DC21" i="47"/>
  <c r="DL21" i="47"/>
  <c r="DU21" i="47"/>
  <c r="E22" i="47"/>
  <c r="I22" i="47"/>
  <c r="Q22" i="47"/>
  <c r="U22" i="47"/>
  <c r="BM22" i="47"/>
  <c r="BQ22" i="47"/>
  <c r="BU22" i="47"/>
  <c r="BY22" i="47"/>
  <c r="CK22" i="47"/>
  <c r="CT22" i="47"/>
  <c r="DC22" i="47"/>
  <c r="DL22" i="47"/>
  <c r="DU22" i="47"/>
  <c r="E23" i="47"/>
  <c r="I23" i="47"/>
  <c r="Q23" i="47"/>
  <c r="U23" i="47"/>
  <c r="BM23" i="47"/>
  <c r="BQ23" i="47"/>
  <c r="BU23" i="47"/>
  <c r="BY23" i="47"/>
  <c r="CK23" i="47"/>
  <c r="CT23" i="47"/>
  <c r="DC23" i="47"/>
  <c r="DL23" i="47"/>
  <c r="DU23" i="47"/>
  <c r="E24" i="47"/>
  <c r="I24" i="47"/>
  <c r="Q24" i="47"/>
  <c r="U24" i="47"/>
  <c r="BM24" i="47"/>
  <c r="BQ24" i="47"/>
  <c r="BU24" i="47"/>
  <c r="BY24" i="47"/>
  <c r="CK24" i="47"/>
  <c r="CT24" i="47"/>
  <c r="DC24" i="47"/>
  <c r="DL24" i="47"/>
  <c r="DU24" i="47"/>
  <c r="E25" i="47"/>
  <c r="I25" i="47"/>
  <c r="Q25" i="47"/>
  <c r="U25" i="47"/>
  <c r="BM25" i="47"/>
  <c r="BQ25" i="47"/>
  <c r="BU25" i="47"/>
  <c r="BY25" i="47"/>
  <c r="CK25" i="47"/>
  <c r="CT25" i="47"/>
  <c r="DC25" i="47"/>
  <c r="DL25" i="47"/>
  <c r="DU25" i="47"/>
  <c r="E26" i="47"/>
  <c r="I26" i="47"/>
  <c r="Q26" i="47"/>
  <c r="U26" i="47"/>
  <c r="BM26" i="47"/>
  <c r="BQ26" i="47"/>
  <c r="BU26" i="47"/>
  <c r="BY26" i="47"/>
  <c r="CK26" i="47"/>
  <c r="CT26" i="47"/>
  <c r="DC26" i="47"/>
  <c r="DL26" i="47"/>
  <c r="DU26" i="47"/>
  <c r="E27" i="47"/>
  <c r="I27" i="47"/>
  <c r="Q27" i="47"/>
  <c r="U27" i="47"/>
  <c r="BM27" i="47"/>
  <c r="BQ27" i="47"/>
  <c r="BU27" i="47"/>
  <c r="BY27" i="47"/>
  <c r="CK27" i="47"/>
  <c r="CT27" i="47"/>
  <c r="DC27" i="47"/>
  <c r="DL27" i="47"/>
  <c r="DU27" i="47"/>
  <c r="E28" i="47"/>
  <c r="I28" i="47"/>
  <c r="Q28" i="47"/>
  <c r="U28" i="47"/>
  <c r="BM28" i="47"/>
  <c r="BQ28" i="47"/>
  <c r="BU28" i="47"/>
  <c r="BY28" i="47"/>
  <c r="CK28" i="47"/>
  <c r="CT28" i="47"/>
  <c r="DC28" i="47"/>
  <c r="DL28" i="47"/>
  <c r="DU28" i="47"/>
  <c r="E29" i="47"/>
  <c r="I29" i="47"/>
  <c r="Q29" i="47"/>
  <c r="U29" i="47"/>
  <c r="BM29" i="47"/>
  <c r="BQ29" i="47"/>
  <c r="BU29" i="47"/>
  <c r="BY29" i="47"/>
  <c r="CK29" i="47"/>
  <c r="CT29" i="47"/>
  <c r="DC29" i="47"/>
  <c r="DL29" i="47"/>
  <c r="DU29" i="47"/>
  <c r="E30" i="47"/>
  <c r="I30" i="47"/>
  <c r="Q30" i="47"/>
  <c r="U30" i="47"/>
  <c r="BM30" i="47"/>
  <c r="BQ30" i="47"/>
  <c r="BU30" i="47"/>
  <c r="BY30" i="47"/>
  <c r="CK30" i="47"/>
  <c r="CT30" i="47"/>
  <c r="DC30" i="47"/>
  <c r="DL30" i="47"/>
  <c r="DU30" i="47"/>
  <c r="F31" i="47"/>
  <c r="K31" i="47"/>
  <c r="Y31" i="47"/>
  <c r="U31" i="47"/>
  <c r="Q31" i="47"/>
  <c r="V31" i="47"/>
  <c r="AF31" i="47"/>
  <c r="AP31" i="47"/>
  <c r="BD31" i="47"/>
  <c r="BN31" i="47"/>
  <c r="BS31" i="47"/>
  <c r="BX31" i="47"/>
  <c r="CD31" i="47"/>
  <c r="CI31" i="47"/>
  <c r="CU31" i="47"/>
  <c r="CZ31" i="47"/>
  <c r="DM31" i="47"/>
  <c r="DR31" i="47"/>
  <c r="F32" i="47"/>
  <c r="K32" i="47"/>
  <c r="Y32" i="47"/>
  <c r="U32" i="47"/>
  <c r="Q32" i="47"/>
  <c r="V32" i="47"/>
  <c r="AF32" i="47"/>
  <c r="AP32" i="47"/>
  <c r="BD32" i="47"/>
  <c r="BN32" i="47"/>
  <c r="BS32" i="47"/>
  <c r="BX32" i="47"/>
  <c r="CD32" i="47"/>
  <c r="CI32" i="47"/>
  <c r="CU32" i="47"/>
  <c r="CZ32" i="47"/>
  <c r="DM32" i="47"/>
  <c r="DR32" i="47"/>
  <c r="F33" i="47"/>
  <c r="K33" i="47"/>
  <c r="Y33" i="47"/>
  <c r="U33" i="47"/>
  <c r="Q33" i="47"/>
  <c r="V33" i="47"/>
  <c r="AF33" i="47"/>
  <c r="AP33" i="47"/>
  <c r="BD33" i="47"/>
  <c r="BN33" i="47"/>
  <c r="BS33" i="47"/>
  <c r="BX33" i="47"/>
  <c r="CD33" i="47"/>
  <c r="CI33" i="47"/>
  <c r="CU33" i="47"/>
  <c r="AC34" i="47"/>
  <c r="AF34" i="47"/>
  <c r="AB34" i="47"/>
  <c r="AO34" i="47"/>
  <c r="AR34" i="47"/>
  <c r="AN34" i="47"/>
  <c r="BA34" i="47"/>
  <c r="BD34" i="47"/>
  <c r="AZ34" i="47"/>
  <c r="BB36" i="47"/>
  <c r="BA36" i="47"/>
  <c r="BD36" i="47"/>
  <c r="AZ36" i="47"/>
  <c r="AD37" i="47"/>
  <c r="AC37" i="47"/>
  <c r="AF37" i="47"/>
  <c r="AB37" i="47"/>
  <c r="AQ37" i="47"/>
  <c r="BB38" i="47"/>
  <c r="BA38" i="47"/>
  <c r="BD38" i="47"/>
  <c r="AZ38" i="47"/>
  <c r="AD39" i="47"/>
  <c r="AC39" i="47"/>
  <c r="AF39" i="47"/>
  <c r="AB39" i="47"/>
  <c r="AQ39" i="47"/>
  <c r="AE40" i="47"/>
  <c r="AL41" i="47"/>
  <c r="AL43" i="47"/>
  <c r="BD44" i="47"/>
  <c r="AZ44" i="47"/>
  <c r="BC44" i="47"/>
  <c r="BB44" i="47"/>
  <c r="BA44" i="47"/>
  <c r="BD46" i="47"/>
  <c r="AZ46" i="47"/>
  <c r="BC46" i="47"/>
  <c r="BB46" i="47"/>
  <c r="BA46" i="47"/>
  <c r="Z53" i="47"/>
  <c r="V53" i="47"/>
  <c r="R53" i="47"/>
  <c r="Y53" i="47"/>
  <c r="U53" i="47"/>
  <c r="Q53" i="47"/>
  <c r="W53" i="47"/>
  <c r="T53" i="47"/>
  <c r="S53" i="47"/>
  <c r="X53" i="47"/>
  <c r="J24" i="48"/>
  <c r="F24" i="48"/>
  <c r="I24" i="48"/>
  <c r="E24" i="48"/>
  <c r="K24" i="48"/>
  <c r="H24" i="48"/>
  <c r="G24" i="48"/>
  <c r="L24" i="48"/>
  <c r="DF33" i="47"/>
  <c r="DO33" i="47"/>
  <c r="DX33" i="47"/>
  <c r="H34" i="47"/>
  <c r="L34" i="47"/>
  <c r="T34" i="47"/>
  <c r="X34" i="47"/>
  <c r="BP34" i="47"/>
  <c r="BT34" i="47"/>
  <c r="BX34" i="47"/>
  <c r="CB34" i="47"/>
  <c r="CN34" i="47"/>
  <c r="CW34" i="47"/>
  <c r="DF34" i="47"/>
  <c r="DO34" i="47"/>
  <c r="DX34" i="47"/>
  <c r="H35" i="47"/>
  <c r="L35" i="47"/>
  <c r="T35" i="47"/>
  <c r="X35" i="47"/>
  <c r="BP35" i="47"/>
  <c r="BT35" i="47"/>
  <c r="BX35" i="47"/>
  <c r="CB35" i="47"/>
  <c r="CN35" i="47"/>
  <c r="CW35" i="47"/>
  <c r="DF35" i="47"/>
  <c r="DO35" i="47"/>
  <c r="DX35" i="47"/>
  <c r="H36" i="47"/>
  <c r="L36" i="47"/>
  <c r="T36" i="47"/>
  <c r="X36" i="47"/>
  <c r="BP36" i="47"/>
  <c r="BT36" i="47"/>
  <c r="BX36" i="47"/>
  <c r="CB36" i="47"/>
  <c r="CN36" i="47"/>
  <c r="CW36" i="47"/>
  <c r="DF36" i="47"/>
  <c r="DO36" i="47"/>
  <c r="DX36" i="47"/>
  <c r="H37" i="47"/>
  <c r="L37" i="47"/>
  <c r="T37" i="47"/>
  <c r="X37" i="47"/>
  <c r="BP37" i="47"/>
  <c r="BT37" i="47"/>
  <c r="BX37" i="47"/>
  <c r="CB37" i="47"/>
  <c r="CN37" i="47"/>
  <c r="CW37" i="47"/>
  <c r="DF37" i="47"/>
  <c r="DO37" i="47"/>
  <c r="DX37" i="47"/>
  <c r="H38" i="47"/>
  <c r="L38" i="47"/>
  <c r="T38" i="47"/>
  <c r="X38" i="47"/>
  <c r="BP38" i="47"/>
  <c r="BT38" i="47"/>
  <c r="BX38" i="47"/>
  <c r="CB38" i="47"/>
  <c r="CN38" i="47"/>
  <c r="CW38" i="47"/>
  <c r="DF38" i="47"/>
  <c r="DO38" i="47"/>
  <c r="DX38" i="47"/>
  <c r="H39" i="47"/>
  <c r="L39" i="47"/>
  <c r="T39" i="47"/>
  <c r="X39" i="47"/>
  <c r="BP39" i="47"/>
  <c r="BT39" i="47"/>
  <c r="BX39" i="47"/>
  <c r="CB39" i="47"/>
  <c r="CN39" i="47"/>
  <c r="CW39" i="47"/>
  <c r="DF39" i="47"/>
  <c r="DO39" i="47"/>
  <c r="DX39" i="47"/>
  <c r="H40" i="47"/>
  <c r="L40" i="47"/>
  <c r="T40" i="47"/>
  <c r="X40" i="47"/>
  <c r="AP40" i="47"/>
  <c r="AU40" i="47"/>
  <c r="AR41" i="47"/>
  <c r="AN41" i="47"/>
  <c r="AX41" i="47"/>
  <c r="AP42" i="47"/>
  <c r="AU42" i="47"/>
  <c r="AR43" i="47"/>
  <c r="AN43" i="47"/>
  <c r="AX43" i="47"/>
  <c r="AP44" i="47"/>
  <c r="AU44" i="47"/>
  <c r="AR45" i="47"/>
  <c r="AN45" i="47"/>
  <c r="AX45" i="47"/>
  <c r="AP46" i="47"/>
  <c r="AU46" i="47"/>
  <c r="AW47" i="47"/>
  <c r="AK48" i="47"/>
  <c r="BH48" i="47"/>
  <c r="BK48" i="47"/>
  <c r="BG48" i="47"/>
  <c r="AV49" i="47"/>
  <c r="AU49" i="47"/>
  <c r="AJ50" i="47"/>
  <c r="AI50" i="47"/>
  <c r="AL50" i="47"/>
  <c r="AH50" i="47"/>
  <c r="BH52" i="47"/>
  <c r="BK52" i="47"/>
  <c r="BG52" i="47"/>
  <c r="BJ52" i="47"/>
  <c r="BF52" i="47"/>
  <c r="DH54" i="47"/>
  <c r="DD54" i="47"/>
  <c r="DG54" i="47"/>
  <c r="DC54" i="47"/>
  <c r="DI54" i="47"/>
  <c r="DF54" i="47"/>
  <c r="DE54" i="47"/>
  <c r="K7" i="48"/>
  <c r="G7" i="48"/>
  <c r="J7" i="48"/>
  <c r="F7" i="48"/>
  <c r="I7" i="48"/>
  <c r="H7" i="48"/>
  <c r="E7" i="48"/>
  <c r="K35" i="48"/>
  <c r="G35" i="48"/>
  <c r="J35" i="48"/>
  <c r="F35" i="48"/>
  <c r="I35" i="48"/>
  <c r="H35" i="48"/>
  <c r="E35" i="48"/>
  <c r="R7" i="53"/>
  <c r="Q7" i="53"/>
  <c r="S7" i="53"/>
  <c r="P7" i="53"/>
  <c r="T7" i="53"/>
  <c r="AD17" i="53"/>
  <c r="AC17" i="53"/>
  <c r="AB17" i="53"/>
  <c r="AF17" i="53"/>
  <c r="AE17" i="53"/>
  <c r="F19" i="53"/>
  <c r="G19" i="53"/>
  <c r="E19" i="53"/>
  <c r="H19" i="53"/>
  <c r="D19" i="53"/>
  <c r="F25" i="53"/>
  <c r="E25" i="53"/>
  <c r="H25" i="53"/>
  <c r="D25" i="53"/>
  <c r="G25" i="53"/>
  <c r="X26" i="53"/>
  <c r="W26" i="53"/>
  <c r="Z26" i="53"/>
  <c r="V26" i="53"/>
  <c r="Y26" i="53"/>
  <c r="L28" i="53"/>
  <c r="K28" i="53"/>
  <c r="N28" i="53"/>
  <c r="J28" i="53"/>
  <c r="M28" i="53"/>
  <c r="AD29" i="53"/>
  <c r="AC29" i="53"/>
  <c r="AF29" i="53"/>
  <c r="AB29" i="53"/>
  <c r="AE29" i="53"/>
  <c r="R31" i="53"/>
  <c r="Q31" i="53"/>
  <c r="T31" i="53"/>
  <c r="P31" i="53"/>
  <c r="S31" i="53"/>
  <c r="F33" i="53"/>
  <c r="E33" i="53"/>
  <c r="H33" i="53"/>
  <c r="D33" i="53"/>
  <c r="G33" i="53"/>
  <c r="X34" i="53"/>
  <c r="W34" i="53"/>
  <c r="Z34" i="53"/>
  <c r="V34" i="53"/>
  <c r="Y34" i="53"/>
  <c r="DC33" i="47"/>
  <c r="DL33" i="47"/>
  <c r="DU33" i="47"/>
  <c r="E34" i="47"/>
  <c r="I34" i="47"/>
  <c r="Q34" i="47"/>
  <c r="U34" i="47"/>
  <c r="BM34" i="47"/>
  <c r="BQ34" i="47"/>
  <c r="BU34" i="47"/>
  <c r="BY34" i="47"/>
  <c r="CK34" i="47"/>
  <c r="CT34" i="47"/>
  <c r="DC34" i="47"/>
  <c r="DL34" i="47"/>
  <c r="DU34" i="47"/>
  <c r="E35" i="47"/>
  <c r="I35" i="47"/>
  <c r="Q35" i="47"/>
  <c r="U35" i="47"/>
  <c r="BM35" i="47"/>
  <c r="BQ35" i="47"/>
  <c r="BU35" i="47"/>
  <c r="BY35" i="47"/>
  <c r="CK35" i="47"/>
  <c r="CT35" i="47"/>
  <c r="DC35" i="47"/>
  <c r="DL35" i="47"/>
  <c r="DU35" i="47"/>
  <c r="E36" i="47"/>
  <c r="I36" i="47"/>
  <c r="Q36" i="47"/>
  <c r="U36" i="47"/>
  <c r="BM36" i="47"/>
  <c r="BQ36" i="47"/>
  <c r="BU36" i="47"/>
  <c r="BY36" i="47"/>
  <c r="CK36" i="47"/>
  <c r="CT36" i="47"/>
  <c r="DC36" i="47"/>
  <c r="DL36" i="47"/>
  <c r="DU36" i="47"/>
  <c r="E37" i="47"/>
  <c r="I37" i="47"/>
  <c r="Q37" i="47"/>
  <c r="U37" i="47"/>
  <c r="BM37" i="47"/>
  <c r="BQ37" i="47"/>
  <c r="BU37" i="47"/>
  <c r="BY37" i="47"/>
  <c r="CK37" i="47"/>
  <c r="CT37" i="47"/>
  <c r="DC37" i="47"/>
  <c r="DL37" i="47"/>
  <c r="DU37" i="47"/>
  <c r="E38" i="47"/>
  <c r="I38" i="47"/>
  <c r="Q38" i="47"/>
  <c r="U38" i="47"/>
  <c r="BM38" i="47"/>
  <c r="BQ38" i="47"/>
  <c r="BU38" i="47"/>
  <c r="BY38" i="47"/>
  <c r="CK38" i="47"/>
  <c r="CT38" i="47"/>
  <c r="DC38" i="47"/>
  <c r="DL38" i="47"/>
  <c r="DU38" i="47"/>
  <c r="E39" i="47"/>
  <c r="I39" i="47"/>
  <c r="Q39" i="47"/>
  <c r="U39" i="47"/>
  <c r="BM39" i="47"/>
  <c r="BQ39" i="47"/>
  <c r="BU39" i="47"/>
  <c r="BY39" i="47"/>
  <c r="CK39" i="47"/>
  <c r="CT39" i="47"/>
  <c r="DC39" i="47"/>
  <c r="DL39" i="47"/>
  <c r="DU39" i="47"/>
  <c r="E40" i="47"/>
  <c r="I40" i="47"/>
  <c r="M40" i="47"/>
  <c r="Q40" i="47"/>
  <c r="U40" i="47"/>
  <c r="Y40" i="47"/>
  <c r="AL40" i="47"/>
  <c r="AW40" i="47"/>
  <c r="AO41" i="47"/>
  <c r="AT41" i="47"/>
  <c r="BD41" i="47"/>
  <c r="AZ41" i="47"/>
  <c r="BJ41" i="47"/>
  <c r="AF42" i="47"/>
  <c r="AB42" i="47"/>
  <c r="AL42" i="47"/>
  <c r="AW42" i="47"/>
  <c r="AO43" i="47"/>
  <c r="AT43" i="47"/>
  <c r="BD43" i="47"/>
  <c r="AZ43" i="47"/>
  <c r="BJ43" i="47"/>
  <c r="AF44" i="47"/>
  <c r="AB44" i="47"/>
  <c r="AL44" i="47"/>
  <c r="AW44" i="47"/>
  <c r="AO45" i="47"/>
  <c r="AT45" i="47"/>
  <c r="BD45" i="47"/>
  <c r="AZ45" i="47"/>
  <c r="BJ45" i="47"/>
  <c r="AF46" i="47"/>
  <c r="AB46" i="47"/>
  <c r="AL46" i="47"/>
  <c r="AW46" i="47"/>
  <c r="BH47" i="47"/>
  <c r="BK47" i="47"/>
  <c r="BG47" i="47"/>
  <c r="AV48" i="47"/>
  <c r="AU48" i="47"/>
  <c r="BF48" i="47"/>
  <c r="AJ49" i="47"/>
  <c r="AI49" i="47"/>
  <c r="AT49" i="47"/>
  <c r="AK50" i="47"/>
  <c r="AV50" i="47"/>
  <c r="AU50" i="47"/>
  <c r="AX50" i="47"/>
  <c r="AT50" i="47"/>
  <c r="AJ51" i="47"/>
  <c r="AI51" i="47"/>
  <c r="AL51" i="47"/>
  <c r="AH51" i="47"/>
  <c r="BI52" i="47"/>
  <c r="BB54" i="47"/>
  <c r="BA54" i="47"/>
  <c r="BD54" i="47"/>
  <c r="BC54" i="47"/>
  <c r="AZ54" i="47"/>
  <c r="DQ54" i="47"/>
  <c r="DM54" i="47"/>
  <c r="DP54" i="47"/>
  <c r="DL54" i="47"/>
  <c r="DR54" i="47"/>
  <c r="DO54" i="47"/>
  <c r="DN54" i="47"/>
  <c r="L7" i="48"/>
  <c r="L35" i="48"/>
  <c r="I44" i="48"/>
  <c r="E44" i="48"/>
  <c r="H44" i="48"/>
  <c r="L44" i="48"/>
  <c r="G44" i="48"/>
  <c r="K44" i="48"/>
  <c r="J44" i="48"/>
  <c r="F44" i="48"/>
  <c r="J10" i="50"/>
  <c r="F10" i="50"/>
  <c r="K10" i="50"/>
  <c r="E10" i="50"/>
  <c r="I10" i="50"/>
  <c r="D10" i="50"/>
  <c r="L10" i="50"/>
  <c r="H10" i="50"/>
  <c r="G10" i="50"/>
  <c r="L16" i="53"/>
  <c r="K16" i="53"/>
  <c r="J16" i="53"/>
  <c r="N16" i="53"/>
  <c r="M16" i="53"/>
  <c r="R17" i="53"/>
  <c r="S17" i="53"/>
  <c r="Q17" i="53"/>
  <c r="T17" i="53"/>
  <c r="P17" i="53"/>
  <c r="X22" i="53"/>
  <c r="W22" i="53"/>
  <c r="V22" i="53"/>
  <c r="Z22" i="53"/>
  <c r="Y22" i="53"/>
  <c r="X24" i="53"/>
  <c r="W24" i="53"/>
  <c r="Z24" i="53"/>
  <c r="V24" i="53"/>
  <c r="Y24" i="53"/>
  <c r="L26" i="53"/>
  <c r="K26" i="53"/>
  <c r="N26" i="53"/>
  <c r="J26" i="53"/>
  <c r="M26" i="53"/>
  <c r="AD27" i="53"/>
  <c r="AC27" i="53"/>
  <c r="AF27" i="53"/>
  <c r="AB27" i="53"/>
  <c r="AE27" i="53"/>
  <c r="R29" i="53"/>
  <c r="Q29" i="53"/>
  <c r="T29" i="53"/>
  <c r="P29" i="53"/>
  <c r="S29" i="53"/>
  <c r="F31" i="53"/>
  <c r="E31" i="53"/>
  <c r="H31" i="53"/>
  <c r="D31" i="53"/>
  <c r="G31" i="53"/>
  <c r="X32" i="53"/>
  <c r="W32" i="53"/>
  <c r="Z32" i="53"/>
  <c r="V32" i="53"/>
  <c r="Y32" i="53"/>
  <c r="L34" i="53"/>
  <c r="K34" i="53"/>
  <c r="N34" i="53"/>
  <c r="J34" i="53"/>
  <c r="M34" i="53"/>
  <c r="V40" i="47"/>
  <c r="AR40" i="47"/>
  <c r="AN40" i="47"/>
  <c r="AX40" i="47"/>
  <c r="AP41" i="47"/>
  <c r="AR42" i="47"/>
  <c r="AN42" i="47"/>
  <c r="AX42" i="47"/>
  <c r="AP43" i="47"/>
  <c r="AU43" i="47"/>
  <c r="AR44" i="47"/>
  <c r="AN44" i="47"/>
  <c r="AX44" i="47"/>
  <c r="AP45" i="47"/>
  <c r="AR46" i="47"/>
  <c r="AN46" i="47"/>
  <c r="AX46" i="47"/>
  <c r="AV47" i="47"/>
  <c r="AU47" i="47"/>
  <c r="AJ48" i="47"/>
  <c r="AI48" i="47"/>
  <c r="BI48" i="47"/>
  <c r="AW49" i="47"/>
  <c r="BH50" i="47"/>
  <c r="BK50" i="47"/>
  <c r="BG50" i="47"/>
  <c r="BJ50" i="47"/>
  <c r="BF50" i="47"/>
  <c r="AV51" i="47"/>
  <c r="AU51" i="47"/>
  <c r="AX51" i="47"/>
  <c r="AT51" i="47"/>
  <c r="AJ52" i="47"/>
  <c r="AI52" i="47"/>
  <c r="AL52" i="47"/>
  <c r="AH52" i="47"/>
  <c r="AP53" i="47"/>
  <c r="AO53" i="47"/>
  <c r="AR53" i="47"/>
  <c r="AQ53" i="47"/>
  <c r="AN53" i="47"/>
  <c r="CD54" i="47"/>
  <c r="BZ54" i="47"/>
  <c r="BV54" i="47"/>
  <c r="BR54" i="47"/>
  <c r="BN54" i="47"/>
  <c r="CC54" i="47"/>
  <c r="BY54" i="47"/>
  <c r="BU54" i="47"/>
  <c r="BQ54" i="47"/>
  <c r="BM54" i="47"/>
  <c r="CA54" i="47"/>
  <c r="BS54" i="47"/>
  <c r="BX54" i="47"/>
  <c r="BP54" i="47"/>
  <c r="CE54" i="47"/>
  <c r="BW54" i="47"/>
  <c r="BO54" i="47"/>
  <c r="CP54" i="47"/>
  <c r="CL54" i="47"/>
  <c r="CO54" i="47"/>
  <c r="CK54" i="47"/>
  <c r="CQ54" i="47"/>
  <c r="CN54" i="47"/>
  <c r="CM54" i="47"/>
  <c r="DZ54" i="47"/>
  <c r="DV54" i="47"/>
  <c r="DY54" i="47"/>
  <c r="DU54" i="47"/>
  <c r="EA54" i="47"/>
  <c r="DX54" i="47"/>
  <c r="DW54" i="47"/>
  <c r="L11" i="50"/>
  <c r="H11" i="50"/>
  <c r="D11" i="50"/>
  <c r="K11" i="50"/>
  <c r="F11" i="50"/>
  <c r="J11" i="50"/>
  <c r="E11" i="50"/>
  <c r="I11" i="50"/>
  <c r="G11" i="50"/>
  <c r="R9" i="53"/>
  <c r="Q9" i="53"/>
  <c r="T9" i="53"/>
  <c r="S9" i="53"/>
  <c r="P9" i="53"/>
  <c r="AD15" i="53"/>
  <c r="AE15" i="53"/>
  <c r="AC15" i="53"/>
  <c r="AF15" i="53"/>
  <c r="AB15" i="53"/>
  <c r="F21" i="53"/>
  <c r="E21" i="53"/>
  <c r="D21" i="53"/>
  <c r="H21" i="53"/>
  <c r="G21" i="53"/>
  <c r="L22" i="53"/>
  <c r="M22" i="53"/>
  <c r="K22" i="53"/>
  <c r="N22" i="53"/>
  <c r="J22" i="53"/>
  <c r="AD25" i="53"/>
  <c r="AC25" i="53"/>
  <c r="AF25" i="53"/>
  <c r="AB25" i="53"/>
  <c r="AE25" i="53"/>
  <c r="R27" i="53"/>
  <c r="Q27" i="53"/>
  <c r="T27" i="53"/>
  <c r="P27" i="53"/>
  <c r="S27" i="53"/>
  <c r="F29" i="53"/>
  <c r="E29" i="53"/>
  <c r="H29" i="53"/>
  <c r="D29" i="53"/>
  <c r="G29" i="53"/>
  <c r="X30" i="53"/>
  <c r="W30" i="53"/>
  <c r="Z30" i="53"/>
  <c r="V30" i="53"/>
  <c r="Y30" i="53"/>
  <c r="L32" i="53"/>
  <c r="K32" i="53"/>
  <c r="N32" i="53"/>
  <c r="J32" i="53"/>
  <c r="M32" i="53"/>
  <c r="AD33" i="53"/>
  <c r="AC33" i="53"/>
  <c r="AF33" i="53"/>
  <c r="AB33" i="53"/>
  <c r="AE33" i="53"/>
  <c r="AD53" i="47"/>
  <c r="AC53" i="47"/>
  <c r="CH53" i="47"/>
  <c r="CG53" i="47"/>
  <c r="Z54" i="47"/>
  <c r="V54" i="47"/>
  <c r="R54" i="47"/>
  <c r="Y54" i="47"/>
  <c r="U54" i="47"/>
  <c r="Q54" i="47"/>
  <c r="X54" i="47"/>
  <c r="AP54" i="47"/>
  <c r="AO54" i="47"/>
  <c r="E5" i="48"/>
  <c r="I5" i="48"/>
  <c r="J8" i="48"/>
  <c r="F8" i="48"/>
  <c r="I8" i="48"/>
  <c r="E8" i="48"/>
  <c r="L8" i="48"/>
  <c r="H17" i="48"/>
  <c r="L17" i="48"/>
  <c r="K19" i="48"/>
  <c r="G19" i="48"/>
  <c r="J19" i="48"/>
  <c r="F19" i="48"/>
  <c r="L19" i="48"/>
  <c r="K27" i="48"/>
  <c r="G27" i="48"/>
  <c r="J27" i="48"/>
  <c r="F27" i="48"/>
  <c r="L27" i="48"/>
  <c r="J36" i="48"/>
  <c r="F36" i="48"/>
  <c r="I36" i="48"/>
  <c r="E36" i="48"/>
  <c r="L36" i="48"/>
  <c r="J43" i="48"/>
  <c r="F43" i="48"/>
  <c r="L43" i="48"/>
  <c r="G43" i="48"/>
  <c r="K43" i="48"/>
  <c r="E43" i="48"/>
  <c r="AD7" i="53"/>
  <c r="AC7" i="53"/>
  <c r="AF7" i="53"/>
  <c r="AE7" i="53"/>
  <c r="L12" i="53"/>
  <c r="K12" i="53"/>
  <c r="M12" i="53"/>
  <c r="J12" i="53"/>
  <c r="AQ47" i="47"/>
  <c r="BC47" i="47"/>
  <c r="AE48" i="47"/>
  <c r="AQ48" i="47"/>
  <c r="BC48" i="47"/>
  <c r="AE49" i="47"/>
  <c r="AQ49" i="47"/>
  <c r="BC49" i="47"/>
  <c r="AE50" i="47"/>
  <c r="AQ50" i="47"/>
  <c r="BC50" i="47"/>
  <c r="AE51" i="47"/>
  <c r="AQ51" i="47"/>
  <c r="BC51" i="47"/>
  <c r="AE52" i="47"/>
  <c r="AQ52" i="47"/>
  <c r="BC52" i="47"/>
  <c r="N53" i="47"/>
  <c r="J53" i="47"/>
  <c r="F53" i="47"/>
  <c r="M53" i="47"/>
  <c r="I53" i="47"/>
  <c r="E53" i="47"/>
  <c r="L53" i="47"/>
  <c r="AB53" i="47"/>
  <c r="CI53" i="47"/>
  <c r="S54" i="47"/>
  <c r="AD54" i="47"/>
  <c r="AC54" i="47"/>
  <c r="AN54" i="47"/>
  <c r="CH54" i="47"/>
  <c r="CG54" i="47"/>
  <c r="G8" i="48"/>
  <c r="K11" i="48"/>
  <c r="G11" i="48"/>
  <c r="J11" i="48"/>
  <c r="F11" i="48"/>
  <c r="L11" i="48"/>
  <c r="E17" i="48"/>
  <c r="I17" i="48"/>
  <c r="E19" i="48"/>
  <c r="J20" i="48"/>
  <c r="F20" i="48"/>
  <c r="I20" i="48"/>
  <c r="E20" i="48"/>
  <c r="L20" i="48"/>
  <c r="E27" i="48"/>
  <c r="H29" i="48"/>
  <c r="L29" i="48"/>
  <c r="K31" i="48"/>
  <c r="G31" i="48"/>
  <c r="J31" i="48"/>
  <c r="F31" i="48"/>
  <c r="L31" i="48"/>
  <c r="G36" i="48"/>
  <c r="K39" i="48"/>
  <c r="G39" i="48"/>
  <c r="J39" i="48"/>
  <c r="F39" i="48"/>
  <c r="L39" i="48"/>
  <c r="H43" i="48"/>
  <c r="D15" i="51"/>
  <c r="M5" i="53"/>
  <c r="Y5" i="53"/>
  <c r="K5" i="53"/>
  <c r="X5" i="53"/>
  <c r="L6" i="53"/>
  <c r="K6" i="53"/>
  <c r="N6" i="53"/>
  <c r="M6" i="53"/>
  <c r="AB7" i="53"/>
  <c r="X10" i="53"/>
  <c r="W10" i="53"/>
  <c r="Y10" i="53"/>
  <c r="V10" i="53"/>
  <c r="N12" i="53"/>
  <c r="X12" i="53"/>
  <c r="Y12" i="53"/>
  <c r="W12" i="53"/>
  <c r="Z12" i="53"/>
  <c r="F13" i="53"/>
  <c r="E13" i="53"/>
  <c r="D13" i="53"/>
  <c r="H13" i="53"/>
  <c r="G13" i="53"/>
  <c r="BP40" i="47"/>
  <c r="BT40" i="47"/>
  <c r="BX40" i="47"/>
  <c r="H41" i="47"/>
  <c r="T41" i="47"/>
  <c r="BP41" i="47"/>
  <c r="BT41" i="47"/>
  <c r="BX41" i="47"/>
  <c r="H42" i="47"/>
  <c r="T42" i="47"/>
  <c r="BP42" i="47"/>
  <c r="BT42" i="47"/>
  <c r="BX42" i="47"/>
  <c r="H43" i="47"/>
  <c r="T43" i="47"/>
  <c r="BP43" i="47"/>
  <c r="BT43" i="47"/>
  <c r="BX43" i="47"/>
  <c r="H44" i="47"/>
  <c r="T44" i="47"/>
  <c r="BP44" i="47"/>
  <c r="BT44" i="47"/>
  <c r="BX44" i="47"/>
  <c r="H45" i="47"/>
  <c r="T45" i="47"/>
  <c r="BP45" i="47"/>
  <c r="BT45" i="47"/>
  <c r="BX45" i="47"/>
  <c r="H46" i="47"/>
  <c r="T46" i="47"/>
  <c r="BP46" i="47"/>
  <c r="BT46" i="47"/>
  <c r="BX46" i="47"/>
  <c r="H47" i="47"/>
  <c r="T47" i="47"/>
  <c r="AN47" i="47"/>
  <c r="AZ47" i="47"/>
  <c r="BP47" i="47"/>
  <c r="BT47" i="47"/>
  <c r="BX47" i="47"/>
  <c r="H48" i="47"/>
  <c r="T48" i="47"/>
  <c r="AB48" i="47"/>
  <c r="AN48" i="47"/>
  <c r="AZ48" i="47"/>
  <c r="BP48" i="47"/>
  <c r="BT48" i="47"/>
  <c r="BX48" i="47"/>
  <c r="H49" i="47"/>
  <c r="T49" i="47"/>
  <c r="AB49" i="47"/>
  <c r="AN49" i="47"/>
  <c r="AZ49" i="47"/>
  <c r="BP49" i="47"/>
  <c r="BT49" i="47"/>
  <c r="BX49" i="47"/>
  <c r="H50" i="47"/>
  <c r="T50" i="47"/>
  <c r="AB50" i="47"/>
  <c r="AN50" i="47"/>
  <c r="AZ50" i="47"/>
  <c r="BP50" i="47"/>
  <c r="BT50" i="47"/>
  <c r="BX50" i="47"/>
  <c r="H51" i="47"/>
  <c r="T51" i="47"/>
  <c r="AB51" i="47"/>
  <c r="AN51" i="47"/>
  <c r="AZ51" i="47"/>
  <c r="BP51" i="47"/>
  <c r="BT51" i="47"/>
  <c r="BX51" i="47"/>
  <c r="H52" i="47"/>
  <c r="T52" i="47"/>
  <c r="AB52" i="47"/>
  <c r="AN52" i="47"/>
  <c r="AZ52" i="47"/>
  <c r="BP52" i="47"/>
  <c r="BT52" i="47"/>
  <c r="BX52" i="47"/>
  <c r="DX52" i="47"/>
  <c r="G53" i="47"/>
  <c r="O53" i="47"/>
  <c r="AE53" i="47"/>
  <c r="BB53" i="47"/>
  <c r="BA53" i="47"/>
  <c r="CD53" i="47"/>
  <c r="BZ53" i="47"/>
  <c r="BV53" i="47"/>
  <c r="BR53" i="47"/>
  <c r="BN53" i="47"/>
  <c r="CC53" i="47"/>
  <c r="BY53" i="47"/>
  <c r="BU53" i="47"/>
  <c r="BQ53" i="47"/>
  <c r="BM53" i="47"/>
  <c r="BT53" i="47"/>
  <c r="CB53" i="47"/>
  <c r="CP53" i="47"/>
  <c r="CL53" i="47"/>
  <c r="CO53" i="47"/>
  <c r="CK53" i="47"/>
  <c r="CY53" i="47"/>
  <c r="CU53" i="47"/>
  <c r="CX53" i="47"/>
  <c r="CT53" i="47"/>
  <c r="DH53" i="47"/>
  <c r="DD53" i="47"/>
  <c r="DG53" i="47"/>
  <c r="DC53" i="47"/>
  <c r="DQ53" i="47"/>
  <c r="DM53" i="47"/>
  <c r="DP53" i="47"/>
  <c r="DL53" i="47"/>
  <c r="DZ53" i="47"/>
  <c r="DV53" i="47"/>
  <c r="DY53" i="47"/>
  <c r="DU53" i="47"/>
  <c r="N54" i="47"/>
  <c r="J54" i="47"/>
  <c r="F54" i="47"/>
  <c r="M54" i="47"/>
  <c r="I54" i="47"/>
  <c r="E54" i="47"/>
  <c r="L54" i="47"/>
  <c r="T54" i="47"/>
  <c r="AB54" i="47"/>
  <c r="AQ54" i="47"/>
  <c r="CI54" i="47"/>
  <c r="H8" i="48"/>
  <c r="E11" i="48"/>
  <c r="J12" i="48"/>
  <c r="F12" i="48"/>
  <c r="I12" i="48"/>
  <c r="E12" i="48"/>
  <c r="L12" i="48"/>
  <c r="H19" i="48"/>
  <c r="G20" i="48"/>
  <c r="K23" i="48"/>
  <c r="G23" i="48"/>
  <c r="J23" i="48"/>
  <c r="F23" i="48"/>
  <c r="L23" i="48"/>
  <c r="H27" i="48"/>
  <c r="E29" i="48"/>
  <c r="I29" i="48"/>
  <c r="E31" i="48"/>
  <c r="J32" i="48"/>
  <c r="F32" i="48"/>
  <c r="I32" i="48"/>
  <c r="E32" i="48"/>
  <c r="L32" i="48"/>
  <c r="H36" i="48"/>
  <c r="E39" i="48"/>
  <c r="J40" i="48"/>
  <c r="F40" i="48"/>
  <c r="I40" i="48"/>
  <c r="E40" i="48"/>
  <c r="L40" i="48"/>
  <c r="I43" i="48"/>
  <c r="G5" i="49"/>
  <c r="K5" i="49"/>
  <c r="J5" i="49" s="1"/>
  <c r="D5" i="49"/>
  <c r="C5" i="49" s="1"/>
  <c r="J12" i="50"/>
  <c r="F12" i="50"/>
  <c r="L12" i="50"/>
  <c r="G12" i="50"/>
  <c r="K12" i="50"/>
  <c r="E12" i="50"/>
  <c r="O5" i="53"/>
  <c r="J6" i="53"/>
  <c r="F9" i="53"/>
  <c r="E9" i="53"/>
  <c r="G9" i="53"/>
  <c r="D9" i="53"/>
  <c r="Z10" i="53"/>
  <c r="F11" i="53"/>
  <c r="E11" i="53"/>
  <c r="H11" i="53"/>
  <c r="G11" i="53"/>
  <c r="V12" i="53"/>
  <c r="L14" i="53"/>
  <c r="M14" i="53"/>
  <c r="K14" i="53"/>
  <c r="N14" i="53"/>
  <c r="X14" i="53"/>
  <c r="W14" i="53"/>
  <c r="V14" i="53"/>
  <c r="Z14" i="53"/>
  <c r="Y14" i="53"/>
  <c r="AK53" i="47"/>
  <c r="AW53" i="47"/>
  <c r="BI53" i="47"/>
  <c r="AK54" i="47"/>
  <c r="AW54" i="47"/>
  <c r="BI54" i="47"/>
  <c r="H9" i="48"/>
  <c r="L9" i="48"/>
  <c r="H13" i="48"/>
  <c r="L13" i="48"/>
  <c r="H21" i="48"/>
  <c r="L21" i="48"/>
  <c r="H25" i="48"/>
  <c r="L25" i="48"/>
  <c r="H33" i="48"/>
  <c r="L33" i="48"/>
  <c r="H37" i="48"/>
  <c r="L37" i="48"/>
  <c r="H41" i="48"/>
  <c r="K42" i="48"/>
  <c r="G42" i="48"/>
  <c r="I42" i="48"/>
  <c r="K46" i="48"/>
  <c r="G46" i="48"/>
  <c r="I46" i="48"/>
  <c r="H7" i="49"/>
  <c r="D7" i="49"/>
  <c r="I7" i="49"/>
  <c r="I8" i="49"/>
  <c r="E8" i="49"/>
  <c r="H8" i="49"/>
  <c r="J8" i="50"/>
  <c r="F8" i="50"/>
  <c r="H8" i="50"/>
  <c r="L9" i="50"/>
  <c r="H9" i="50"/>
  <c r="D9" i="50"/>
  <c r="I9" i="50"/>
  <c r="D5" i="52"/>
  <c r="D11" i="52"/>
  <c r="D17" i="52"/>
  <c r="H19" i="52"/>
  <c r="K19" i="52"/>
  <c r="G19" i="52"/>
  <c r="J5" i="53"/>
  <c r="I5" i="53" s="1"/>
  <c r="N5" i="53"/>
  <c r="V5" i="53"/>
  <c r="Z5" i="53"/>
  <c r="F7" i="53"/>
  <c r="E7" i="53"/>
  <c r="X8" i="53"/>
  <c r="W8" i="53"/>
  <c r="L10" i="53"/>
  <c r="K10" i="53"/>
  <c r="AD11" i="53"/>
  <c r="AC11" i="53"/>
  <c r="H14" i="53"/>
  <c r="D14" i="53"/>
  <c r="G14" i="53"/>
  <c r="F14" i="53"/>
  <c r="Z15" i="53"/>
  <c r="V15" i="53"/>
  <c r="Y15" i="53"/>
  <c r="X15" i="53"/>
  <c r="N17" i="53"/>
  <c r="J17" i="53"/>
  <c r="M17" i="53"/>
  <c r="L17" i="53"/>
  <c r="AF18" i="53"/>
  <c r="AB18" i="53"/>
  <c r="AE18" i="53"/>
  <c r="AD18" i="53"/>
  <c r="T20" i="53"/>
  <c r="P20" i="53"/>
  <c r="S20" i="53"/>
  <c r="R20" i="53"/>
  <c r="H22" i="53"/>
  <c r="D22" i="53"/>
  <c r="G22" i="53"/>
  <c r="F22" i="53"/>
  <c r="Z23" i="53"/>
  <c r="X23" i="53"/>
  <c r="V23" i="53"/>
  <c r="Y23" i="53"/>
  <c r="H24" i="53"/>
  <c r="D24" i="53"/>
  <c r="F24" i="53"/>
  <c r="G24" i="53"/>
  <c r="E24" i="53"/>
  <c r="AH53" i="47"/>
  <c r="AT53" i="47"/>
  <c r="BF53" i="47"/>
  <c r="AH54" i="47"/>
  <c r="AT54" i="47"/>
  <c r="BF54" i="47"/>
  <c r="H6" i="48"/>
  <c r="E9" i="48"/>
  <c r="H10" i="48"/>
  <c r="E13" i="48"/>
  <c r="H14" i="48"/>
  <c r="H18" i="48"/>
  <c r="E21" i="48"/>
  <c r="H22" i="48"/>
  <c r="E25" i="48"/>
  <c r="H26" i="48"/>
  <c r="H30" i="48"/>
  <c r="E33" i="48"/>
  <c r="H34" i="48"/>
  <c r="E37" i="48"/>
  <c r="H38" i="48"/>
  <c r="E41" i="48"/>
  <c r="I41" i="48"/>
  <c r="E42" i="48"/>
  <c r="J42" i="48"/>
  <c r="E46" i="48"/>
  <c r="J46" i="48"/>
  <c r="E7" i="49"/>
  <c r="D8" i="49"/>
  <c r="D5" i="50"/>
  <c r="H5" i="50"/>
  <c r="L5" i="50"/>
  <c r="J6" i="50"/>
  <c r="F6" i="50"/>
  <c r="H6" i="50"/>
  <c r="L7" i="50"/>
  <c r="H7" i="50"/>
  <c r="D7" i="50"/>
  <c r="I7" i="50"/>
  <c r="D8" i="50"/>
  <c r="I8" i="50"/>
  <c r="E9" i="50"/>
  <c r="J9" i="50"/>
  <c r="I19" i="52"/>
  <c r="X6" i="53"/>
  <c r="W6" i="53"/>
  <c r="L8" i="53"/>
  <c r="K8" i="53"/>
  <c r="AD9" i="53"/>
  <c r="AC9" i="53"/>
  <c r="R11" i="53"/>
  <c r="Q11" i="53"/>
  <c r="AF12" i="53"/>
  <c r="AB12" i="53"/>
  <c r="AD12" i="53"/>
  <c r="AC12" i="53"/>
  <c r="T14" i="53"/>
  <c r="P14" i="53"/>
  <c r="R14" i="53"/>
  <c r="Q14" i="53"/>
  <c r="H16" i="53"/>
  <c r="D16" i="53"/>
  <c r="F16" i="53"/>
  <c r="E16" i="53"/>
  <c r="K17" i="53"/>
  <c r="Z17" i="53"/>
  <c r="V17" i="53"/>
  <c r="X17" i="53"/>
  <c r="W17" i="53"/>
  <c r="AC18" i="53"/>
  <c r="N19" i="53"/>
  <c r="J19" i="53"/>
  <c r="L19" i="53"/>
  <c r="K19" i="53"/>
  <c r="Q20" i="53"/>
  <c r="AF20" i="53"/>
  <c r="AB20" i="53"/>
  <c r="AD20" i="53"/>
  <c r="AC20" i="53"/>
  <c r="E22" i="53"/>
  <c r="T22" i="53"/>
  <c r="P22" i="53"/>
  <c r="R22" i="53"/>
  <c r="Q22" i="53"/>
  <c r="W23" i="53"/>
  <c r="G6" i="53"/>
  <c r="S6" i="53"/>
  <c r="AE6" i="53"/>
  <c r="M7" i="53"/>
  <c r="Y7" i="53"/>
  <c r="G8" i="53"/>
  <c r="S8" i="53"/>
  <c r="AE8" i="53"/>
  <c r="M9" i="53"/>
  <c r="Y9" i="53"/>
  <c r="G10" i="53"/>
  <c r="S10" i="53"/>
  <c r="AE10" i="53"/>
  <c r="M11" i="53"/>
  <c r="Y11" i="53"/>
  <c r="G12" i="53"/>
  <c r="S12" i="53"/>
  <c r="N13" i="53"/>
  <c r="J13" i="53"/>
  <c r="T13" i="53"/>
  <c r="AF14" i="53"/>
  <c r="AB14" i="53"/>
  <c r="H15" i="53"/>
  <c r="T16" i="53"/>
  <c r="P16" i="53"/>
  <c r="Z16" i="53"/>
  <c r="H18" i="53"/>
  <c r="D18" i="53"/>
  <c r="N18" i="53"/>
  <c r="Z19" i="53"/>
  <c r="V19" i="53"/>
  <c r="AF19" i="53"/>
  <c r="N21" i="53"/>
  <c r="J21" i="53"/>
  <c r="T21" i="53"/>
  <c r="AF22" i="53"/>
  <c r="AB22" i="53"/>
  <c r="H23" i="53"/>
  <c r="H45" i="48"/>
  <c r="D6" i="53"/>
  <c r="P6" i="53"/>
  <c r="AB6" i="53"/>
  <c r="J7" i="53"/>
  <c r="V7" i="53"/>
  <c r="D8" i="53"/>
  <c r="P8" i="53"/>
  <c r="AB8" i="53"/>
  <c r="J9" i="53"/>
  <c r="V9" i="53"/>
  <c r="D10" i="53"/>
  <c r="P10" i="53"/>
  <c r="AB10" i="53"/>
  <c r="J11" i="53"/>
  <c r="V11" i="53"/>
  <c r="D12" i="53"/>
  <c r="P12" i="53"/>
  <c r="K13" i="53"/>
  <c r="P13" i="53"/>
  <c r="Z13" i="53"/>
  <c r="V13" i="53"/>
  <c r="AF13" i="53"/>
  <c r="AC14" i="53"/>
  <c r="D15" i="53"/>
  <c r="N15" i="53"/>
  <c r="J15" i="53"/>
  <c r="T15" i="53"/>
  <c r="Q16" i="53"/>
  <c r="V16" i="53"/>
  <c r="AF16" i="53"/>
  <c r="AB16" i="53"/>
  <c r="H17" i="53"/>
  <c r="E18" i="53"/>
  <c r="J18" i="53"/>
  <c r="T18" i="53"/>
  <c r="P18" i="53"/>
  <c r="Z18" i="53"/>
  <c r="W19" i="53"/>
  <c r="AB19" i="53"/>
  <c r="H20" i="53"/>
  <c r="D20" i="53"/>
  <c r="N20" i="53"/>
  <c r="K21" i="53"/>
  <c r="P21" i="53"/>
  <c r="Z21" i="53"/>
  <c r="V21" i="53"/>
  <c r="AF21" i="53"/>
  <c r="AC22" i="53"/>
  <c r="D23" i="53"/>
  <c r="N23" i="53"/>
  <c r="J23" i="53"/>
  <c r="T23" i="53"/>
  <c r="AD23" i="53"/>
  <c r="AF23" i="53"/>
  <c r="AB23" i="53"/>
  <c r="AC23" i="53"/>
  <c r="L24" i="53"/>
  <c r="N24" i="53"/>
  <c r="J24" i="53"/>
  <c r="R24" i="53"/>
  <c r="AD24" i="53"/>
  <c r="L25" i="53"/>
  <c r="X25" i="53"/>
  <c r="F26" i="53"/>
  <c r="R26" i="53"/>
  <c r="AD26" i="53"/>
  <c r="L27" i="53"/>
  <c r="X27" i="53"/>
  <c r="F28" i="53"/>
  <c r="R28" i="53"/>
  <c r="AD28" i="53"/>
  <c r="L29" i="53"/>
  <c r="X29" i="53"/>
  <c r="F30" i="53"/>
  <c r="R30" i="53"/>
  <c r="AD30" i="53"/>
  <c r="L31" i="53"/>
  <c r="X31" i="53"/>
  <c r="F32" i="53"/>
  <c r="R32" i="53"/>
  <c r="AD32" i="53"/>
  <c r="L33" i="53"/>
  <c r="X33" i="53"/>
  <c r="F34" i="53"/>
  <c r="R34" i="53"/>
  <c r="AD34" i="53"/>
  <c r="S24" i="53"/>
  <c r="AE24" i="53"/>
  <c r="M25" i="53"/>
  <c r="Y25" i="53"/>
  <c r="G26" i="53"/>
  <c r="S26" i="53"/>
  <c r="AE26" i="53"/>
  <c r="M27" i="53"/>
  <c r="Y27" i="53"/>
  <c r="G28" i="53"/>
  <c r="S28" i="53"/>
  <c r="AE28" i="53"/>
  <c r="M29" i="53"/>
  <c r="Y29" i="53"/>
  <c r="G30" i="53"/>
  <c r="S30" i="53"/>
  <c r="AE30" i="53"/>
  <c r="M31" i="53"/>
  <c r="Y31" i="53"/>
  <c r="G32" i="53"/>
  <c r="S32" i="53"/>
  <c r="AE32" i="53"/>
  <c r="M33" i="53"/>
  <c r="Y33" i="53"/>
  <c r="G34" i="53"/>
  <c r="S34" i="53"/>
  <c r="AE34" i="53"/>
  <c r="P24" i="53"/>
  <c r="AB24" i="53"/>
  <c r="J25" i="53"/>
  <c r="V25" i="53"/>
  <c r="D26" i="53"/>
  <c r="P26" i="53"/>
  <c r="AB26" i="53"/>
  <c r="J27" i="53"/>
  <c r="V27" i="53"/>
  <c r="D28" i="53"/>
  <c r="P28" i="53"/>
  <c r="AB28" i="53"/>
  <c r="J29" i="53"/>
  <c r="V29" i="53"/>
  <c r="D30" i="53"/>
  <c r="P30" i="53"/>
  <c r="AB30" i="53"/>
  <c r="J31" i="53"/>
  <c r="V31" i="53"/>
  <c r="D32" i="53"/>
  <c r="P32" i="53"/>
  <c r="AB32" i="53"/>
  <c r="J33" i="53"/>
  <c r="V33" i="53"/>
  <c r="D34" i="53"/>
  <c r="P34" i="53"/>
  <c r="AB34" i="53"/>
  <c r="AO6" i="39" l="1"/>
  <c r="FP6" i="39"/>
  <c r="CW6" i="39"/>
  <c r="HP6" i="39"/>
  <c r="FT6" i="39"/>
  <c r="DD6" i="39"/>
  <c r="IT6" i="39"/>
  <c r="IB6" i="39"/>
  <c r="GX6" i="39"/>
  <c r="GD6" i="39"/>
  <c r="EV6" i="39"/>
  <c r="DR6" i="39"/>
  <c r="T6" i="39"/>
  <c r="BN6" i="39"/>
  <c r="AZ6" i="39"/>
  <c r="IN6" i="39"/>
  <c r="GS6" i="39"/>
  <c r="FY6" i="39"/>
  <c r="AE6" i="39"/>
  <c r="HV6" i="39"/>
  <c r="IH6" i="39"/>
  <c r="AG5" i="43"/>
  <c r="C5" i="50"/>
  <c r="C26" i="50" s="1"/>
  <c r="U5" i="53"/>
  <c r="D29" i="48"/>
  <c r="CF5" i="43"/>
  <c r="AA5" i="43"/>
  <c r="EZ5" i="34"/>
  <c r="EH5" i="34"/>
  <c r="DP5" i="34"/>
  <c r="CX5" i="34"/>
  <c r="CF5" i="34"/>
  <c r="BN5" i="34"/>
  <c r="AG5" i="34"/>
  <c r="I5" i="34"/>
  <c r="C5" i="43"/>
  <c r="FI5" i="34"/>
  <c r="D17" i="48"/>
  <c r="D5" i="48"/>
  <c r="O5" i="41"/>
  <c r="DT5" i="47"/>
  <c r="CX5" i="43"/>
  <c r="BN5" i="43"/>
  <c r="L10" i="32" l="1"/>
  <c r="C10" i="32"/>
  <c r="L9" i="32"/>
  <c r="C9" i="32"/>
  <c r="L8" i="32"/>
  <c r="G8" i="32"/>
  <c r="C8" i="32"/>
  <c r="L7" i="32"/>
  <c r="C7" i="32"/>
  <c r="L6" i="32"/>
  <c r="C6" i="32"/>
  <c r="N5" i="32"/>
  <c r="G5" i="32"/>
  <c r="S4" i="32"/>
  <c r="S5" i="32" s="1"/>
  <c r="R4" i="32"/>
  <c r="R5" i="32" s="1"/>
  <c r="Q4" i="32"/>
  <c r="P4" i="32"/>
  <c r="P5" i="32" s="1"/>
  <c r="O4" i="32"/>
  <c r="O5" i="32" s="1"/>
  <c r="N4" i="32"/>
  <c r="M4" i="32"/>
  <c r="L4" i="32"/>
  <c r="J4" i="32"/>
  <c r="J5" i="32" s="1"/>
  <c r="I4" i="32"/>
  <c r="I5" i="32" s="1"/>
  <c r="H4" i="32"/>
  <c r="G4" i="32"/>
  <c r="F4" i="32"/>
  <c r="F5" i="32" s="1"/>
  <c r="E4" i="32"/>
  <c r="E5" i="32" s="1"/>
  <c r="D4" i="32"/>
  <c r="C4" i="32"/>
  <c r="J10" i="31"/>
  <c r="C10" i="31"/>
  <c r="G9" i="31"/>
  <c r="F9" i="31"/>
  <c r="C9" i="31"/>
  <c r="J8" i="31"/>
  <c r="I8" i="31"/>
  <c r="C8" i="31"/>
  <c r="G7" i="31"/>
  <c r="F7" i="31"/>
  <c r="C7" i="31"/>
  <c r="J6" i="31"/>
  <c r="I6" i="31"/>
  <c r="E6" i="31"/>
  <c r="C6" i="31"/>
  <c r="G5" i="31"/>
  <c r="F5" i="31"/>
  <c r="J4" i="31"/>
  <c r="J5" i="31" s="1"/>
  <c r="I4" i="31"/>
  <c r="I5" i="31" s="1"/>
  <c r="H4" i="31"/>
  <c r="G4" i="31"/>
  <c r="F4" i="31"/>
  <c r="E4" i="31"/>
  <c r="E5" i="31" s="1"/>
  <c r="D4" i="31"/>
  <c r="C4" i="31"/>
  <c r="C10" i="30"/>
  <c r="G9" i="30"/>
  <c r="F9" i="30"/>
  <c r="C9" i="30"/>
  <c r="J8" i="30"/>
  <c r="I8" i="30"/>
  <c r="C8" i="30"/>
  <c r="G7" i="30"/>
  <c r="F7" i="30"/>
  <c r="C7" i="30"/>
  <c r="J6" i="30"/>
  <c r="I6" i="30"/>
  <c r="E6" i="30"/>
  <c r="C6" i="30"/>
  <c r="G5" i="30"/>
  <c r="J4" i="30"/>
  <c r="J5" i="30" s="1"/>
  <c r="I4" i="30"/>
  <c r="I5" i="30" s="1"/>
  <c r="H4" i="30"/>
  <c r="G4" i="30"/>
  <c r="F4" i="30"/>
  <c r="F5" i="30" s="1"/>
  <c r="E4" i="30"/>
  <c r="E5" i="30" s="1"/>
  <c r="D4" i="30"/>
  <c r="C4" i="30"/>
  <c r="L10" i="29"/>
  <c r="G10" i="29"/>
  <c r="F10" i="29"/>
  <c r="C10" i="29"/>
  <c r="S9" i="29"/>
  <c r="R9" i="29"/>
  <c r="L9" i="29"/>
  <c r="G9" i="29"/>
  <c r="F9" i="29"/>
  <c r="C9" i="29"/>
  <c r="S8" i="29"/>
  <c r="R8" i="29"/>
  <c r="N8" i="29"/>
  <c r="L8" i="29"/>
  <c r="G8" i="29"/>
  <c r="F8" i="29"/>
  <c r="C8" i="29"/>
  <c r="N7" i="29"/>
  <c r="L7" i="29"/>
  <c r="G7" i="29"/>
  <c r="F7" i="29"/>
  <c r="C7" i="29"/>
  <c r="L6" i="29"/>
  <c r="G6" i="29"/>
  <c r="F6" i="29"/>
  <c r="C6" i="29"/>
  <c r="S5" i="29"/>
  <c r="R5" i="29"/>
  <c r="G5" i="29"/>
  <c r="F5" i="29"/>
  <c r="S4" i="29"/>
  <c r="R4" i="29"/>
  <c r="Q4" i="29"/>
  <c r="P4" i="29"/>
  <c r="P5" i="29" s="1"/>
  <c r="O4" i="29"/>
  <c r="O5" i="29" s="1"/>
  <c r="N4" i="29"/>
  <c r="N5" i="29" s="1"/>
  <c r="M4" i="29"/>
  <c r="L4" i="29"/>
  <c r="J4" i="29"/>
  <c r="J5" i="29" s="1"/>
  <c r="I4" i="29"/>
  <c r="I5" i="29" s="1"/>
  <c r="H4" i="29"/>
  <c r="G4" i="29"/>
  <c r="F4" i="29"/>
  <c r="E4" i="29"/>
  <c r="E5" i="29" s="1"/>
  <c r="D4" i="29"/>
  <c r="C4" i="29"/>
  <c r="AI13" i="28"/>
  <c r="Z13" i="28"/>
  <c r="Y13" i="28"/>
  <c r="X13" i="28"/>
  <c r="V13" i="28"/>
  <c r="U13" i="28"/>
  <c r="T13" i="28"/>
  <c r="R13" i="28"/>
  <c r="Q13" i="28"/>
  <c r="P13" i="28"/>
  <c r="O13" i="28"/>
  <c r="W13" i="28" s="1"/>
  <c r="N13" i="28"/>
  <c r="M13" i="28"/>
  <c r="L13" i="28"/>
  <c r="J13" i="28"/>
  <c r="I13" i="28"/>
  <c r="H13" i="28"/>
  <c r="F13" i="28"/>
  <c r="E13" i="28"/>
  <c r="D13" i="28"/>
  <c r="C13" i="28"/>
  <c r="K13" i="28" s="1"/>
  <c r="AP12" i="28"/>
  <c r="AO12" i="28"/>
  <c r="AN12" i="28"/>
  <c r="AL12" i="28"/>
  <c r="AK12" i="28"/>
  <c r="AJ12" i="28"/>
  <c r="AI12" i="28"/>
  <c r="AM12" i="28" s="1"/>
  <c r="AG12" i="28"/>
  <c r="AF12" i="28"/>
  <c r="AE12" i="28"/>
  <c r="AD12" i="28"/>
  <c r="AC12" i="28"/>
  <c r="AB12" i="28"/>
  <c r="AA12" i="28"/>
  <c r="Z12" i="28"/>
  <c r="X12" i="28"/>
  <c r="W12" i="28"/>
  <c r="U12" i="28"/>
  <c r="S12" i="28"/>
  <c r="Q12" i="28"/>
  <c r="P12" i="28"/>
  <c r="O12" i="28"/>
  <c r="K12" i="28"/>
  <c r="G12" i="28"/>
  <c r="F12" i="28"/>
  <c r="C12" i="28"/>
  <c r="AP11" i="28"/>
  <c r="AM11" i="28"/>
  <c r="AL11" i="28"/>
  <c r="AI11" i="28"/>
  <c r="AG11" i="28"/>
  <c r="AD11" i="28"/>
  <c r="AC11" i="28"/>
  <c r="Z11" i="28"/>
  <c r="Y11" i="28"/>
  <c r="V11" i="28"/>
  <c r="U11" i="28"/>
  <c r="R11" i="28"/>
  <c r="Q11" i="28"/>
  <c r="O11" i="28"/>
  <c r="X11" i="28" s="1"/>
  <c r="N11" i="28"/>
  <c r="M11" i="28"/>
  <c r="J11" i="28"/>
  <c r="I11" i="28"/>
  <c r="F11" i="28"/>
  <c r="E11" i="28"/>
  <c r="C11" i="28"/>
  <c r="L11" i="28" s="1"/>
  <c r="AP10" i="28"/>
  <c r="AO10" i="28"/>
  <c r="AI10" i="28"/>
  <c r="AD10" i="28"/>
  <c r="AC10" i="28"/>
  <c r="Z10" i="28"/>
  <c r="Y10" i="28"/>
  <c r="X10" i="28"/>
  <c r="V10" i="28"/>
  <c r="U10" i="28"/>
  <c r="T10" i="28"/>
  <c r="R10" i="28"/>
  <c r="Q10" i="28"/>
  <c r="P10" i="28"/>
  <c r="O10" i="28"/>
  <c r="W10" i="28" s="1"/>
  <c r="N10" i="28"/>
  <c r="M10" i="28"/>
  <c r="L10" i="28"/>
  <c r="J10" i="28"/>
  <c r="I10" i="28"/>
  <c r="H10" i="28"/>
  <c r="F10" i="28"/>
  <c r="E10" i="28"/>
  <c r="D10" i="28"/>
  <c r="C10" i="28"/>
  <c r="K10" i="28" s="1"/>
  <c r="AP9" i="28"/>
  <c r="AO9" i="28"/>
  <c r="AN9" i="28"/>
  <c r="AL9" i="28"/>
  <c r="AK9" i="28"/>
  <c r="AJ9" i="28"/>
  <c r="AI9" i="28"/>
  <c r="AM9" i="28" s="1"/>
  <c r="AG9" i="28"/>
  <c r="AF9" i="28"/>
  <c r="AE9" i="28"/>
  <c r="AD9" i="28"/>
  <c r="AC9" i="28"/>
  <c r="AB9" i="28"/>
  <c r="AA9" i="28"/>
  <c r="Z9" i="28"/>
  <c r="X9" i="28"/>
  <c r="W9" i="28"/>
  <c r="U9" i="28"/>
  <c r="S9" i="28"/>
  <c r="Q9" i="28"/>
  <c r="P9" i="28"/>
  <c r="O9" i="28"/>
  <c r="C9" i="28"/>
  <c r="AJ8" i="28"/>
  <c r="AI8" i="28"/>
  <c r="AA8" i="28"/>
  <c r="Z8" i="28"/>
  <c r="V8" i="28"/>
  <c r="S8" i="28"/>
  <c r="R8" i="28"/>
  <c r="O8" i="28"/>
  <c r="K8" i="28"/>
  <c r="C8" i="28"/>
  <c r="AI7" i="28"/>
  <c r="Z7" i="28"/>
  <c r="Y7" i="28"/>
  <c r="V7" i="28"/>
  <c r="U7" i="28"/>
  <c r="R7" i="28"/>
  <c r="Q7" i="28"/>
  <c r="O7" i="28"/>
  <c r="X7" i="28" s="1"/>
  <c r="N7" i="28"/>
  <c r="M7" i="28"/>
  <c r="J7" i="28"/>
  <c r="I7" i="28"/>
  <c r="F7" i="28"/>
  <c r="E7" i="28"/>
  <c r="C7" i="28"/>
  <c r="L7" i="28" s="1"/>
  <c r="AP6" i="28"/>
  <c r="AO6" i="28"/>
  <c r="AL6" i="28"/>
  <c r="AK6" i="28"/>
  <c r="AI6" i="28"/>
  <c r="AN6" i="28" s="1"/>
  <c r="AG6" i="28"/>
  <c r="AF6" i="28"/>
  <c r="AD6" i="28"/>
  <c r="AC6" i="28"/>
  <c r="AB6" i="28"/>
  <c r="Z6" i="28"/>
  <c r="Y6" i="28"/>
  <c r="X6" i="28"/>
  <c r="V6" i="28"/>
  <c r="U6" i="28"/>
  <c r="T6" i="28"/>
  <c r="R6" i="28"/>
  <c r="Q6" i="28"/>
  <c r="P6" i="28"/>
  <c r="O6" i="28"/>
  <c r="W6" i="28" s="1"/>
  <c r="N6" i="28"/>
  <c r="M6" i="28"/>
  <c r="L6" i="28"/>
  <c r="J6" i="28"/>
  <c r="I6" i="28"/>
  <c r="H6" i="28"/>
  <c r="F6" i="28"/>
  <c r="E6" i="28"/>
  <c r="D6" i="28"/>
  <c r="C6" i="28"/>
  <c r="K6" i="28" s="1"/>
  <c r="AO5" i="28"/>
  <c r="AN5" i="28"/>
  <c r="AF5" i="28"/>
  <c r="AE5" i="28"/>
  <c r="X5" i="28"/>
  <c r="W5" i="28"/>
  <c r="S5" i="28"/>
  <c r="P5" i="28"/>
  <c r="K5" i="28"/>
  <c r="H5" i="28"/>
  <c r="G5" i="28"/>
  <c r="AP4" i="28"/>
  <c r="AO4" i="28"/>
  <c r="AN4" i="28"/>
  <c r="AM4" i="28"/>
  <c r="AL4" i="28"/>
  <c r="AK4" i="28"/>
  <c r="AJ4" i="28"/>
  <c r="AI4" i="28"/>
  <c r="AG4" i="28"/>
  <c r="AF4" i="28"/>
  <c r="AE4" i="28"/>
  <c r="AD4" i="28"/>
  <c r="AD5" i="28" s="1"/>
  <c r="AC4" i="28"/>
  <c r="AB4" i="28"/>
  <c r="AA4" i="28"/>
  <c r="Z4" i="28"/>
  <c r="Y4" i="28"/>
  <c r="X4" i="28"/>
  <c r="W4" i="28"/>
  <c r="V4" i="28"/>
  <c r="V5" i="28" s="1"/>
  <c r="U4" i="28"/>
  <c r="T4" i="28"/>
  <c r="S4" i="28"/>
  <c r="R4" i="28"/>
  <c r="R5" i="28" s="1"/>
  <c r="Q4" i="28"/>
  <c r="P4" i="28"/>
  <c r="O4" i="28"/>
  <c r="N4" i="28"/>
  <c r="N5" i="28" s="1"/>
  <c r="M4" i="28"/>
  <c r="L4" i="28"/>
  <c r="K4" i="28"/>
  <c r="J4" i="28"/>
  <c r="J5" i="28" s="1"/>
  <c r="I4" i="28"/>
  <c r="H4" i="28"/>
  <c r="G4" i="28"/>
  <c r="F4" i="28"/>
  <c r="F5" i="28" s="1"/>
  <c r="E4" i="28"/>
  <c r="D4" i="28"/>
  <c r="C4" i="28"/>
  <c r="T18" i="27"/>
  <c r="Q18" i="27"/>
  <c r="P18" i="27"/>
  <c r="M18" i="27"/>
  <c r="K18" i="27"/>
  <c r="H18" i="27"/>
  <c r="G18" i="27"/>
  <c r="D18" i="27"/>
  <c r="T17" i="27"/>
  <c r="Q17" i="27"/>
  <c r="P17" i="27"/>
  <c r="M17" i="27"/>
  <c r="K17" i="27"/>
  <c r="H17" i="27"/>
  <c r="G17" i="27"/>
  <c r="D17" i="27"/>
  <c r="T16" i="27"/>
  <c r="Q16" i="27"/>
  <c r="P16" i="27"/>
  <c r="M16" i="27"/>
  <c r="K16" i="27"/>
  <c r="H16" i="27"/>
  <c r="G16" i="27"/>
  <c r="D16" i="27"/>
  <c r="Q15" i="27"/>
  <c r="P15" i="27"/>
  <c r="H15" i="27"/>
  <c r="G15" i="27"/>
  <c r="T14" i="27"/>
  <c r="T15" i="27" s="1"/>
  <c r="S14" i="27"/>
  <c r="S15" i="27" s="1"/>
  <c r="R14" i="27"/>
  <c r="R15" i="27" s="1"/>
  <c r="Q14" i="27"/>
  <c r="P14" i="27"/>
  <c r="O14" i="27"/>
  <c r="O15" i="27" s="1"/>
  <c r="N14" i="27"/>
  <c r="N15" i="27" s="1"/>
  <c r="M15" i="27" s="1"/>
  <c r="M14" i="27"/>
  <c r="K14" i="27"/>
  <c r="K15" i="27" s="1"/>
  <c r="J14" i="27"/>
  <c r="J15" i="27" s="1"/>
  <c r="I14" i="27"/>
  <c r="I15" i="27" s="1"/>
  <c r="H14" i="27"/>
  <c r="G14" i="27"/>
  <c r="F14" i="27"/>
  <c r="F15" i="27" s="1"/>
  <c r="E14" i="27"/>
  <c r="E15" i="27" s="1"/>
  <c r="D15" i="27" s="1"/>
  <c r="D14" i="27"/>
  <c r="T13" i="27"/>
  <c r="Q13" i="27"/>
  <c r="P13" i="27"/>
  <c r="M13" i="27"/>
  <c r="K13" i="27"/>
  <c r="H13" i="27"/>
  <c r="G13" i="27"/>
  <c r="D13" i="27"/>
  <c r="T12" i="27"/>
  <c r="Q12" i="27"/>
  <c r="P12" i="27"/>
  <c r="M12" i="27"/>
  <c r="K12" i="27"/>
  <c r="H12" i="27"/>
  <c r="G12" i="27"/>
  <c r="D12" i="27"/>
  <c r="T11" i="27"/>
  <c r="Q11" i="27"/>
  <c r="P11" i="27"/>
  <c r="M11" i="27"/>
  <c r="K11" i="27"/>
  <c r="H11" i="27"/>
  <c r="G11" i="27"/>
  <c r="D11" i="27"/>
  <c r="Q10" i="27"/>
  <c r="P10" i="27"/>
  <c r="H10" i="27"/>
  <c r="G10" i="27"/>
  <c r="T9" i="27"/>
  <c r="T10" i="27" s="1"/>
  <c r="S9" i="27"/>
  <c r="S10" i="27" s="1"/>
  <c r="R9" i="27"/>
  <c r="R10" i="27" s="1"/>
  <c r="Q9" i="27"/>
  <c r="P9" i="27"/>
  <c r="O9" i="27"/>
  <c r="O10" i="27" s="1"/>
  <c r="N9" i="27"/>
  <c r="N10" i="27" s="1"/>
  <c r="M10" i="27" s="1"/>
  <c r="M9" i="27"/>
  <c r="K9" i="27"/>
  <c r="K10" i="27" s="1"/>
  <c r="J9" i="27"/>
  <c r="J10" i="27" s="1"/>
  <c r="I9" i="27"/>
  <c r="I10" i="27" s="1"/>
  <c r="H9" i="27"/>
  <c r="G9" i="27"/>
  <c r="F9" i="27"/>
  <c r="F10" i="27" s="1"/>
  <c r="E9" i="27"/>
  <c r="E10" i="27" s="1"/>
  <c r="D10" i="27" s="1"/>
  <c r="D9" i="27"/>
  <c r="T8" i="27"/>
  <c r="Q8" i="27"/>
  <c r="P8" i="27"/>
  <c r="M8" i="27"/>
  <c r="K8" i="27"/>
  <c r="H8" i="27"/>
  <c r="G8" i="27"/>
  <c r="D8" i="27"/>
  <c r="T7" i="27"/>
  <c r="Q7" i="27"/>
  <c r="P7" i="27"/>
  <c r="M7" i="27"/>
  <c r="K7" i="27"/>
  <c r="H7" i="27"/>
  <c r="G7" i="27"/>
  <c r="D7" i="27"/>
  <c r="M6" i="27"/>
  <c r="K6" i="27"/>
  <c r="H6" i="27"/>
  <c r="G6" i="27"/>
  <c r="E6" i="27"/>
  <c r="D6" i="27"/>
  <c r="Q5" i="27"/>
  <c r="K5" i="27"/>
  <c r="H5" i="27"/>
  <c r="G5" i="27"/>
  <c r="E5" i="27"/>
  <c r="D5" i="27" s="1"/>
  <c r="T4" i="27"/>
  <c r="T5" i="27" s="1"/>
  <c r="S4" i="27"/>
  <c r="S5" i="27" s="1"/>
  <c r="R4" i="27"/>
  <c r="R5" i="27" s="1"/>
  <c r="Q4" i="27"/>
  <c r="P4" i="27"/>
  <c r="P5" i="27" s="1"/>
  <c r="M5" i="27" s="1"/>
  <c r="O4" i="27"/>
  <c r="O5" i="27" s="1"/>
  <c r="N4" i="27"/>
  <c r="N5" i="27" s="1"/>
  <c r="M4" i="27"/>
  <c r="K4" i="27"/>
  <c r="J4" i="27"/>
  <c r="J5" i="27" s="1"/>
  <c r="I4" i="27"/>
  <c r="I5" i="27" s="1"/>
  <c r="H4" i="27"/>
  <c r="G4" i="27"/>
  <c r="F4" i="27"/>
  <c r="F5" i="27" s="1"/>
  <c r="E4" i="27"/>
  <c r="D4" i="27"/>
  <c r="AI8" i="26"/>
  <c r="AD8" i="26"/>
  <c r="AB8" i="26"/>
  <c r="Y8" i="26"/>
  <c r="X8" i="26"/>
  <c r="V8" i="26"/>
  <c r="U8" i="26"/>
  <c r="Q8" i="26"/>
  <c r="L8" i="26"/>
  <c r="J8" i="26"/>
  <c r="G8" i="26"/>
  <c r="F8" i="26"/>
  <c r="D8" i="26"/>
  <c r="C8" i="26"/>
  <c r="AI7" i="26"/>
  <c r="AD7" i="26"/>
  <c r="AB7" i="26"/>
  <c r="Y7" i="26"/>
  <c r="X7" i="26"/>
  <c r="V7" i="26"/>
  <c r="U7" i="26"/>
  <c r="Q7" i="26"/>
  <c r="L7" i="26"/>
  <c r="J7" i="26"/>
  <c r="G7" i="26"/>
  <c r="F7" i="26"/>
  <c r="D7" i="26"/>
  <c r="C7" i="26"/>
  <c r="AI6" i="26"/>
  <c r="AD6" i="26"/>
  <c r="AB6" i="26"/>
  <c r="Y6" i="26"/>
  <c r="X6" i="26"/>
  <c r="V6" i="26"/>
  <c r="U6" i="26"/>
  <c r="Q6" i="26"/>
  <c r="L6" i="26"/>
  <c r="J6" i="26"/>
  <c r="G6" i="26"/>
  <c r="F6" i="26"/>
  <c r="D6" i="26"/>
  <c r="C6" i="26"/>
  <c r="AH5" i="26"/>
  <c r="AB5" i="26"/>
  <c r="Y5" i="26"/>
  <c r="X5" i="26"/>
  <c r="P5" i="26"/>
  <c r="J5" i="26"/>
  <c r="G5" i="26"/>
  <c r="F5" i="26"/>
  <c r="AK4" i="26"/>
  <c r="AK5" i="26" s="1"/>
  <c r="AJ4" i="26"/>
  <c r="AJ5" i="26" s="1"/>
  <c r="AI4" i="26"/>
  <c r="AI5" i="26" s="1"/>
  <c r="AH4" i="26"/>
  <c r="AG4" i="26"/>
  <c r="AG5" i="26" s="1"/>
  <c r="AF4" i="26"/>
  <c r="AF5" i="26" s="1"/>
  <c r="AE4" i="26"/>
  <c r="AE5" i="26" s="1"/>
  <c r="AD4" i="26"/>
  <c r="AB4" i="26"/>
  <c r="AA4" i="26"/>
  <c r="AA5" i="26" s="1"/>
  <c r="Z4" i="26"/>
  <c r="Z5" i="26" s="1"/>
  <c r="Y4" i="26"/>
  <c r="X4" i="26"/>
  <c r="W4" i="26"/>
  <c r="W5" i="26" s="1"/>
  <c r="V4" i="26"/>
  <c r="V5" i="26" s="1"/>
  <c r="U4" i="26"/>
  <c r="S4" i="26"/>
  <c r="S5" i="26" s="1"/>
  <c r="R4" i="26"/>
  <c r="R5" i="26" s="1"/>
  <c r="Q4" i="26"/>
  <c r="Q5" i="26" s="1"/>
  <c r="P4" i="26"/>
  <c r="O4" i="26"/>
  <c r="O5" i="26" s="1"/>
  <c r="N4" i="26"/>
  <c r="N5" i="26" s="1"/>
  <c r="M4" i="26"/>
  <c r="M5" i="26" s="1"/>
  <c r="L4" i="26"/>
  <c r="J4" i="26"/>
  <c r="I4" i="26"/>
  <c r="I5" i="26" s="1"/>
  <c r="H4" i="26"/>
  <c r="H5" i="26" s="1"/>
  <c r="G4" i="26"/>
  <c r="F4" i="26"/>
  <c r="E4" i="26"/>
  <c r="E5" i="26" s="1"/>
  <c r="D4" i="26"/>
  <c r="D5" i="26" s="1"/>
  <c r="C4" i="26"/>
  <c r="DE10" i="25"/>
  <c r="DD10" i="25"/>
  <c r="DC10" i="25"/>
  <c r="DA10" i="25"/>
  <c r="CZ10" i="25"/>
  <c r="CY10" i="25"/>
  <c r="CX10" i="25"/>
  <c r="DB10" i="25" s="1"/>
  <c r="CV10" i="25"/>
  <c r="CU10" i="25"/>
  <c r="CT10" i="25"/>
  <c r="CR10" i="25"/>
  <c r="CQ10" i="25"/>
  <c r="CP10" i="25"/>
  <c r="CO10" i="25"/>
  <c r="CS10" i="25" s="1"/>
  <c r="CM10" i="25"/>
  <c r="CL10" i="25"/>
  <c r="CK10" i="25"/>
  <c r="CI10" i="25"/>
  <c r="CH10" i="25"/>
  <c r="CG10" i="25"/>
  <c r="CF10" i="25"/>
  <c r="CJ10" i="25" s="1"/>
  <c r="CD10" i="25"/>
  <c r="CC10" i="25"/>
  <c r="CB10" i="25"/>
  <c r="BZ10" i="25"/>
  <c r="BY10" i="25"/>
  <c r="BX10" i="25"/>
  <c r="BW10" i="25"/>
  <c r="CA10" i="25" s="1"/>
  <c r="BU10" i="25"/>
  <c r="BT10" i="25"/>
  <c r="BS10" i="25"/>
  <c r="BQ10" i="25"/>
  <c r="BP10" i="25"/>
  <c r="BO10" i="25"/>
  <c r="BN10" i="25"/>
  <c r="BR10" i="25" s="1"/>
  <c r="BL10" i="25"/>
  <c r="BK10" i="25"/>
  <c r="BJ10" i="25"/>
  <c r="BH10" i="25"/>
  <c r="BG10" i="25"/>
  <c r="BF10" i="25"/>
  <c r="BE10" i="25"/>
  <c r="BI10" i="25" s="1"/>
  <c r="BD10" i="25"/>
  <c r="BC10" i="25"/>
  <c r="BB10" i="25"/>
  <c r="BA10" i="25"/>
  <c r="AZ10" i="25"/>
  <c r="AY10" i="25"/>
  <c r="AX10" i="25"/>
  <c r="AV10" i="25"/>
  <c r="AU10" i="25"/>
  <c r="AT10" i="25"/>
  <c r="AR10" i="25"/>
  <c r="AQ10" i="25"/>
  <c r="AP10" i="25"/>
  <c r="AN10" i="25"/>
  <c r="AM10" i="25"/>
  <c r="AL10" i="25"/>
  <c r="AJ10" i="25"/>
  <c r="AI10" i="25"/>
  <c r="AH10" i="25"/>
  <c r="AG10" i="25"/>
  <c r="AW10" i="25" s="1"/>
  <c r="AE10" i="25"/>
  <c r="AA10" i="25"/>
  <c r="Z10" i="25"/>
  <c r="X10" i="25"/>
  <c r="W10" i="25"/>
  <c r="V10" i="25"/>
  <c r="U10" i="25"/>
  <c r="Y10" i="25" s="1"/>
  <c r="S10" i="25"/>
  <c r="O10" i="25"/>
  <c r="N10" i="25"/>
  <c r="L10" i="25"/>
  <c r="K10" i="25"/>
  <c r="J10" i="25"/>
  <c r="I10" i="25"/>
  <c r="M10" i="25" s="1"/>
  <c r="G10" i="25"/>
  <c r="C10" i="25"/>
  <c r="DE9" i="25"/>
  <c r="DB9" i="25"/>
  <c r="CX9" i="25"/>
  <c r="CV9" i="25"/>
  <c r="CS9" i="25"/>
  <c r="CO9" i="25"/>
  <c r="CM9" i="25"/>
  <c r="CJ9" i="25"/>
  <c r="CF9" i="25"/>
  <c r="CD9" i="25"/>
  <c r="CA9" i="25"/>
  <c r="BW9" i="25"/>
  <c r="BU9" i="25"/>
  <c r="BR9" i="25"/>
  <c r="BN9" i="25"/>
  <c r="BL9" i="25"/>
  <c r="BI9" i="25"/>
  <c r="BE9" i="25"/>
  <c r="BA9" i="25"/>
  <c r="AV9" i="25"/>
  <c r="AS9" i="25"/>
  <c r="AN9" i="25"/>
  <c r="AK9" i="25"/>
  <c r="AG9" i="25"/>
  <c r="AF9" i="25"/>
  <c r="AD9" i="25"/>
  <c r="AC9" i="25"/>
  <c r="AB9" i="25"/>
  <c r="AA9" i="25"/>
  <c r="AE9" i="25" s="1"/>
  <c r="Y9" i="25"/>
  <c r="U9" i="25"/>
  <c r="T9" i="25"/>
  <c r="R9" i="25"/>
  <c r="Q9" i="25"/>
  <c r="P9" i="25"/>
  <c r="O9" i="25"/>
  <c r="S9" i="25" s="1"/>
  <c r="M9" i="25"/>
  <c r="I9" i="25"/>
  <c r="H9" i="25"/>
  <c r="F9" i="25"/>
  <c r="E9" i="25"/>
  <c r="D9" i="25"/>
  <c r="C9" i="25"/>
  <c r="G9" i="25" s="1"/>
  <c r="DE8" i="25"/>
  <c r="DD8" i="25"/>
  <c r="DC8" i="25"/>
  <c r="DA8" i="25"/>
  <c r="CZ8" i="25"/>
  <c r="CY8" i="25"/>
  <c r="CX8" i="25"/>
  <c r="DB8" i="25" s="1"/>
  <c r="CV8" i="25"/>
  <c r="CU8" i="25"/>
  <c r="CT8" i="25"/>
  <c r="CR8" i="25"/>
  <c r="CQ8" i="25"/>
  <c r="CP8" i="25"/>
  <c r="CO8" i="25"/>
  <c r="CS8" i="25" s="1"/>
  <c r="CM8" i="25"/>
  <c r="CL8" i="25"/>
  <c r="CK8" i="25"/>
  <c r="CI8" i="25"/>
  <c r="CH8" i="25"/>
  <c r="CG8" i="25"/>
  <c r="CF8" i="25"/>
  <c r="CJ8" i="25" s="1"/>
  <c r="CD8" i="25"/>
  <c r="CC8" i="25"/>
  <c r="CB8" i="25"/>
  <c r="BZ8" i="25"/>
  <c r="BY8" i="25"/>
  <c r="BX8" i="25"/>
  <c r="BW8" i="25"/>
  <c r="CA8" i="25" s="1"/>
  <c r="BU8" i="25"/>
  <c r="BT8" i="25"/>
  <c r="BS8" i="25"/>
  <c r="BQ8" i="25"/>
  <c r="BP8" i="25"/>
  <c r="BO8" i="25"/>
  <c r="BN8" i="25"/>
  <c r="BR8" i="25" s="1"/>
  <c r="BL8" i="25"/>
  <c r="BK8" i="25"/>
  <c r="BJ8" i="25"/>
  <c r="BH8" i="25"/>
  <c r="BG8" i="25"/>
  <c r="BF8" i="25"/>
  <c r="BE8" i="25"/>
  <c r="BI8" i="25" s="1"/>
  <c r="BD8" i="25"/>
  <c r="BC8" i="25"/>
  <c r="BB8" i="25"/>
  <c r="BA8" i="25"/>
  <c r="AZ8" i="25"/>
  <c r="AY8" i="25"/>
  <c r="AX8" i="25"/>
  <c r="AV8" i="25"/>
  <c r="AU8" i="25"/>
  <c r="AT8" i="25"/>
  <c r="AR8" i="25"/>
  <c r="AQ8" i="25"/>
  <c r="AP8" i="25"/>
  <c r="AN8" i="25"/>
  <c r="AM8" i="25"/>
  <c r="AL8" i="25"/>
  <c r="AJ8" i="25"/>
  <c r="AI8" i="25"/>
  <c r="AH8" i="25"/>
  <c r="AG8" i="25"/>
  <c r="AW8" i="25" s="1"/>
  <c r="AA8" i="25"/>
  <c r="AD8" i="25" s="1"/>
  <c r="Z8" i="25"/>
  <c r="X8" i="25"/>
  <c r="W8" i="25"/>
  <c r="V8" i="25"/>
  <c r="U8" i="25"/>
  <c r="Y8" i="25" s="1"/>
  <c r="R8" i="25"/>
  <c r="O8" i="25"/>
  <c r="N8" i="25"/>
  <c r="L8" i="25"/>
  <c r="K8" i="25"/>
  <c r="J8" i="25"/>
  <c r="I8" i="25"/>
  <c r="M8" i="25" s="1"/>
  <c r="F8" i="25"/>
  <c r="C8" i="25"/>
  <c r="CX7" i="25"/>
  <c r="DA7" i="25" s="1"/>
  <c r="CR7" i="25"/>
  <c r="CO7" i="25"/>
  <c r="CF7" i="25"/>
  <c r="BZ7" i="25"/>
  <c r="BW7" i="25"/>
  <c r="BN7" i="25"/>
  <c r="BQ7" i="25" s="1"/>
  <c r="BH7" i="25"/>
  <c r="BE7" i="25"/>
  <c r="BA7" i="25"/>
  <c r="AZ7" i="25"/>
  <c r="AJ7" i="25"/>
  <c r="AG7" i="25"/>
  <c r="AR7" i="25" s="1"/>
  <c r="AF7" i="25"/>
  <c r="AD7" i="25"/>
  <c r="AC7" i="25"/>
  <c r="AB7" i="25"/>
  <c r="AA7" i="25"/>
  <c r="AE7" i="25" s="1"/>
  <c r="U7" i="25"/>
  <c r="X7" i="25" s="1"/>
  <c r="T7" i="25"/>
  <c r="R7" i="25"/>
  <c r="Q7" i="25"/>
  <c r="P7" i="25"/>
  <c r="O7" i="25"/>
  <c r="S7" i="25" s="1"/>
  <c r="L7" i="25"/>
  <c r="I7" i="25"/>
  <c r="H7" i="25"/>
  <c r="F7" i="25"/>
  <c r="E7" i="25"/>
  <c r="D7" i="25"/>
  <c r="C7" i="25"/>
  <c r="G7" i="25" s="1"/>
  <c r="DE6" i="25"/>
  <c r="DD6" i="25"/>
  <c r="DC6" i="25"/>
  <c r="DA6" i="25"/>
  <c r="CZ6" i="25"/>
  <c r="CY6" i="25"/>
  <c r="CX6" i="25"/>
  <c r="DB6" i="25" s="1"/>
  <c r="CV6" i="25"/>
  <c r="CU6" i="25"/>
  <c r="CT6" i="25"/>
  <c r="CR6" i="25"/>
  <c r="CQ6" i="25"/>
  <c r="CP6" i="25"/>
  <c r="CO6" i="25"/>
  <c r="CS6" i="25" s="1"/>
  <c r="CM6" i="25"/>
  <c r="CL6" i="25"/>
  <c r="CK6" i="25"/>
  <c r="CI6" i="25"/>
  <c r="CH6" i="25"/>
  <c r="CG6" i="25"/>
  <c r="CF6" i="25"/>
  <c r="CJ6" i="25" s="1"/>
  <c r="CD6" i="25"/>
  <c r="CC6" i="25"/>
  <c r="CB6" i="25"/>
  <c r="BZ6" i="25"/>
  <c r="BY6" i="25"/>
  <c r="BX6" i="25"/>
  <c r="BW6" i="25"/>
  <c r="CA6" i="25" s="1"/>
  <c r="BU6" i="25"/>
  <c r="BT6" i="25"/>
  <c r="BS6" i="25"/>
  <c r="BQ6" i="25"/>
  <c r="BP6" i="25"/>
  <c r="BO6" i="25"/>
  <c r="BN6" i="25"/>
  <c r="BR6" i="25" s="1"/>
  <c r="BL6" i="25"/>
  <c r="BK6" i="25"/>
  <c r="BJ6" i="25"/>
  <c r="BH6" i="25"/>
  <c r="BG6" i="25"/>
  <c r="BF6" i="25"/>
  <c r="BE6" i="25"/>
  <c r="BI6" i="25" s="1"/>
  <c r="BD6" i="25"/>
  <c r="BC6" i="25"/>
  <c r="BB6" i="25"/>
  <c r="BA6" i="25"/>
  <c r="AZ6" i="25"/>
  <c r="AY6" i="25"/>
  <c r="AX6" i="25"/>
  <c r="AV6" i="25"/>
  <c r="AU6" i="25"/>
  <c r="AT6" i="25"/>
  <c r="AR6" i="25"/>
  <c r="AQ6" i="25"/>
  <c r="AP6" i="25"/>
  <c r="AN6" i="25"/>
  <c r="AM6" i="25"/>
  <c r="AL6" i="25"/>
  <c r="AJ6" i="25"/>
  <c r="AI6" i="25"/>
  <c r="AH6" i="25"/>
  <c r="AG6" i="25"/>
  <c r="AW6" i="25" s="1"/>
  <c r="AB6" i="25"/>
  <c r="AA6" i="25"/>
  <c r="AF6" i="25" s="1"/>
  <c r="Z6" i="25"/>
  <c r="X6" i="25"/>
  <c r="W6" i="25"/>
  <c r="V6" i="25"/>
  <c r="U6" i="25"/>
  <c r="Y6" i="25" s="1"/>
  <c r="S6" i="25"/>
  <c r="R6" i="25"/>
  <c r="O6" i="25"/>
  <c r="Q6" i="25" s="1"/>
  <c r="N6" i="25"/>
  <c r="L6" i="25"/>
  <c r="K6" i="25"/>
  <c r="J6" i="25"/>
  <c r="I6" i="25"/>
  <c r="M6" i="25" s="1"/>
  <c r="D6" i="25"/>
  <c r="C6" i="25"/>
  <c r="H6" i="25" s="1"/>
  <c r="CV5" i="25"/>
  <c r="CJ5" i="25"/>
  <c r="CI5" i="25"/>
  <c r="BX5" i="25"/>
  <c r="BL5" i="25"/>
  <c r="AZ5" i="25"/>
  <c r="AP5" i="25"/>
  <c r="AO5" i="25"/>
  <c r="AF5" i="25"/>
  <c r="T5" i="25"/>
  <c r="P5" i="25"/>
  <c r="J5" i="25"/>
  <c r="D5" i="25"/>
  <c r="DE4" i="25"/>
  <c r="DE5" i="25" s="1"/>
  <c r="DD4" i="25"/>
  <c r="DC4" i="25"/>
  <c r="DC5" i="25" s="1"/>
  <c r="DB4" i="25"/>
  <c r="DB5" i="25" s="1"/>
  <c r="DA4" i="25"/>
  <c r="CZ4" i="25"/>
  <c r="CY4" i="25"/>
  <c r="CY5" i="25" s="1"/>
  <c r="CX4" i="25"/>
  <c r="DA5" i="25" s="1"/>
  <c r="CV4" i="25"/>
  <c r="CU4" i="25"/>
  <c r="CT4" i="25"/>
  <c r="CT5" i="25" s="1"/>
  <c r="CS4" i="25"/>
  <c r="CR4" i="25"/>
  <c r="CQ4" i="25"/>
  <c r="CP4" i="25"/>
  <c r="CP5" i="25" s="1"/>
  <c r="CO4" i="25"/>
  <c r="CR5" i="25" s="1"/>
  <c r="CM4" i="25"/>
  <c r="CM5" i="25" s="1"/>
  <c r="CL4" i="25"/>
  <c r="CK4" i="25"/>
  <c r="CK5" i="25" s="1"/>
  <c r="CJ4" i="25"/>
  <c r="CI4" i="25"/>
  <c r="CH4" i="25"/>
  <c r="CG4" i="25"/>
  <c r="CG5" i="25" s="1"/>
  <c r="CF4" i="25"/>
  <c r="CD4" i="25"/>
  <c r="CC4" i="25"/>
  <c r="CB4" i="25"/>
  <c r="CB5" i="25" s="1"/>
  <c r="CA4" i="25"/>
  <c r="BZ4" i="25"/>
  <c r="BY4" i="25"/>
  <c r="BX4" i="25"/>
  <c r="BW4" i="25"/>
  <c r="BZ5" i="25" s="1"/>
  <c r="BU4" i="25"/>
  <c r="BU5" i="25" s="1"/>
  <c r="BT4" i="25"/>
  <c r="BS4" i="25"/>
  <c r="BS5" i="25" s="1"/>
  <c r="BR4" i="25"/>
  <c r="BR5" i="25" s="1"/>
  <c r="BQ4" i="25"/>
  <c r="BP4" i="25"/>
  <c r="BO4" i="25"/>
  <c r="BO5" i="25" s="1"/>
  <c r="BN4" i="25"/>
  <c r="BQ5" i="25" s="1"/>
  <c r="BL4" i="25"/>
  <c r="BK4" i="25"/>
  <c r="BJ4" i="25"/>
  <c r="BJ5" i="25" s="1"/>
  <c r="BI4" i="25"/>
  <c r="BH4" i="25"/>
  <c r="BG4" i="25"/>
  <c r="BF4" i="25"/>
  <c r="BF5" i="25" s="1"/>
  <c r="BE4" i="25"/>
  <c r="BH5" i="25" s="1"/>
  <c r="BD4" i="25"/>
  <c r="BD5" i="25" s="1"/>
  <c r="BC4" i="25"/>
  <c r="BB4" i="25"/>
  <c r="BB5" i="25" s="1"/>
  <c r="BA4" i="25"/>
  <c r="AZ4" i="25"/>
  <c r="AY4" i="25"/>
  <c r="AX4" i="25"/>
  <c r="AX5" i="25" s="1"/>
  <c r="AW4" i="25"/>
  <c r="AV4" i="25"/>
  <c r="AU4" i="25"/>
  <c r="AT4" i="25"/>
  <c r="AT5" i="25" s="1"/>
  <c r="AS4" i="25"/>
  <c r="AR4" i="25"/>
  <c r="AQ4" i="25"/>
  <c r="AP4" i="25"/>
  <c r="AO4" i="25"/>
  <c r="AN4" i="25"/>
  <c r="AN5" i="25" s="1"/>
  <c r="AM4" i="25"/>
  <c r="AL4" i="25"/>
  <c r="AL5" i="25" s="1"/>
  <c r="AK4" i="25"/>
  <c r="AK5" i="25" s="1"/>
  <c r="AJ4" i="25"/>
  <c r="AI4" i="25"/>
  <c r="AH4" i="25"/>
  <c r="AH5" i="25" s="1"/>
  <c r="AG4" i="25"/>
  <c r="AR5" i="25" s="1"/>
  <c r="AF4" i="25"/>
  <c r="AE4" i="25"/>
  <c r="AD4" i="25"/>
  <c r="AD5" i="25" s="1"/>
  <c r="AC4" i="25"/>
  <c r="AC5" i="25" s="1"/>
  <c r="AB4" i="25"/>
  <c r="AA4" i="25"/>
  <c r="AB5" i="25" s="1"/>
  <c r="Z4" i="25"/>
  <c r="Z5" i="25" s="1"/>
  <c r="Y4" i="25"/>
  <c r="Y5" i="25" s="1"/>
  <c r="X4" i="25"/>
  <c r="X5" i="25" s="1"/>
  <c r="W4" i="25"/>
  <c r="V4" i="25"/>
  <c r="V5" i="25" s="1"/>
  <c r="U4" i="25"/>
  <c r="T4" i="25"/>
  <c r="S4" i="25"/>
  <c r="R4" i="25"/>
  <c r="R5" i="25" s="1"/>
  <c r="Q4" i="25"/>
  <c r="Q5" i="25" s="1"/>
  <c r="P4" i="25"/>
  <c r="O4" i="25"/>
  <c r="N4" i="25"/>
  <c r="N5" i="25" s="1"/>
  <c r="M4" i="25"/>
  <c r="L4" i="25"/>
  <c r="K4" i="25"/>
  <c r="J4" i="25"/>
  <c r="I4" i="25"/>
  <c r="L5" i="25" s="1"/>
  <c r="H4" i="25"/>
  <c r="H5" i="25" s="1"/>
  <c r="G4" i="25"/>
  <c r="F4" i="25"/>
  <c r="F5" i="25" s="1"/>
  <c r="E4" i="25"/>
  <c r="E5" i="25" s="1"/>
  <c r="D4" i="25"/>
  <c r="C4" i="25"/>
  <c r="J15" i="24"/>
  <c r="I15" i="24"/>
  <c r="F15" i="24"/>
  <c r="E15" i="24"/>
  <c r="C15" i="24"/>
  <c r="H15" i="24" s="1"/>
  <c r="J14" i="24"/>
  <c r="I14" i="24"/>
  <c r="F14" i="24"/>
  <c r="E14" i="24"/>
  <c r="C14" i="24"/>
  <c r="H14" i="24" s="1"/>
  <c r="J13" i="24"/>
  <c r="I13" i="24"/>
  <c r="F13" i="24"/>
  <c r="E13" i="24"/>
  <c r="C13" i="24"/>
  <c r="H13" i="24" s="1"/>
  <c r="J12" i="24"/>
  <c r="I12" i="24"/>
  <c r="F12" i="24"/>
  <c r="E12" i="24"/>
  <c r="C12" i="24"/>
  <c r="H12" i="24" s="1"/>
  <c r="J11" i="24"/>
  <c r="I11" i="24"/>
  <c r="F11" i="24"/>
  <c r="E11" i="24"/>
  <c r="C11" i="24"/>
  <c r="H11" i="24" s="1"/>
  <c r="J10" i="24"/>
  <c r="I10" i="24"/>
  <c r="F10" i="24"/>
  <c r="E10" i="24"/>
  <c r="C10" i="24"/>
  <c r="H10" i="24" s="1"/>
  <c r="J9" i="24"/>
  <c r="I9" i="24"/>
  <c r="F9" i="24"/>
  <c r="E9" i="24"/>
  <c r="C9" i="24"/>
  <c r="H9" i="24" s="1"/>
  <c r="J8" i="24"/>
  <c r="I8" i="24"/>
  <c r="F8" i="24"/>
  <c r="E8" i="24"/>
  <c r="C8" i="24"/>
  <c r="H8" i="24" s="1"/>
  <c r="J7" i="24"/>
  <c r="I7" i="24"/>
  <c r="F7" i="24"/>
  <c r="E7" i="24"/>
  <c r="C7" i="24"/>
  <c r="H7" i="24" s="1"/>
  <c r="J6" i="24"/>
  <c r="I6" i="24"/>
  <c r="F6" i="24"/>
  <c r="E6" i="24"/>
  <c r="C6" i="24"/>
  <c r="H6" i="24" s="1"/>
  <c r="J5" i="24"/>
  <c r="J4" i="24"/>
  <c r="I4" i="24"/>
  <c r="I5" i="24" s="1"/>
  <c r="H4" i="24"/>
  <c r="H5" i="24" s="1"/>
  <c r="G4" i="24"/>
  <c r="G5" i="24" s="1"/>
  <c r="F4" i="24"/>
  <c r="F5" i="24" s="1"/>
  <c r="E4" i="24"/>
  <c r="E5" i="24" s="1"/>
  <c r="D4" i="24"/>
  <c r="D5" i="24" s="1"/>
  <c r="C4" i="24"/>
  <c r="AD16" i="23"/>
  <c r="AC16" i="23"/>
  <c r="AA16" i="23"/>
  <c r="Z16" i="23"/>
  <c r="Y16" i="23"/>
  <c r="W16" i="23"/>
  <c r="U16" i="23"/>
  <c r="T16" i="23"/>
  <c r="Q16" i="23"/>
  <c r="P16" i="23"/>
  <c r="N16" i="23"/>
  <c r="S16" i="23" s="1"/>
  <c r="M16" i="23"/>
  <c r="L16" i="23"/>
  <c r="J16" i="23"/>
  <c r="I16" i="23"/>
  <c r="H16" i="23"/>
  <c r="F16" i="23"/>
  <c r="E16" i="23"/>
  <c r="D16" i="23"/>
  <c r="C16" i="23"/>
  <c r="AB16" i="23" s="1"/>
  <c r="AC15" i="23"/>
  <c r="Y15" i="23"/>
  <c r="W15" i="23"/>
  <c r="U15" i="23"/>
  <c r="T15" i="23"/>
  <c r="S15" i="23"/>
  <c r="Q15" i="23"/>
  <c r="P15" i="23"/>
  <c r="O15" i="23"/>
  <c r="N15" i="23"/>
  <c r="R15" i="23" s="1"/>
  <c r="L15" i="23"/>
  <c r="H15" i="23"/>
  <c r="G15" i="23"/>
  <c r="D15" i="23"/>
  <c r="C15" i="23"/>
  <c r="X15" i="23" s="1"/>
  <c r="X14" i="23"/>
  <c r="W14" i="23"/>
  <c r="S14" i="23"/>
  <c r="R14" i="23"/>
  <c r="O14" i="23"/>
  <c r="N14" i="23"/>
  <c r="G14" i="23"/>
  <c r="C14" i="23"/>
  <c r="AA14" i="23" s="1"/>
  <c r="AD13" i="23"/>
  <c r="AA13" i="23"/>
  <c r="Z13" i="23"/>
  <c r="W13" i="23"/>
  <c r="R13" i="23"/>
  <c r="N13" i="23"/>
  <c r="U13" i="23" s="1"/>
  <c r="M13" i="23"/>
  <c r="J13" i="23"/>
  <c r="I13" i="23"/>
  <c r="F13" i="23"/>
  <c r="E13" i="23"/>
  <c r="C13" i="23"/>
  <c r="AC13" i="23" s="1"/>
  <c r="AD12" i="23"/>
  <c r="AC12" i="23"/>
  <c r="AA12" i="23"/>
  <c r="Z12" i="23"/>
  <c r="Y12" i="23"/>
  <c r="W12" i="23"/>
  <c r="U12" i="23"/>
  <c r="T12" i="23"/>
  <c r="Q12" i="23"/>
  <c r="P12" i="23"/>
  <c r="N12" i="23"/>
  <c r="S12" i="23" s="1"/>
  <c r="M12" i="23"/>
  <c r="L12" i="23"/>
  <c r="J12" i="23"/>
  <c r="I12" i="23"/>
  <c r="H12" i="23"/>
  <c r="F12" i="23"/>
  <c r="E12" i="23"/>
  <c r="D12" i="23"/>
  <c r="C12" i="23"/>
  <c r="AB12" i="23" s="1"/>
  <c r="X11" i="23"/>
  <c r="W11" i="23"/>
  <c r="U11" i="23"/>
  <c r="T11" i="23"/>
  <c r="S11" i="23"/>
  <c r="Q11" i="23"/>
  <c r="P11" i="23"/>
  <c r="O11" i="23"/>
  <c r="N11" i="23"/>
  <c r="R11" i="23" s="1"/>
  <c r="G11" i="23"/>
  <c r="C11" i="23"/>
  <c r="Y11" i="23" s="1"/>
  <c r="AA10" i="23"/>
  <c r="W10" i="23"/>
  <c r="R10" i="23"/>
  <c r="N10" i="23"/>
  <c r="S10" i="23" s="1"/>
  <c r="J10" i="23"/>
  <c r="F10" i="23"/>
  <c r="C10" i="23"/>
  <c r="AD9" i="23"/>
  <c r="AA9" i="23"/>
  <c r="Z9" i="23"/>
  <c r="W9" i="23"/>
  <c r="U9" i="23"/>
  <c r="Q9" i="23"/>
  <c r="N9" i="23"/>
  <c r="M9" i="23"/>
  <c r="J9" i="23"/>
  <c r="I9" i="23"/>
  <c r="F9" i="23"/>
  <c r="E9" i="23"/>
  <c r="C9" i="23"/>
  <c r="AC9" i="23" s="1"/>
  <c r="AD8" i="23"/>
  <c r="AC8" i="23"/>
  <c r="AA8" i="23"/>
  <c r="Z8" i="23"/>
  <c r="Y8" i="23"/>
  <c r="W8" i="23"/>
  <c r="U8" i="23"/>
  <c r="T8" i="23"/>
  <c r="Q8" i="23"/>
  <c r="P8" i="23"/>
  <c r="N8" i="23"/>
  <c r="S8" i="23" s="1"/>
  <c r="M8" i="23"/>
  <c r="L8" i="23"/>
  <c r="J8" i="23"/>
  <c r="I8" i="23"/>
  <c r="H8" i="23"/>
  <c r="F8" i="23"/>
  <c r="E8" i="23"/>
  <c r="D8" i="23"/>
  <c r="C8" i="23"/>
  <c r="AB8" i="23" s="1"/>
  <c r="AC7" i="23"/>
  <c r="Y7" i="23"/>
  <c r="W7" i="23"/>
  <c r="U7" i="23"/>
  <c r="T7" i="23"/>
  <c r="S7" i="23"/>
  <c r="Q7" i="23"/>
  <c r="P7" i="23"/>
  <c r="O7" i="23"/>
  <c r="N7" i="23"/>
  <c r="R7" i="23" s="1"/>
  <c r="L7" i="23"/>
  <c r="H7" i="23"/>
  <c r="D7" i="23"/>
  <c r="C7" i="23"/>
  <c r="W6" i="23"/>
  <c r="S6" i="23"/>
  <c r="O6" i="23"/>
  <c r="N6" i="23"/>
  <c r="C6" i="23"/>
  <c r="X6" i="23" s="1"/>
  <c r="AB5" i="23"/>
  <c r="AA5" i="23"/>
  <c r="Z5" i="23"/>
  <c r="X5" i="23"/>
  <c r="R5" i="23"/>
  <c r="K5" i="23"/>
  <c r="J5" i="23"/>
  <c r="G5" i="23"/>
  <c r="F5" i="23"/>
  <c r="AD4" i="23"/>
  <c r="AD5" i="23" s="1"/>
  <c r="AC4" i="23"/>
  <c r="AC5" i="23" s="1"/>
  <c r="AB4" i="23"/>
  <c r="AA4" i="23"/>
  <c r="Z4" i="23"/>
  <c r="Y4" i="23"/>
  <c r="Y5" i="23" s="1"/>
  <c r="X4" i="23"/>
  <c r="W4" i="23"/>
  <c r="U4" i="23"/>
  <c r="U5" i="23" s="1"/>
  <c r="T4" i="23"/>
  <c r="T5" i="23" s="1"/>
  <c r="S4" i="23"/>
  <c r="R4" i="23"/>
  <c r="Q4" i="23"/>
  <c r="Q5" i="23" s="1"/>
  <c r="P4" i="23"/>
  <c r="P5" i="23" s="1"/>
  <c r="O4" i="23"/>
  <c r="N4" i="23"/>
  <c r="S5" i="23" s="1"/>
  <c r="M4" i="23"/>
  <c r="M5" i="23" s="1"/>
  <c r="L4" i="23"/>
  <c r="L5" i="23" s="1"/>
  <c r="K4" i="23"/>
  <c r="J4" i="23"/>
  <c r="I4" i="23"/>
  <c r="I5" i="23" s="1"/>
  <c r="H4" i="23"/>
  <c r="H5" i="23" s="1"/>
  <c r="G4" i="23"/>
  <c r="F4" i="23"/>
  <c r="E4" i="23"/>
  <c r="E5" i="23" s="1"/>
  <c r="D4" i="23"/>
  <c r="D5" i="23" s="1"/>
  <c r="C4" i="23"/>
  <c r="AK10" i="22"/>
  <c r="AJ10" i="22"/>
  <c r="AI10" i="22"/>
  <c r="AG10" i="22"/>
  <c r="AF10" i="22"/>
  <c r="AE10" i="22"/>
  <c r="AD10" i="22"/>
  <c r="AH10" i="22" s="1"/>
  <c r="AB10" i="22"/>
  <c r="AA10" i="22"/>
  <c r="Z10" i="22"/>
  <c r="Y10" i="22"/>
  <c r="X10" i="22"/>
  <c r="W10" i="22"/>
  <c r="V10" i="22"/>
  <c r="U10" i="22"/>
  <c r="S10" i="22"/>
  <c r="R10" i="22"/>
  <c r="Q10" i="22"/>
  <c r="O10" i="22"/>
  <c r="N10" i="22"/>
  <c r="M10" i="22"/>
  <c r="L10" i="22"/>
  <c r="P10" i="22" s="1"/>
  <c r="J10" i="22"/>
  <c r="I10" i="22"/>
  <c r="H10" i="22"/>
  <c r="F10" i="22"/>
  <c r="E10" i="22"/>
  <c r="D10" i="22"/>
  <c r="C10" i="22"/>
  <c r="G10" i="22" s="1"/>
  <c r="AK9" i="22"/>
  <c r="AJ9" i="22"/>
  <c r="AI9" i="22"/>
  <c r="AG9" i="22"/>
  <c r="AF9" i="22"/>
  <c r="AE9" i="22"/>
  <c r="AD9" i="22"/>
  <c r="AH9" i="22" s="1"/>
  <c r="AB9" i="22"/>
  <c r="AA9" i="22"/>
  <c r="Z9" i="22"/>
  <c r="Y9" i="22"/>
  <c r="X9" i="22"/>
  <c r="W9" i="22"/>
  <c r="V9" i="22"/>
  <c r="U9" i="22"/>
  <c r="S9" i="22"/>
  <c r="R9" i="22"/>
  <c r="Q9" i="22"/>
  <c r="O9" i="22"/>
  <c r="N9" i="22"/>
  <c r="M9" i="22"/>
  <c r="L9" i="22"/>
  <c r="P9" i="22" s="1"/>
  <c r="J9" i="22"/>
  <c r="I9" i="22"/>
  <c r="H9" i="22"/>
  <c r="F9" i="22"/>
  <c r="E9" i="22"/>
  <c r="D9" i="22"/>
  <c r="C9" i="22"/>
  <c r="G9" i="22" s="1"/>
  <c r="AK8" i="22"/>
  <c r="AJ8" i="22"/>
  <c r="AI8" i="22"/>
  <c r="AG8" i="22"/>
  <c r="AF8" i="22"/>
  <c r="AE8" i="22"/>
  <c r="AD8" i="22"/>
  <c r="AH8" i="22" s="1"/>
  <c r="AB8" i="22"/>
  <c r="AA8" i="22"/>
  <c r="Z8" i="22"/>
  <c r="Y8" i="22"/>
  <c r="X8" i="22"/>
  <c r="W8" i="22"/>
  <c r="V8" i="22"/>
  <c r="U8" i="22"/>
  <c r="S8" i="22"/>
  <c r="R8" i="22"/>
  <c r="Q8" i="22"/>
  <c r="O8" i="22"/>
  <c r="N8" i="22"/>
  <c r="M8" i="22"/>
  <c r="L8" i="22"/>
  <c r="P8" i="22" s="1"/>
  <c r="J8" i="22"/>
  <c r="I8" i="22"/>
  <c r="H8" i="22"/>
  <c r="F8" i="22"/>
  <c r="E8" i="22"/>
  <c r="D8" i="22"/>
  <c r="C8" i="22"/>
  <c r="G8" i="22" s="1"/>
  <c r="AK7" i="22"/>
  <c r="AJ7" i="22"/>
  <c r="AI7" i="22"/>
  <c r="AG7" i="22"/>
  <c r="AF7" i="22"/>
  <c r="AE7" i="22"/>
  <c r="AD7" i="22"/>
  <c r="AH7" i="22" s="1"/>
  <c r="AB7" i="22"/>
  <c r="AA7" i="22"/>
  <c r="Z7" i="22"/>
  <c r="Y7" i="22"/>
  <c r="X7" i="22"/>
  <c r="W7" i="22"/>
  <c r="V7" i="22"/>
  <c r="U7" i="22"/>
  <c r="S7" i="22"/>
  <c r="R7" i="22"/>
  <c r="Q7" i="22"/>
  <c r="O7" i="22"/>
  <c r="N7" i="22"/>
  <c r="M7" i="22"/>
  <c r="L7" i="22"/>
  <c r="P7" i="22" s="1"/>
  <c r="J7" i="22"/>
  <c r="I7" i="22"/>
  <c r="H7" i="22"/>
  <c r="F7" i="22"/>
  <c r="E7" i="22"/>
  <c r="D7" i="22"/>
  <c r="C7" i="22"/>
  <c r="G7" i="22" s="1"/>
  <c r="AK6" i="22"/>
  <c r="AJ6" i="22"/>
  <c r="AI6" i="22"/>
  <c r="AG6" i="22"/>
  <c r="AF6" i="22"/>
  <c r="AE6" i="22"/>
  <c r="AD6" i="22"/>
  <c r="AH6" i="22" s="1"/>
  <c r="AB6" i="22"/>
  <c r="AA6" i="22"/>
  <c r="Z6" i="22"/>
  <c r="Y6" i="22"/>
  <c r="X6" i="22"/>
  <c r="W6" i="22"/>
  <c r="V6" i="22"/>
  <c r="U6" i="22"/>
  <c r="S6" i="22"/>
  <c r="R6" i="22"/>
  <c r="Q6" i="22"/>
  <c r="O6" i="22"/>
  <c r="N6" i="22"/>
  <c r="M6" i="22"/>
  <c r="L6" i="22"/>
  <c r="P6" i="22" s="1"/>
  <c r="J6" i="22"/>
  <c r="I6" i="22"/>
  <c r="H6" i="22"/>
  <c r="F6" i="22"/>
  <c r="E6" i="22"/>
  <c r="D6" i="22"/>
  <c r="C6" i="22"/>
  <c r="G6" i="22" s="1"/>
  <c r="AJ5" i="22"/>
  <c r="AF5" i="22"/>
  <c r="AA5" i="22"/>
  <c r="W5" i="22"/>
  <c r="R5" i="22"/>
  <c r="N5" i="22"/>
  <c r="I5" i="22"/>
  <c r="E5" i="22"/>
  <c r="AK4" i="22"/>
  <c r="AK5" i="22" s="1"/>
  <c r="AJ4" i="22"/>
  <c r="AI4" i="22"/>
  <c r="AI5" i="22" s="1"/>
  <c r="AH4" i="22"/>
  <c r="AH5" i="22" s="1"/>
  <c r="AG4" i="22"/>
  <c r="AG5" i="22" s="1"/>
  <c r="AF4" i="22"/>
  <c r="AE4" i="22"/>
  <c r="AE5" i="22" s="1"/>
  <c r="AD5" i="22" s="1"/>
  <c r="AD4" i="22"/>
  <c r="AB4" i="22"/>
  <c r="AB5" i="22" s="1"/>
  <c r="AA4" i="22"/>
  <c r="Z4" i="22"/>
  <c r="Z5" i="22" s="1"/>
  <c r="Y4" i="22"/>
  <c r="Y5" i="22" s="1"/>
  <c r="X4" i="22"/>
  <c r="X5" i="22" s="1"/>
  <c r="W4" i="22"/>
  <c r="V4" i="22"/>
  <c r="V5" i="22" s="1"/>
  <c r="U5" i="22" s="1"/>
  <c r="U4" i="22"/>
  <c r="S4" i="22"/>
  <c r="S5" i="22" s="1"/>
  <c r="R4" i="22"/>
  <c r="Q4" i="22"/>
  <c r="Q5" i="22" s="1"/>
  <c r="P4" i="22"/>
  <c r="P5" i="22" s="1"/>
  <c r="O4" i="22"/>
  <c r="O5" i="22" s="1"/>
  <c r="N4" i="22"/>
  <c r="M4" i="22"/>
  <c r="M5" i="22" s="1"/>
  <c r="L5" i="22" s="1"/>
  <c r="L4" i="22"/>
  <c r="J4" i="22"/>
  <c r="J5" i="22" s="1"/>
  <c r="I4" i="22"/>
  <c r="H4" i="22"/>
  <c r="H5" i="22" s="1"/>
  <c r="G4" i="22"/>
  <c r="G5" i="22" s="1"/>
  <c r="F4" i="22"/>
  <c r="F5" i="22" s="1"/>
  <c r="E4" i="22"/>
  <c r="D4" i="22"/>
  <c r="D5" i="22" s="1"/>
  <c r="C5" i="22" s="1"/>
  <c r="C4" i="22"/>
  <c r="AY13" i="21"/>
  <c r="AX13" i="21"/>
  <c r="AW13" i="21"/>
  <c r="AU13" i="21"/>
  <c r="AT13" i="21"/>
  <c r="AS13" i="21"/>
  <c r="AR13" i="21"/>
  <c r="AV13" i="21" s="1"/>
  <c r="AP13" i="21"/>
  <c r="AO13" i="21"/>
  <c r="AN13" i="21"/>
  <c r="AL13" i="21"/>
  <c r="AK13" i="21"/>
  <c r="AJ13" i="21"/>
  <c r="AI13" i="21"/>
  <c r="AM13" i="21" s="1"/>
  <c r="AG13" i="21"/>
  <c r="AF13" i="21"/>
  <c r="AE13" i="21"/>
  <c r="AD13" i="21"/>
  <c r="AC13" i="21"/>
  <c r="AB13" i="21"/>
  <c r="AA13" i="21"/>
  <c r="Z13" i="21"/>
  <c r="X13" i="21"/>
  <c r="T13" i="21"/>
  <c r="S13" i="21"/>
  <c r="P13" i="21"/>
  <c r="O13" i="21"/>
  <c r="L13" i="21"/>
  <c r="H13" i="21"/>
  <c r="D13" i="21"/>
  <c r="C13" i="21"/>
  <c r="AW12" i="21"/>
  <c r="AS12" i="21"/>
  <c r="AR12" i="21"/>
  <c r="AN12" i="21"/>
  <c r="AJ12" i="21"/>
  <c r="AI12" i="21"/>
  <c r="AE12" i="21"/>
  <c r="AA12" i="21"/>
  <c r="Z12" i="21"/>
  <c r="W12" i="21"/>
  <c r="O12" i="21"/>
  <c r="G12" i="21"/>
  <c r="C12" i="21"/>
  <c r="J12" i="21" s="1"/>
  <c r="AV11" i="21"/>
  <c r="AR11" i="21"/>
  <c r="AY11" i="21" s="1"/>
  <c r="AM11" i="21"/>
  <c r="AI11" i="21"/>
  <c r="AP11" i="21" s="1"/>
  <c r="AD11" i="21"/>
  <c r="Z11" i="21"/>
  <c r="W11" i="21"/>
  <c r="R11" i="21"/>
  <c r="O11" i="21"/>
  <c r="Y11" i="21" s="1"/>
  <c r="M11" i="21"/>
  <c r="J11" i="21"/>
  <c r="G11" i="21"/>
  <c r="E11" i="21"/>
  <c r="C11" i="21"/>
  <c r="AY10" i="21"/>
  <c r="AV10" i="21"/>
  <c r="AU10" i="21"/>
  <c r="AT10" i="21"/>
  <c r="AR10" i="21"/>
  <c r="AP10" i="21"/>
  <c r="AM10" i="21"/>
  <c r="AK10" i="21"/>
  <c r="AI10" i="21"/>
  <c r="AG10" i="21"/>
  <c r="AF10" i="21"/>
  <c r="AD10" i="21"/>
  <c r="AC10" i="21"/>
  <c r="AB10" i="21"/>
  <c r="Z10" i="21"/>
  <c r="Y10" i="21"/>
  <c r="X10" i="21"/>
  <c r="V10" i="21"/>
  <c r="U10" i="21"/>
  <c r="T10" i="21"/>
  <c r="R10" i="21"/>
  <c r="Q10" i="21"/>
  <c r="P10" i="21"/>
  <c r="O10" i="21"/>
  <c r="W10" i="21" s="1"/>
  <c r="M10" i="21"/>
  <c r="I10" i="21"/>
  <c r="E10" i="21"/>
  <c r="C10" i="21"/>
  <c r="L10" i="21" s="1"/>
  <c r="AX9" i="21"/>
  <c r="AT9" i="21"/>
  <c r="AR9" i="21"/>
  <c r="AW9" i="21" s="1"/>
  <c r="AO9" i="21"/>
  <c r="AK9" i="21"/>
  <c r="AI9" i="21"/>
  <c r="AN9" i="21" s="1"/>
  <c r="AF9" i="21"/>
  <c r="AD9" i="21"/>
  <c r="AB9" i="21"/>
  <c r="Z9" i="21"/>
  <c r="Y9" i="21"/>
  <c r="X9" i="21"/>
  <c r="V9" i="21"/>
  <c r="U9" i="21"/>
  <c r="T9" i="21"/>
  <c r="R9" i="21"/>
  <c r="Q9" i="21"/>
  <c r="P9" i="21"/>
  <c r="O9" i="21"/>
  <c r="W9" i="21" s="1"/>
  <c r="N9" i="21"/>
  <c r="M9" i="21"/>
  <c r="L9" i="21"/>
  <c r="J9" i="21"/>
  <c r="I9" i="21"/>
  <c r="H9" i="21"/>
  <c r="F9" i="21"/>
  <c r="E9" i="21"/>
  <c r="D9" i="21"/>
  <c r="C9" i="21"/>
  <c r="K9" i="21" s="1"/>
  <c r="AY8" i="21"/>
  <c r="AX8" i="21"/>
  <c r="AW8" i="21"/>
  <c r="AU8" i="21"/>
  <c r="AT8" i="21"/>
  <c r="AS8" i="21"/>
  <c r="AR8" i="21"/>
  <c r="AV8" i="21" s="1"/>
  <c r="AP8" i="21"/>
  <c r="AO8" i="21"/>
  <c r="AN8" i="21"/>
  <c r="AL8" i="21"/>
  <c r="AK8" i="21"/>
  <c r="AJ8" i="21"/>
  <c r="AI8" i="21"/>
  <c r="AM8" i="21" s="1"/>
  <c r="AG8" i="21"/>
  <c r="AF8" i="21"/>
  <c r="AE8" i="21"/>
  <c r="AD8" i="21"/>
  <c r="AC8" i="21"/>
  <c r="AB8" i="21"/>
  <c r="AA8" i="21"/>
  <c r="Z8" i="21"/>
  <c r="O8" i="21"/>
  <c r="V8" i="21" s="1"/>
  <c r="C8" i="21"/>
  <c r="N8" i="21" s="1"/>
  <c r="AR7" i="21"/>
  <c r="AY7" i="21" s="1"/>
  <c r="AI7" i="21"/>
  <c r="AP7" i="21" s="1"/>
  <c r="AD7" i="21"/>
  <c r="Z7" i="21"/>
  <c r="X7" i="21"/>
  <c r="V7" i="21"/>
  <c r="T7" i="21"/>
  <c r="R7" i="21"/>
  <c r="P7" i="21"/>
  <c r="O7" i="21"/>
  <c r="Y7" i="21" s="1"/>
  <c r="N7" i="21"/>
  <c r="L7" i="21"/>
  <c r="J7" i="21"/>
  <c r="H7" i="21"/>
  <c r="F7" i="21"/>
  <c r="D7" i="21"/>
  <c r="C7" i="21"/>
  <c r="M7" i="21" s="1"/>
  <c r="AY6" i="21"/>
  <c r="AW6" i="21"/>
  <c r="AU6" i="21"/>
  <c r="AS6" i="21"/>
  <c r="AR6" i="21"/>
  <c r="AX6" i="21" s="1"/>
  <c r="AP6" i="21"/>
  <c r="AN6" i="21"/>
  <c r="AL6" i="21"/>
  <c r="AJ6" i="21"/>
  <c r="AI6" i="21"/>
  <c r="AO6" i="21" s="1"/>
  <c r="AG6" i="21"/>
  <c r="AE6" i="21"/>
  <c r="AD6" i="21"/>
  <c r="AC6" i="21"/>
  <c r="AA6" i="21"/>
  <c r="Z6" i="21"/>
  <c r="Y6" i="21"/>
  <c r="U6" i="21"/>
  <c r="Q6" i="21"/>
  <c r="O6" i="21"/>
  <c r="X6" i="21" s="1"/>
  <c r="M6" i="21"/>
  <c r="I6" i="21"/>
  <c r="E6" i="21"/>
  <c r="C6" i="21"/>
  <c r="L6" i="21" s="1"/>
  <c r="AX5" i="21"/>
  <c r="AV5" i="21"/>
  <c r="AT5" i="21"/>
  <c r="AO5" i="21"/>
  <c r="AM5" i="21"/>
  <c r="AK5" i="21"/>
  <c r="AF5" i="21"/>
  <c r="AD5" i="21"/>
  <c r="AB5" i="21"/>
  <c r="AY4" i="21"/>
  <c r="AY5" i="21" s="1"/>
  <c r="AX4" i="21"/>
  <c r="AW4" i="21"/>
  <c r="AW5" i="21" s="1"/>
  <c r="AV4" i="21"/>
  <c r="AU4" i="21"/>
  <c r="AU5" i="21" s="1"/>
  <c r="AT4" i="21"/>
  <c r="AS4" i="21"/>
  <c r="AS5" i="21" s="1"/>
  <c r="AR5" i="21" s="1"/>
  <c r="AR4" i="21"/>
  <c r="AP4" i="21"/>
  <c r="AP5" i="21" s="1"/>
  <c r="AO4" i="21"/>
  <c r="AN4" i="21"/>
  <c r="AN5" i="21" s="1"/>
  <c r="AM4" i="21"/>
  <c r="AL4" i="21"/>
  <c r="AL5" i="21" s="1"/>
  <c r="AK4" i="21"/>
  <c r="AJ4" i="21"/>
  <c r="AJ5" i="21" s="1"/>
  <c r="AI5" i="21" s="1"/>
  <c r="AI4" i="21"/>
  <c r="AG4" i="21"/>
  <c r="AG5" i="21" s="1"/>
  <c r="AF4" i="21"/>
  <c r="AE4" i="21"/>
  <c r="AE5" i="21" s="1"/>
  <c r="AD4" i="21"/>
  <c r="AC4" i="21"/>
  <c r="AC5" i="21" s="1"/>
  <c r="AB4" i="21"/>
  <c r="AA4" i="21"/>
  <c r="AA5" i="21" s="1"/>
  <c r="Z5" i="21" s="1"/>
  <c r="Z4" i="21"/>
  <c r="Y4" i="21"/>
  <c r="Y5" i="21" s="1"/>
  <c r="X4" i="21"/>
  <c r="W4" i="21"/>
  <c r="W5" i="21" s="1"/>
  <c r="V4" i="21"/>
  <c r="U4" i="21"/>
  <c r="U5" i="21" s="1"/>
  <c r="T4" i="21"/>
  <c r="S4" i="21"/>
  <c r="S5" i="21" s="1"/>
  <c r="R4" i="21"/>
  <c r="Q4" i="21"/>
  <c r="Q5" i="21" s="1"/>
  <c r="P4" i="21"/>
  <c r="O4" i="21"/>
  <c r="V5" i="21" s="1"/>
  <c r="N4" i="21"/>
  <c r="M4" i="21"/>
  <c r="M5" i="21" s="1"/>
  <c r="L4" i="21"/>
  <c r="K4" i="21"/>
  <c r="K5" i="21" s="1"/>
  <c r="J4" i="21"/>
  <c r="I4" i="21"/>
  <c r="I5" i="21" s="1"/>
  <c r="H4" i="21"/>
  <c r="G4" i="21"/>
  <c r="G5" i="21" s="1"/>
  <c r="F4" i="21"/>
  <c r="E4" i="21"/>
  <c r="E5" i="21" s="1"/>
  <c r="D4" i="21"/>
  <c r="C4" i="21"/>
  <c r="N5" i="21" s="1"/>
  <c r="W5" i="23" l="1"/>
  <c r="I5" i="25"/>
  <c r="D5" i="21"/>
  <c r="P5" i="21"/>
  <c r="AM7" i="21"/>
  <c r="AV7" i="21"/>
  <c r="K8" i="21"/>
  <c r="S8" i="21"/>
  <c r="Y12" i="21"/>
  <c r="U12" i="21"/>
  <c r="Q12" i="21"/>
  <c r="X12" i="21"/>
  <c r="T12" i="21"/>
  <c r="P12" i="21"/>
  <c r="K6" i="23"/>
  <c r="AB6" i="23"/>
  <c r="CL7" i="25"/>
  <c r="CH7" i="25"/>
  <c r="CK7" i="25"/>
  <c r="CG7" i="25"/>
  <c r="CM7" i="25"/>
  <c r="CJ7" i="25"/>
  <c r="BC9" i="25"/>
  <c r="BB9" i="25"/>
  <c r="AO7" i="28"/>
  <c r="AK7" i="28"/>
  <c r="AF7" i="28"/>
  <c r="AB7" i="28"/>
  <c r="AN7" i="28"/>
  <c r="AJ7" i="28"/>
  <c r="AE7" i="28"/>
  <c r="AA7" i="28"/>
  <c r="AM7" i="28"/>
  <c r="AD7" i="28"/>
  <c r="AL7" i="28"/>
  <c r="AC7" i="28"/>
  <c r="AG7" i="28"/>
  <c r="N9" i="28"/>
  <c r="J9" i="28"/>
  <c r="F9" i="28"/>
  <c r="M9" i="28"/>
  <c r="I9" i="28"/>
  <c r="E9" i="28"/>
  <c r="H9" i="28"/>
  <c r="G9" i="28"/>
  <c r="K9" i="28"/>
  <c r="D9" i="28"/>
  <c r="F6" i="21"/>
  <c r="J6" i="21"/>
  <c r="N6" i="21"/>
  <c r="R6" i="21"/>
  <c r="V6" i="21"/>
  <c r="AM6" i="21"/>
  <c r="AV6" i="21"/>
  <c r="G7" i="21"/>
  <c r="K7" i="21"/>
  <c r="S7" i="21"/>
  <c r="W7" i="21"/>
  <c r="AA7" i="21"/>
  <c r="AE7" i="21"/>
  <c r="AJ7" i="21"/>
  <c r="AN7" i="21"/>
  <c r="AS7" i="21"/>
  <c r="AW7" i="21"/>
  <c r="D8" i="21"/>
  <c r="H8" i="21"/>
  <c r="L8" i="21"/>
  <c r="P8" i="21"/>
  <c r="T8" i="21"/>
  <c r="X8" i="21"/>
  <c r="AC9" i="21"/>
  <c r="AG9" i="21"/>
  <c r="AL9" i="21"/>
  <c r="AP9" i="21"/>
  <c r="AU9" i="21"/>
  <c r="AY9" i="21"/>
  <c r="F10" i="21"/>
  <c r="J10" i="21"/>
  <c r="N10" i="21"/>
  <c r="AN10" i="21"/>
  <c r="AJ10" i="21"/>
  <c r="AO10" i="21"/>
  <c r="L11" i="21"/>
  <c r="H11" i="21"/>
  <c r="D11" i="21"/>
  <c r="I11" i="21"/>
  <c r="N11" i="21"/>
  <c r="S11" i="21"/>
  <c r="AG11" i="21"/>
  <c r="R12" i="21"/>
  <c r="AP12" i="21"/>
  <c r="AL12" i="21"/>
  <c r="AO12" i="21"/>
  <c r="AK12" i="21"/>
  <c r="AY12" i="21"/>
  <c r="AU12" i="21"/>
  <c r="AG12" i="21"/>
  <c r="AC12" i="21"/>
  <c r="AX12" i="21"/>
  <c r="AT12" i="21"/>
  <c r="AF12" i="21"/>
  <c r="AB12" i="21"/>
  <c r="N13" i="21"/>
  <c r="J13" i="21"/>
  <c r="F13" i="21"/>
  <c r="M13" i="21"/>
  <c r="I13" i="21"/>
  <c r="E13" i="21"/>
  <c r="K13" i="21"/>
  <c r="C5" i="23"/>
  <c r="F6" i="23"/>
  <c r="U6" i="23"/>
  <c r="Q6" i="23"/>
  <c r="T6" i="23"/>
  <c r="P6" i="23"/>
  <c r="AA7" i="23"/>
  <c r="J7" i="23"/>
  <c r="F7" i="23"/>
  <c r="AD7" i="23"/>
  <c r="Z7" i="23"/>
  <c r="M7" i="23"/>
  <c r="I7" i="23"/>
  <c r="E7" i="23"/>
  <c r="K7" i="23"/>
  <c r="AB7" i="23"/>
  <c r="T9" i="23"/>
  <c r="P9" i="23"/>
  <c r="S9" i="23"/>
  <c r="O9" i="23"/>
  <c r="AD10" i="23"/>
  <c r="Z10" i="23"/>
  <c r="M10" i="23"/>
  <c r="I10" i="23"/>
  <c r="E10" i="23"/>
  <c r="AC10" i="23"/>
  <c r="Y10" i="23"/>
  <c r="L10" i="23"/>
  <c r="H10" i="23"/>
  <c r="D10" i="23"/>
  <c r="K10" i="23"/>
  <c r="AB10" i="23"/>
  <c r="H11" i="23"/>
  <c r="J14" i="23"/>
  <c r="M5" i="25"/>
  <c r="AS5" i="25"/>
  <c r="AW5" i="25"/>
  <c r="BI5" i="25"/>
  <c r="CA5" i="25"/>
  <c r="CS5" i="25"/>
  <c r="C5" i="25"/>
  <c r="AJ5" i="25"/>
  <c r="K7" i="25"/>
  <c r="N7" i="25"/>
  <c r="J7" i="25"/>
  <c r="M7" i="25"/>
  <c r="AO7" i="25"/>
  <c r="CI7" i="25"/>
  <c r="Q8" i="25"/>
  <c r="T8" i="25"/>
  <c r="P8" i="25"/>
  <c r="S8" i="25"/>
  <c r="BD9" i="25"/>
  <c r="S6" i="27"/>
  <c r="O6" i="27"/>
  <c r="P6" i="27"/>
  <c r="T6" i="27"/>
  <c r="N6" i="27"/>
  <c r="R6" i="27"/>
  <c r="Q6" i="27"/>
  <c r="AP7" i="28"/>
  <c r="L9" i="28"/>
  <c r="H5" i="21"/>
  <c r="X5" i="21"/>
  <c r="G8" i="21"/>
  <c r="W7" i="25"/>
  <c r="Z7" i="25"/>
  <c r="V7" i="25"/>
  <c r="Y7" i="25"/>
  <c r="BT7" i="25"/>
  <c r="BP7" i="25"/>
  <c r="BS7" i="25"/>
  <c r="BO7" i="25"/>
  <c r="BU7" i="25"/>
  <c r="BR7" i="25"/>
  <c r="DD7" i="25"/>
  <c r="CZ7" i="25"/>
  <c r="DC7" i="25"/>
  <c r="CY7" i="25"/>
  <c r="DE7" i="25"/>
  <c r="DB7" i="25"/>
  <c r="AC8" i="25"/>
  <c r="AF8" i="25"/>
  <c r="AB8" i="25"/>
  <c r="AE8" i="25"/>
  <c r="J5" i="21"/>
  <c r="R5" i="21"/>
  <c r="G6" i="21"/>
  <c r="W6" i="21"/>
  <c r="AB7" i="21"/>
  <c r="AK7" i="21"/>
  <c r="AX7" i="21"/>
  <c r="I8" i="21"/>
  <c r="Q8" i="21"/>
  <c r="Y8" i="21"/>
  <c r="AV9" i="21"/>
  <c r="G10" i="21"/>
  <c r="K10" i="21"/>
  <c r="X11" i="21"/>
  <c r="T11" i="21"/>
  <c r="P11" i="21"/>
  <c r="U11" i="21"/>
  <c r="AO11" i="21"/>
  <c r="AK11" i="21"/>
  <c r="AN11" i="21"/>
  <c r="AJ11" i="21"/>
  <c r="AX11" i="21"/>
  <c r="AT11" i="21"/>
  <c r="AF11" i="21"/>
  <c r="AB11" i="21"/>
  <c r="AW11" i="21"/>
  <c r="AS11" i="21"/>
  <c r="AE11" i="21"/>
  <c r="AA11" i="21"/>
  <c r="M12" i="21"/>
  <c r="I12" i="21"/>
  <c r="E12" i="21"/>
  <c r="L12" i="21"/>
  <c r="H12" i="21"/>
  <c r="D12" i="21"/>
  <c r="K12" i="21"/>
  <c r="S12" i="21"/>
  <c r="G6" i="23"/>
  <c r="U10" i="23"/>
  <c r="Q10" i="23"/>
  <c r="T10" i="23"/>
  <c r="P10" i="23"/>
  <c r="AA11" i="23"/>
  <c r="J11" i="23"/>
  <c r="F11" i="23"/>
  <c r="AD11" i="23"/>
  <c r="Z11" i="23"/>
  <c r="M11" i="23"/>
  <c r="I11" i="23"/>
  <c r="E11" i="23"/>
  <c r="K11" i="23"/>
  <c r="AB11" i="23"/>
  <c r="T13" i="23"/>
  <c r="P13" i="23"/>
  <c r="S13" i="23"/>
  <c r="O13" i="23"/>
  <c r="AD14" i="23"/>
  <c r="Z14" i="23"/>
  <c r="M14" i="23"/>
  <c r="I14" i="23"/>
  <c r="E14" i="23"/>
  <c r="AC14" i="23"/>
  <c r="Y14" i="23"/>
  <c r="L14" i="23"/>
  <c r="H14" i="23"/>
  <c r="D14" i="23"/>
  <c r="K14" i="23"/>
  <c r="AB14" i="23"/>
  <c r="C5" i="24"/>
  <c r="AV5" i="25"/>
  <c r="CD5" i="25"/>
  <c r="BK7" i="25"/>
  <c r="BG7" i="25"/>
  <c r="BJ7" i="25"/>
  <c r="BF7" i="25"/>
  <c r="BL7" i="25"/>
  <c r="BI7" i="25"/>
  <c r="CC7" i="25"/>
  <c r="BY7" i="25"/>
  <c r="CB7" i="25"/>
  <c r="BX7" i="25"/>
  <c r="CD7" i="25"/>
  <c r="CA7" i="25"/>
  <c r="CU7" i="25"/>
  <c r="CQ7" i="25"/>
  <c r="CT7" i="25"/>
  <c r="CP7" i="25"/>
  <c r="CV7" i="25"/>
  <c r="CS7" i="25"/>
  <c r="E8" i="25"/>
  <c r="H8" i="25"/>
  <c r="D8" i="25"/>
  <c r="G8" i="25"/>
  <c r="L5" i="21"/>
  <c r="T5" i="21"/>
  <c r="W8" i="21"/>
  <c r="AD6" i="23"/>
  <c r="Z6" i="23"/>
  <c r="M6" i="23"/>
  <c r="I6" i="23"/>
  <c r="E6" i="23"/>
  <c r="AC6" i="23"/>
  <c r="Y6" i="23"/>
  <c r="L6" i="23"/>
  <c r="H6" i="23"/>
  <c r="D6" i="23"/>
  <c r="F5" i="21"/>
  <c r="K6" i="21"/>
  <c r="S6" i="21"/>
  <c r="AF7" i="21"/>
  <c r="AO7" i="21"/>
  <c r="AT7" i="21"/>
  <c r="E8" i="21"/>
  <c r="M8" i="21"/>
  <c r="U8" i="21"/>
  <c r="AM9" i="21"/>
  <c r="D6" i="21"/>
  <c r="H6" i="21"/>
  <c r="P6" i="21"/>
  <c r="T6" i="21"/>
  <c r="AB6" i="21"/>
  <c r="AF6" i="21"/>
  <c r="AK6" i="21"/>
  <c r="AT6" i="21"/>
  <c r="E7" i="21"/>
  <c r="I7" i="21"/>
  <c r="Q7" i="21"/>
  <c r="U7" i="21"/>
  <c r="AC7" i="21"/>
  <c r="AG7" i="21"/>
  <c r="AL7" i="21"/>
  <c r="AU7" i="21"/>
  <c r="F8" i="21"/>
  <c r="J8" i="21"/>
  <c r="R8" i="21"/>
  <c r="G9" i="21"/>
  <c r="S9" i="21"/>
  <c r="AA9" i="21"/>
  <c r="AE9" i="21"/>
  <c r="AJ9" i="21"/>
  <c r="AS9" i="21"/>
  <c r="D10" i="21"/>
  <c r="H10" i="21"/>
  <c r="AL10" i="21"/>
  <c r="AW10" i="21"/>
  <c r="AS10" i="21"/>
  <c r="AE10" i="21"/>
  <c r="AA10" i="21"/>
  <c r="AX10" i="21"/>
  <c r="F11" i="21"/>
  <c r="K11" i="21"/>
  <c r="Q11" i="21"/>
  <c r="V11" i="21"/>
  <c r="AC11" i="21"/>
  <c r="AL11" i="21"/>
  <c r="AU11" i="21"/>
  <c r="F12" i="21"/>
  <c r="N12" i="21"/>
  <c r="V12" i="21"/>
  <c r="AD12" i="21"/>
  <c r="AM12" i="21"/>
  <c r="AV12" i="21"/>
  <c r="G13" i="21"/>
  <c r="V13" i="21"/>
  <c r="R13" i="21"/>
  <c r="Y13" i="21"/>
  <c r="U13" i="21"/>
  <c r="Q13" i="21"/>
  <c r="W13" i="21"/>
  <c r="J6" i="23"/>
  <c r="R6" i="23"/>
  <c r="AA6" i="23"/>
  <c r="G7" i="23"/>
  <c r="X7" i="23"/>
  <c r="R9" i="23"/>
  <c r="G10" i="23"/>
  <c r="O10" i="23"/>
  <c r="X10" i="23"/>
  <c r="D11" i="23"/>
  <c r="L11" i="23"/>
  <c r="AC11" i="23"/>
  <c r="Q13" i="23"/>
  <c r="F14" i="23"/>
  <c r="U14" i="23"/>
  <c r="Q14" i="23"/>
  <c r="T14" i="23"/>
  <c r="P14" i="23"/>
  <c r="AA15" i="23"/>
  <c r="J15" i="23"/>
  <c r="F15" i="23"/>
  <c r="AD15" i="23"/>
  <c r="Z15" i="23"/>
  <c r="M15" i="23"/>
  <c r="I15" i="23"/>
  <c r="E15" i="23"/>
  <c r="K15" i="23"/>
  <c r="AB15" i="23"/>
  <c r="AA5" i="25"/>
  <c r="E6" i="25"/>
  <c r="G6" i="25"/>
  <c r="F6" i="25"/>
  <c r="AC6" i="25"/>
  <c r="AE6" i="25"/>
  <c r="AD6" i="25"/>
  <c r="AY7" i="25"/>
  <c r="AU7" i="25"/>
  <c r="AQ7" i="25"/>
  <c r="AM7" i="25"/>
  <c r="AI7" i="25"/>
  <c r="AX7" i="25"/>
  <c r="AT7" i="25"/>
  <c r="AP7" i="25"/>
  <c r="AL7" i="25"/>
  <c r="AH7" i="25"/>
  <c r="AV7" i="25"/>
  <c r="AN7" i="25"/>
  <c r="AS7" i="25"/>
  <c r="AK7" i="25"/>
  <c r="AW7" i="25"/>
  <c r="C5" i="26"/>
  <c r="L5" i="26"/>
  <c r="U5" i="26"/>
  <c r="AD5" i="26"/>
  <c r="Q10" i="29"/>
  <c r="M10" i="29"/>
  <c r="P10" i="29"/>
  <c r="O10" i="29"/>
  <c r="R10" i="29"/>
  <c r="N10" i="29"/>
  <c r="S10" i="29"/>
  <c r="J6" i="32"/>
  <c r="F6" i="32"/>
  <c r="I6" i="32"/>
  <c r="E6" i="32"/>
  <c r="H6" i="32"/>
  <c r="D6" i="32"/>
  <c r="G6" i="32"/>
  <c r="O5" i="23"/>
  <c r="N5" i="23" s="1"/>
  <c r="R8" i="23"/>
  <c r="G9" i="23"/>
  <c r="K9" i="23"/>
  <c r="X9" i="23"/>
  <c r="AB9" i="23"/>
  <c r="R12" i="23"/>
  <c r="G13" i="23"/>
  <c r="K13" i="23"/>
  <c r="X13" i="23"/>
  <c r="AB13" i="23"/>
  <c r="R16" i="23"/>
  <c r="G6" i="24"/>
  <c r="G7" i="24"/>
  <c r="G8" i="24"/>
  <c r="G9" i="24"/>
  <c r="G10" i="24"/>
  <c r="G11" i="24"/>
  <c r="G12" i="24"/>
  <c r="G13" i="24"/>
  <c r="G14" i="24"/>
  <c r="G15" i="24"/>
  <c r="G5" i="25"/>
  <c r="K5" i="25"/>
  <c r="S5" i="25"/>
  <c r="O5" i="25" s="1"/>
  <c r="W5" i="25"/>
  <c r="U5" i="25" s="1"/>
  <c r="AE5" i="25"/>
  <c r="AI5" i="25"/>
  <c r="AG5" i="25" s="1"/>
  <c r="AM5" i="25"/>
  <c r="AQ5" i="25"/>
  <c r="AU5" i="25"/>
  <c r="AY5" i="25"/>
  <c r="BC5" i="25"/>
  <c r="BA5" i="25" s="1"/>
  <c r="BG5" i="25"/>
  <c r="BE5" i="25" s="1"/>
  <c r="BK5" i="25"/>
  <c r="BP5" i="25"/>
  <c r="BT5" i="25"/>
  <c r="BN5" i="25" s="1"/>
  <c r="BY5" i="25"/>
  <c r="BW5" i="25" s="1"/>
  <c r="CC5" i="25"/>
  <c r="CH5" i="25"/>
  <c r="CF5" i="25" s="1"/>
  <c r="CL5" i="25"/>
  <c r="CQ5" i="25"/>
  <c r="CO5" i="25" s="1"/>
  <c r="CU5" i="25"/>
  <c r="CZ5" i="25"/>
  <c r="CX5" i="25" s="1"/>
  <c r="DD5" i="25"/>
  <c r="T6" i="25"/>
  <c r="BC7" i="25"/>
  <c r="BB7" i="25"/>
  <c r="K9" i="25"/>
  <c r="N9" i="25"/>
  <c r="J9" i="25"/>
  <c r="W9" i="25"/>
  <c r="Z9" i="25"/>
  <c r="V9" i="25"/>
  <c r="AY9" i="25"/>
  <c r="AU9" i="25"/>
  <c r="AQ9" i="25"/>
  <c r="AM9" i="25"/>
  <c r="AI9" i="25"/>
  <c r="AX9" i="25"/>
  <c r="AT9" i="25"/>
  <c r="AP9" i="25"/>
  <c r="AL9" i="25"/>
  <c r="AH9" i="25"/>
  <c r="AO9" i="25"/>
  <c r="AW9" i="25"/>
  <c r="BK9" i="25"/>
  <c r="BG9" i="25"/>
  <c r="BJ9" i="25"/>
  <c r="BF9" i="25"/>
  <c r="BT9" i="25"/>
  <c r="BP9" i="25"/>
  <c r="BS9" i="25"/>
  <c r="BO9" i="25"/>
  <c r="CC9" i="25"/>
  <c r="BY9" i="25"/>
  <c r="CB9" i="25"/>
  <c r="BX9" i="25"/>
  <c r="CL9" i="25"/>
  <c r="CH9" i="25"/>
  <c r="CK9" i="25"/>
  <c r="CG9" i="25"/>
  <c r="CU9" i="25"/>
  <c r="CQ9" i="25"/>
  <c r="CT9" i="25"/>
  <c r="CP9" i="25"/>
  <c r="DD9" i="25"/>
  <c r="CZ9" i="25"/>
  <c r="DC9" i="25"/>
  <c r="CY9" i="25"/>
  <c r="E10" i="25"/>
  <c r="H10" i="25"/>
  <c r="D10" i="25"/>
  <c r="Q10" i="25"/>
  <c r="T10" i="25"/>
  <c r="P10" i="25"/>
  <c r="AC10" i="25"/>
  <c r="AF10" i="25"/>
  <c r="AB10" i="25"/>
  <c r="R6" i="26"/>
  <c r="N6" i="26"/>
  <c r="O6" i="26"/>
  <c r="S6" i="26"/>
  <c r="M6" i="26"/>
  <c r="AJ6" i="26"/>
  <c r="AF6" i="26"/>
  <c r="AG6" i="26"/>
  <c r="AK6" i="26"/>
  <c r="AE6" i="26"/>
  <c r="R7" i="26"/>
  <c r="N7" i="26"/>
  <c r="O7" i="26"/>
  <c r="S7" i="26"/>
  <c r="M7" i="26"/>
  <c r="AJ7" i="26"/>
  <c r="AF7" i="26"/>
  <c r="AG7" i="26"/>
  <c r="AK7" i="26"/>
  <c r="AE7" i="26"/>
  <c r="R8" i="26"/>
  <c r="N8" i="26"/>
  <c r="O8" i="26"/>
  <c r="S8" i="26"/>
  <c r="M8" i="26"/>
  <c r="AJ8" i="26"/>
  <c r="AF8" i="26"/>
  <c r="AG8" i="26"/>
  <c r="AK8" i="26"/>
  <c r="AE8" i="26"/>
  <c r="M8" i="28"/>
  <c r="I8" i="28"/>
  <c r="E8" i="28"/>
  <c r="L8" i="28"/>
  <c r="H8" i="28"/>
  <c r="D8" i="28"/>
  <c r="G8" i="28"/>
  <c r="N8" i="28"/>
  <c r="F8" i="28"/>
  <c r="S10" i="21"/>
  <c r="G8" i="23"/>
  <c r="K8" i="23"/>
  <c r="O8" i="23"/>
  <c r="X8" i="23"/>
  <c r="D9" i="23"/>
  <c r="H9" i="23"/>
  <c r="L9" i="23"/>
  <c r="Y9" i="23"/>
  <c r="G12" i="23"/>
  <c r="K12" i="23"/>
  <c r="O12" i="23"/>
  <c r="X12" i="23"/>
  <c r="D13" i="23"/>
  <c r="H13" i="23"/>
  <c r="L13" i="23"/>
  <c r="Y13" i="23"/>
  <c r="G16" i="23"/>
  <c r="K16" i="23"/>
  <c r="O16" i="23"/>
  <c r="X16" i="23"/>
  <c r="D6" i="24"/>
  <c r="D7" i="24"/>
  <c r="D8" i="24"/>
  <c r="D9" i="24"/>
  <c r="D10" i="24"/>
  <c r="D11" i="24"/>
  <c r="D12" i="24"/>
  <c r="D13" i="24"/>
  <c r="D14" i="24"/>
  <c r="D15" i="24"/>
  <c r="P6" i="25"/>
  <c r="BD7" i="25"/>
  <c r="L9" i="25"/>
  <c r="X9" i="25"/>
  <c r="AJ9" i="25"/>
  <c r="AR9" i="25"/>
  <c r="AZ9" i="25"/>
  <c r="BH9" i="25"/>
  <c r="BQ9" i="25"/>
  <c r="BZ9" i="25"/>
  <c r="CI9" i="25"/>
  <c r="CR9" i="25"/>
  <c r="DA9" i="25"/>
  <c r="F10" i="25"/>
  <c r="R10" i="25"/>
  <c r="AD10" i="25"/>
  <c r="P6" i="26"/>
  <c r="AH6" i="26"/>
  <c r="P7" i="26"/>
  <c r="AH7" i="26"/>
  <c r="P8" i="26"/>
  <c r="AH8" i="26"/>
  <c r="J8" i="28"/>
  <c r="AP8" i="28"/>
  <c r="AL8" i="28"/>
  <c r="AG8" i="28"/>
  <c r="AC8" i="28"/>
  <c r="AO8" i="28"/>
  <c r="AK8" i="28"/>
  <c r="AF8" i="28"/>
  <c r="AB8" i="28"/>
  <c r="AN8" i="28"/>
  <c r="AE8" i="28"/>
  <c r="AM8" i="28"/>
  <c r="AD8" i="28"/>
  <c r="AN13" i="28"/>
  <c r="AJ13" i="28"/>
  <c r="AE13" i="28"/>
  <c r="AA13" i="28"/>
  <c r="AM13" i="28"/>
  <c r="AG13" i="28"/>
  <c r="AB13" i="28"/>
  <c r="AL13" i="28"/>
  <c r="AF13" i="28"/>
  <c r="AP13" i="28"/>
  <c r="AD13" i="28"/>
  <c r="AO13" i="28"/>
  <c r="AC13" i="28"/>
  <c r="AK13" i="28"/>
  <c r="AP5" i="28"/>
  <c r="AL5" i="28"/>
  <c r="AG5" i="28"/>
  <c r="AC5" i="28"/>
  <c r="AM5" i="28"/>
  <c r="AA5" i="28"/>
  <c r="AJ5" i="28"/>
  <c r="AI5" i="28" s="1"/>
  <c r="AN10" i="28"/>
  <c r="AJ10" i="28"/>
  <c r="AE10" i="28"/>
  <c r="AA10" i="28"/>
  <c r="AM10" i="28"/>
  <c r="AG10" i="28"/>
  <c r="AB10" i="28"/>
  <c r="AL10" i="28"/>
  <c r="AF10" i="28"/>
  <c r="Q6" i="29"/>
  <c r="M6" i="29"/>
  <c r="P6" i="29"/>
  <c r="O6" i="29"/>
  <c r="R6" i="29"/>
  <c r="N6" i="29"/>
  <c r="H10" i="30"/>
  <c r="D10" i="30"/>
  <c r="G10" i="30"/>
  <c r="F10" i="30"/>
  <c r="I10" i="30"/>
  <c r="E10" i="30"/>
  <c r="J7" i="32"/>
  <c r="F7" i="32"/>
  <c r="I7" i="32"/>
  <c r="E7" i="32"/>
  <c r="H7" i="32"/>
  <c r="D7" i="32"/>
  <c r="J10" i="32"/>
  <c r="F10" i="32"/>
  <c r="I10" i="32"/>
  <c r="E10" i="32"/>
  <c r="H10" i="32"/>
  <c r="D10" i="32"/>
  <c r="G10" i="32"/>
  <c r="AK6" i="25"/>
  <c r="AO6" i="25"/>
  <c r="AS6" i="25"/>
  <c r="AK8" i="25"/>
  <c r="AO8" i="25"/>
  <c r="AS8" i="25"/>
  <c r="AK10" i="25"/>
  <c r="AO10" i="25"/>
  <c r="AS10" i="25"/>
  <c r="I6" i="26"/>
  <c r="E6" i="26"/>
  <c r="H6" i="26"/>
  <c r="AA6" i="26"/>
  <c r="W6" i="26"/>
  <c r="Z6" i="26"/>
  <c r="I7" i="26"/>
  <c r="E7" i="26"/>
  <c r="H7" i="26"/>
  <c r="AA7" i="26"/>
  <c r="W7" i="26"/>
  <c r="Z7" i="26"/>
  <c r="I8" i="26"/>
  <c r="E8" i="26"/>
  <c r="H8" i="26"/>
  <c r="AA8" i="26"/>
  <c r="W8" i="26"/>
  <c r="Z8" i="26"/>
  <c r="J6" i="27"/>
  <c r="F6" i="27"/>
  <c r="I6" i="27"/>
  <c r="J7" i="27"/>
  <c r="F7" i="27"/>
  <c r="I7" i="27"/>
  <c r="E7" i="27"/>
  <c r="S7" i="27"/>
  <c r="O7" i="27"/>
  <c r="R7" i="27"/>
  <c r="N7" i="27"/>
  <c r="J8" i="27"/>
  <c r="F8" i="27"/>
  <c r="I8" i="27"/>
  <c r="E8" i="27"/>
  <c r="S8" i="27"/>
  <c r="O8" i="27"/>
  <c r="R8" i="27"/>
  <c r="N8" i="27"/>
  <c r="J11" i="27"/>
  <c r="F11" i="27"/>
  <c r="I11" i="27"/>
  <c r="E11" i="27"/>
  <c r="S11" i="27"/>
  <c r="O11" i="27"/>
  <c r="R11" i="27"/>
  <c r="N11" i="27"/>
  <c r="J12" i="27"/>
  <c r="F12" i="27"/>
  <c r="I12" i="27"/>
  <c r="E12" i="27"/>
  <c r="S12" i="27"/>
  <c r="O12" i="27"/>
  <c r="R12" i="27"/>
  <c r="N12" i="27"/>
  <c r="J13" i="27"/>
  <c r="F13" i="27"/>
  <c r="I13" i="27"/>
  <c r="E13" i="27"/>
  <c r="S13" i="27"/>
  <c r="O13" i="27"/>
  <c r="R13" i="27"/>
  <c r="N13" i="27"/>
  <c r="J16" i="27"/>
  <c r="F16" i="27"/>
  <c r="I16" i="27"/>
  <c r="E16" i="27"/>
  <c r="S16" i="27"/>
  <c r="O16" i="27"/>
  <c r="R16" i="27"/>
  <c r="N16" i="27"/>
  <c r="J17" i="27"/>
  <c r="F17" i="27"/>
  <c r="I17" i="27"/>
  <c r="E17" i="27"/>
  <c r="S17" i="27"/>
  <c r="O17" i="27"/>
  <c r="R17" i="27"/>
  <c r="N17" i="27"/>
  <c r="J18" i="27"/>
  <c r="F18" i="27"/>
  <c r="I18" i="27"/>
  <c r="E18" i="27"/>
  <c r="S18" i="27"/>
  <c r="O18" i="27"/>
  <c r="R18" i="27"/>
  <c r="N18" i="27"/>
  <c r="M5" i="28"/>
  <c r="I5" i="28"/>
  <c r="E5" i="28"/>
  <c r="Y5" i="28"/>
  <c r="U5" i="28"/>
  <c r="Q5" i="28"/>
  <c r="D5" i="28"/>
  <c r="L5" i="28"/>
  <c r="T5" i="28"/>
  <c r="AB5" i="28"/>
  <c r="AK5" i="28"/>
  <c r="Y8" i="28"/>
  <c r="U8" i="28"/>
  <c r="Q8" i="28"/>
  <c r="X8" i="28"/>
  <c r="T8" i="28"/>
  <c r="P8" i="28"/>
  <c r="W8" i="28"/>
  <c r="AK10" i="28"/>
  <c r="S6" i="29"/>
  <c r="Q7" i="29"/>
  <c r="M7" i="29"/>
  <c r="P7" i="29"/>
  <c r="O7" i="29"/>
  <c r="S7" i="29"/>
  <c r="R7" i="29"/>
  <c r="J10" i="30"/>
  <c r="H10" i="31"/>
  <c r="D10" i="31"/>
  <c r="G10" i="31"/>
  <c r="F10" i="31"/>
  <c r="I10" i="31"/>
  <c r="E10" i="31"/>
  <c r="G7" i="32"/>
  <c r="AM6" i="28"/>
  <c r="G7" i="28"/>
  <c r="K7" i="28"/>
  <c r="S7" i="28"/>
  <c r="W7" i="28"/>
  <c r="Q9" i="29"/>
  <c r="M9" i="29"/>
  <c r="P9" i="29"/>
  <c r="O9" i="29"/>
  <c r="H8" i="30"/>
  <c r="D8" i="30"/>
  <c r="G8" i="30"/>
  <c r="F8" i="30"/>
  <c r="H8" i="31"/>
  <c r="D8" i="31"/>
  <c r="G8" i="31"/>
  <c r="F8" i="31"/>
  <c r="J9" i="32"/>
  <c r="F9" i="32"/>
  <c r="I9" i="32"/>
  <c r="E9" i="32"/>
  <c r="H9" i="32"/>
  <c r="D9" i="32"/>
  <c r="G6" i="28"/>
  <c r="S6" i="28"/>
  <c r="AA6" i="28"/>
  <c r="AE6" i="28"/>
  <c r="AJ6" i="28"/>
  <c r="D7" i="28"/>
  <c r="H7" i="28"/>
  <c r="P7" i="28"/>
  <c r="T7" i="28"/>
  <c r="V9" i="28"/>
  <c r="R9" i="28"/>
  <c r="T9" i="28"/>
  <c r="Y9" i="28"/>
  <c r="AO11" i="28"/>
  <c r="AK11" i="28"/>
  <c r="AF11" i="28"/>
  <c r="AB11" i="28"/>
  <c r="AN11" i="28"/>
  <c r="AJ11" i="28"/>
  <c r="AE11" i="28"/>
  <c r="AA11" i="28"/>
  <c r="N12" i="28"/>
  <c r="J12" i="28"/>
  <c r="I12" i="28"/>
  <c r="E12" i="28"/>
  <c r="M12" i="28"/>
  <c r="H12" i="28"/>
  <c r="D12" i="28"/>
  <c r="L12" i="28"/>
  <c r="Q8" i="29"/>
  <c r="M8" i="29"/>
  <c r="P8" i="29"/>
  <c r="O8" i="29"/>
  <c r="N9" i="29"/>
  <c r="H6" i="30"/>
  <c r="D6" i="30"/>
  <c r="G6" i="30"/>
  <c r="F6" i="30"/>
  <c r="E8" i="30"/>
  <c r="H6" i="31"/>
  <c r="D6" i="31"/>
  <c r="G6" i="31"/>
  <c r="F6" i="31"/>
  <c r="E8" i="31"/>
  <c r="J8" i="32"/>
  <c r="F8" i="32"/>
  <c r="I8" i="32"/>
  <c r="E8" i="32"/>
  <c r="H8" i="32"/>
  <c r="D8" i="32"/>
  <c r="G9" i="32"/>
  <c r="G11" i="28"/>
  <c r="K11" i="28"/>
  <c r="S11" i="28"/>
  <c r="W11" i="28"/>
  <c r="H6" i="29"/>
  <c r="D6" i="29"/>
  <c r="I6" i="29"/>
  <c r="H7" i="29"/>
  <c r="D7" i="29"/>
  <c r="I7" i="29"/>
  <c r="H8" i="29"/>
  <c r="D8" i="29"/>
  <c r="I8" i="29"/>
  <c r="H9" i="29"/>
  <c r="D9" i="29"/>
  <c r="I9" i="29"/>
  <c r="H10" i="29"/>
  <c r="D10" i="29"/>
  <c r="I10" i="29"/>
  <c r="H7" i="30"/>
  <c r="D7" i="30"/>
  <c r="I7" i="30"/>
  <c r="H9" i="30"/>
  <c r="D9" i="30"/>
  <c r="I9" i="30"/>
  <c r="H7" i="31"/>
  <c r="D7" i="31"/>
  <c r="I7" i="31"/>
  <c r="H9" i="31"/>
  <c r="D9" i="31"/>
  <c r="I9" i="31"/>
  <c r="S6" i="32"/>
  <c r="O6" i="32"/>
  <c r="R6" i="32"/>
  <c r="N6" i="32"/>
  <c r="Q6" i="32"/>
  <c r="M6" i="32"/>
  <c r="S7" i="32"/>
  <c r="O7" i="32"/>
  <c r="R7" i="32"/>
  <c r="N7" i="32"/>
  <c r="Q7" i="32"/>
  <c r="M7" i="32"/>
  <c r="S8" i="32"/>
  <c r="O8" i="32"/>
  <c r="R8" i="32"/>
  <c r="N8" i="32"/>
  <c r="Q8" i="32"/>
  <c r="M8" i="32"/>
  <c r="S9" i="32"/>
  <c r="O9" i="32"/>
  <c r="R9" i="32"/>
  <c r="N9" i="32"/>
  <c r="Q9" i="32"/>
  <c r="M9" i="32"/>
  <c r="S10" i="32"/>
  <c r="O10" i="32"/>
  <c r="R10" i="32"/>
  <c r="N10" i="32"/>
  <c r="Q10" i="32"/>
  <c r="M10" i="32"/>
  <c r="G10" i="28"/>
  <c r="S10" i="28"/>
  <c r="D11" i="28"/>
  <c r="H11" i="28"/>
  <c r="P11" i="28"/>
  <c r="T11" i="28"/>
  <c r="V12" i="28"/>
  <c r="R12" i="28"/>
  <c r="T12" i="28"/>
  <c r="Y12" i="28"/>
  <c r="D5" i="29"/>
  <c r="C5" i="29" s="1"/>
  <c r="H5" i="29"/>
  <c r="M5" i="29"/>
  <c r="Q5" i="29"/>
  <c r="E6" i="29"/>
  <c r="J6" i="29"/>
  <c r="E7" i="29"/>
  <c r="J7" i="29"/>
  <c r="E8" i="29"/>
  <c r="J8" i="29"/>
  <c r="E9" i="29"/>
  <c r="J9" i="29"/>
  <c r="E10" i="29"/>
  <c r="J10" i="29"/>
  <c r="D5" i="30"/>
  <c r="H5" i="30"/>
  <c r="E7" i="30"/>
  <c r="J7" i="30"/>
  <c r="E9" i="30"/>
  <c r="J9" i="30"/>
  <c r="D5" i="31"/>
  <c r="C5" i="31" s="1"/>
  <c r="H5" i="31"/>
  <c r="E7" i="31"/>
  <c r="J7" i="31"/>
  <c r="E9" i="31"/>
  <c r="J9" i="31"/>
  <c r="D5" i="32"/>
  <c r="H5" i="32"/>
  <c r="M5" i="32"/>
  <c r="L5" i="32" s="1"/>
  <c r="Q5" i="32"/>
  <c r="P6" i="32"/>
  <c r="P7" i="32"/>
  <c r="P8" i="32"/>
  <c r="P9" i="32"/>
  <c r="P10" i="32"/>
  <c r="G13" i="28"/>
  <c r="S13" i="28"/>
  <c r="C5" i="28" l="1"/>
  <c r="Z5" i="28"/>
  <c r="O5" i="21"/>
  <c r="C5" i="32"/>
  <c r="C5" i="30"/>
  <c r="L5" i="29"/>
  <c r="O5" i="28"/>
  <c r="C5" i="21"/>
  <c r="BC32" i="20" l="1"/>
  <c r="BB32" i="20"/>
  <c r="AZ32" i="20"/>
  <c r="BE32" i="20" s="1"/>
  <c r="AY32" i="20"/>
  <c r="AU32" i="20"/>
  <c r="AT32" i="20"/>
  <c r="AW32" i="20" s="1"/>
  <c r="AQ32" i="20"/>
  <c r="AP32" i="20"/>
  <c r="AN32" i="20"/>
  <c r="AS32" i="20" s="1"/>
  <c r="AM32" i="20"/>
  <c r="AI32" i="20"/>
  <c r="AH32" i="20"/>
  <c r="AK32" i="20" s="1"/>
  <c r="AE32" i="20"/>
  <c r="AD32" i="20"/>
  <c r="AB32" i="20"/>
  <c r="AG32" i="20" s="1"/>
  <c r="AA32" i="20"/>
  <c r="W32" i="20"/>
  <c r="V32" i="20"/>
  <c r="Y32" i="20" s="1"/>
  <c r="S32" i="20"/>
  <c r="R32" i="20"/>
  <c r="P32" i="20"/>
  <c r="U32" i="20" s="1"/>
  <c r="O32" i="20"/>
  <c r="K32" i="20"/>
  <c r="J32" i="20"/>
  <c r="M32" i="20" s="1"/>
  <c r="G32" i="20"/>
  <c r="F32" i="20"/>
  <c r="D32" i="20"/>
  <c r="I32" i="20" s="1"/>
  <c r="BE31" i="20"/>
  <c r="BA31" i="20"/>
  <c r="AZ31" i="20"/>
  <c r="BC31" i="20" s="1"/>
  <c r="AW31" i="20"/>
  <c r="AV31" i="20"/>
  <c r="AT31" i="20"/>
  <c r="AY31" i="20" s="1"/>
  <c r="AS31" i="20"/>
  <c r="AO31" i="20"/>
  <c r="AN31" i="20"/>
  <c r="AQ31" i="20" s="1"/>
  <c r="AK31" i="20"/>
  <c r="AJ31" i="20"/>
  <c r="AH31" i="20"/>
  <c r="AM31" i="20" s="1"/>
  <c r="AG31" i="20"/>
  <c r="AC31" i="20"/>
  <c r="AB31" i="20"/>
  <c r="AE31" i="20" s="1"/>
  <c r="Y31" i="20"/>
  <c r="X31" i="20"/>
  <c r="V31" i="20"/>
  <c r="AA31" i="20" s="1"/>
  <c r="U31" i="20"/>
  <c r="Q31" i="20"/>
  <c r="P31" i="20"/>
  <c r="S31" i="20" s="1"/>
  <c r="M31" i="20"/>
  <c r="L31" i="20"/>
  <c r="J31" i="20"/>
  <c r="O31" i="20" s="1"/>
  <c r="I31" i="20"/>
  <c r="E31" i="20"/>
  <c r="D31" i="20"/>
  <c r="G31" i="20" s="1"/>
  <c r="BC30" i="20"/>
  <c r="BB30" i="20"/>
  <c r="AZ30" i="20"/>
  <c r="BE30" i="20" s="1"/>
  <c r="AY30" i="20"/>
  <c r="AU30" i="20"/>
  <c r="AT30" i="20"/>
  <c r="AW30" i="20" s="1"/>
  <c r="AQ30" i="20"/>
  <c r="AP30" i="20"/>
  <c r="AN30" i="20"/>
  <c r="AS30" i="20" s="1"/>
  <c r="AM30" i="20"/>
  <c r="AI30" i="20"/>
  <c r="AH30" i="20"/>
  <c r="AK30" i="20" s="1"/>
  <c r="AE30" i="20"/>
  <c r="AD30" i="20"/>
  <c r="AB30" i="20"/>
  <c r="AG30" i="20" s="1"/>
  <c r="AA30" i="20"/>
  <c r="W30" i="20"/>
  <c r="V30" i="20"/>
  <c r="Y30" i="20" s="1"/>
  <c r="S30" i="20"/>
  <c r="R30" i="20"/>
  <c r="P30" i="20"/>
  <c r="U30" i="20" s="1"/>
  <c r="O30" i="20"/>
  <c r="J30" i="20"/>
  <c r="G30" i="20"/>
  <c r="F30" i="20"/>
  <c r="D30" i="20"/>
  <c r="I30" i="20" s="1"/>
  <c r="BE29" i="20"/>
  <c r="BD29" i="20"/>
  <c r="BA29" i="20"/>
  <c r="AZ29" i="20" s="1"/>
  <c r="AV29" i="20"/>
  <c r="AS29" i="20"/>
  <c r="AR29" i="20"/>
  <c r="AO29" i="20"/>
  <c r="AN29" i="20"/>
  <c r="AG29" i="20"/>
  <c r="AF29" i="20"/>
  <c r="AC29" i="20"/>
  <c r="AB29" i="20" s="1"/>
  <c r="X29" i="20"/>
  <c r="U29" i="20"/>
  <c r="T29" i="20"/>
  <c r="Q29" i="20"/>
  <c r="P29" i="20"/>
  <c r="I29" i="20"/>
  <c r="H29" i="20"/>
  <c r="E29" i="20"/>
  <c r="D29" i="20" s="1"/>
  <c r="BE28" i="20"/>
  <c r="BD28" i="20"/>
  <c r="BC28" i="20"/>
  <c r="BC29" i="20" s="1"/>
  <c r="BB28" i="20"/>
  <c r="BB29" i="20" s="1"/>
  <c r="BA28" i="20"/>
  <c r="AZ28" i="20"/>
  <c r="AY28" i="20"/>
  <c r="AY29" i="20" s="1"/>
  <c r="AX28" i="20"/>
  <c r="AW28" i="20"/>
  <c r="AV28" i="20"/>
  <c r="AU28" i="20"/>
  <c r="AU29" i="20" s="1"/>
  <c r="AT28" i="20"/>
  <c r="AW29" i="20" s="1"/>
  <c r="AS28" i="20"/>
  <c r="AR28" i="20"/>
  <c r="AQ28" i="20"/>
  <c r="AQ29" i="20" s="1"/>
  <c r="AP28" i="20"/>
  <c r="AP29" i="20" s="1"/>
  <c r="AO28" i="20"/>
  <c r="AN28" i="20"/>
  <c r="AM28" i="20"/>
  <c r="AM29" i="20" s="1"/>
  <c r="AL28" i="20"/>
  <c r="AK28" i="20"/>
  <c r="AJ28" i="20"/>
  <c r="AI28" i="20"/>
  <c r="AI29" i="20" s="1"/>
  <c r="AH28" i="20"/>
  <c r="AK29" i="20" s="1"/>
  <c r="AG28" i="20"/>
  <c r="AF28" i="20"/>
  <c r="AE28" i="20"/>
  <c r="AE29" i="20" s="1"/>
  <c r="AD28" i="20"/>
  <c r="AD29" i="20" s="1"/>
  <c r="AC28" i="20"/>
  <c r="AB28" i="20"/>
  <c r="AA28" i="20"/>
  <c r="AA29" i="20" s="1"/>
  <c r="Z28" i="20"/>
  <c r="Y28" i="20"/>
  <c r="X28" i="20"/>
  <c r="W28" i="20"/>
  <c r="W29" i="20" s="1"/>
  <c r="V28" i="20"/>
  <c r="Y29" i="20" s="1"/>
  <c r="U28" i="20"/>
  <c r="T28" i="20"/>
  <c r="S28" i="20"/>
  <c r="S29" i="20" s="1"/>
  <c r="R28" i="20"/>
  <c r="R29" i="20" s="1"/>
  <c r="Q28" i="20"/>
  <c r="P28" i="20"/>
  <c r="O28" i="20"/>
  <c r="O29" i="20" s="1"/>
  <c r="N28" i="20"/>
  <c r="M28" i="20"/>
  <c r="L28" i="20"/>
  <c r="K28" i="20"/>
  <c r="K29" i="20" s="1"/>
  <c r="J28" i="20"/>
  <c r="M29" i="20" s="1"/>
  <c r="I28" i="20"/>
  <c r="H28" i="20"/>
  <c r="G28" i="20"/>
  <c r="G29" i="20" s="1"/>
  <c r="F28" i="20"/>
  <c r="F29" i="20" s="1"/>
  <c r="E28" i="20"/>
  <c r="D28" i="20"/>
  <c r="AZ27" i="20"/>
  <c r="AW27" i="20"/>
  <c r="AV27" i="20"/>
  <c r="AT27" i="20"/>
  <c r="AY27" i="20" s="1"/>
  <c r="AS27" i="20"/>
  <c r="AR27" i="20"/>
  <c r="AO27" i="20"/>
  <c r="AN27" i="20"/>
  <c r="AK27" i="20"/>
  <c r="AJ27" i="20"/>
  <c r="AH27" i="20"/>
  <c r="AM27" i="20" s="1"/>
  <c r="AF27" i="20"/>
  <c r="AC27" i="20"/>
  <c r="AB27" i="20"/>
  <c r="AG27" i="20" s="1"/>
  <c r="Y27" i="20"/>
  <c r="X27" i="20"/>
  <c r="V27" i="20"/>
  <c r="AA27" i="20" s="1"/>
  <c r="Q27" i="20"/>
  <c r="P27" i="20"/>
  <c r="U27" i="20" s="1"/>
  <c r="M27" i="20"/>
  <c r="L27" i="20"/>
  <c r="J27" i="20"/>
  <c r="O27" i="20" s="1"/>
  <c r="D27" i="20"/>
  <c r="BC26" i="20"/>
  <c r="BB26" i="20"/>
  <c r="AZ26" i="20"/>
  <c r="BE26" i="20" s="1"/>
  <c r="AY26" i="20"/>
  <c r="AX26" i="20"/>
  <c r="AU26" i="20"/>
  <c r="AT26" i="20"/>
  <c r="AQ26" i="20"/>
  <c r="AP26" i="20"/>
  <c r="AN26" i="20"/>
  <c r="AS26" i="20" s="1"/>
  <c r="AL26" i="20"/>
  <c r="AI26" i="20"/>
  <c r="AH26" i="20"/>
  <c r="AM26" i="20" s="1"/>
  <c r="AE26" i="20"/>
  <c r="AD26" i="20"/>
  <c r="AB26" i="20"/>
  <c r="AG26" i="20" s="1"/>
  <c r="W26" i="20"/>
  <c r="V26" i="20"/>
  <c r="AA26" i="20" s="1"/>
  <c r="S26" i="20"/>
  <c r="R26" i="20"/>
  <c r="P26" i="20"/>
  <c r="U26" i="20" s="1"/>
  <c r="J26" i="20"/>
  <c r="G26" i="20"/>
  <c r="F26" i="20"/>
  <c r="D26" i="20"/>
  <c r="I26" i="20" s="1"/>
  <c r="BE25" i="20"/>
  <c r="BD25" i="20"/>
  <c r="BA25" i="20"/>
  <c r="AZ25" i="20"/>
  <c r="AW25" i="20"/>
  <c r="AV25" i="20"/>
  <c r="AT25" i="20"/>
  <c r="AY25" i="20" s="1"/>
  <c r="AR25" i="20"/>
  <c r="AO25" i="20"/>
  <c r="AN25" i="20"/>
  <c r="AS25" i="20" s="1"/>
  <c r="AL25" i="20"/>
  <c r="AH25" i="20"/>
  <c r="AG25" i="20"/>
  <c r="AD25" i="20"/>
  <c r="AC25" i="20"/>
  <c r="AB25" i="20"/>
  <c r="AF25" i="20" s="1"/>
  <c r="V25" i="20"/>
  <c r="U25" i="20"/>
  <c r="R25" i="20"/>
  <c r="Q25" i="20"/>
  <c r="P25" i="20"/>
  <c r="T25" i="20" s="1"/>
  <c r="N25" i="20"/>
  <c r="J25" i="20"/>
  <c r="I25" i="20"/>
  <c r="F25" i="20"/>
  <c r="E25" i="20"/>
  <c r="D25" i="20"/>
  <c r="H25" i="20" s="1"/>
  <c r="BD24" i="20"/>
  <c r="BC24" i="20"/>
  <c r="AR24" i="20"/>
  <c r="AQ24" i="20"/>
  <c r="AF24" i="20"/>
  <c r="AE24" i="20"/>
  <c r="T24" i="20"/>
  <c r="S24" i="20"/>
  <c r="P24" i="20"/>
  <c r="H24" i="20"/>
  <c r="G24" i="20"/>
  <c r="BE23" i="20"/>
  <c r="BE24" i="20" s="1"/>
  <c r="BD23" i="20"/>
  <c r="BC23" i="20"/>
  <c r="BB23" i="20"/>
  <c r="BB24" i="20" s="1"/>
  <c r="AZ24" i="20" s="1"/>
  <c r="BA23" i="20"/>
  <c r="BA24" i="20" s="1"/>
  <c r="AZ23" i="20"/>
  <c r="AY23" i="20"/>
  <c r="AX23" i="20"/>
  <c r="AW23" i="20"/>
  <c r="AV23" i="20"/>
  <c r="AU23" i="20"/>
  <c r="AT23" i="20"/>
  <c r="AS23" i="20"/>
  <c r="AS24" i="20" s="1"/>
  <c r="AR23" i="20"/>
  <c r="AQ23" i="20"/>
  <c r="AP23" i="20"/>
  <c r="AP24" i="20" s="1"/>
  <c r="AN24" i="20" s="1"/>
  <c r="AO23" i="20"/>
  <c r="AO24" i="20" s="1"/>
  <c r="AN23" i="20"/>
  <c r="AM23" i="20"/>
  <c r="AL23" i="20"/>
  <c r="AK23" i="20"/>
  <c r="AJ23" i="20"/>
  <c r="AI23" i="20"/>
  <c r="AH23" i="20"/>
  <c r="AG23" i="20"/>
  <c r="AG24" i="20" s="1"/>
  <c r="AF23" i="20"/>
  <c r="AE23" i="20"/>
  <c r="AD23" i="20"/>
  <c r="AD24" i="20" s="1"/>
  <c r="AB24" i="20" s="1"/>
  <c r="AC23" i="20"/>
  <c r="AC24" i="20" s="1"/>
  <c r="AB23" i="20"/>
  <c r="AA23" i="20"/>
  <c r="Z23" i="20"/>
  <c r="Y23" i="20"/>
  <c r="X23" i="20"/>
  <c r="W23" i="20"/>
  <c r="V23" i="20"/>
  <c r="U23" i="20"/>
  <c r="U24" i="20" s="1"/>
  <c r="T23" i="20"/>
  <c r="S23" i="20"/>
  <c r="R23" i="20"/>
  <c r="R24" i="20" s="1"/>
  <c r="Q23" i="20"/>
  <c r="Q24" i="20" s="1"/>
  <c r="P23" i="20"/>
  <c r="O23" i="20"/>
  <c r="N23" i="20"/>
  <c r="M23" i="20"/>
  <c r="L23" i="20"/>
  <c r="K23" i="20"/>
  <c r="J23" i="20"/>
  <c r="I23" i="20"/>
  <c r="I24" i="20" s="1"/>
  <c r="H23" i="20"/>
  <c r="G23" i="20"/>
  <c r="F23" i="20"/>
  <c r="F24" i="20" s="1"/>
  <c r="D24" i="20" s="1"/>
  <c r="E23" i="20"/>
  <c r="E24" i="20" s="1"/>
  <c r="D23" i="20"/>
  <c r="AZ22" i="20"/>
  <c r="AY22" i="20"/>
  <c r="AV22" i="20"/>
  <c r="AU22" i="20"/>
  <c r="AT22" i="20"/>
  <c r="AX22" i="20" s="1"/>
  <c r="AR22" i="20"/>
  <c r="AN22" i="20"/>
  <c r="AM22" i="20"/>
  <c r="AJ22" i="20"/>
  <c r="AI22" i="20"/>
  <c r="AH22" i="20"/>
  <c r="AL22" i="20" s="1"/>
  <c r="AF22" i="20"/>
  <c r="AE22" i="20"/>
  <c r="AB22" i="20"/>
  <c r="AA22" i="20"/>
  <c r="X22" i="20"/>
  <c r="W22" i="20"/>
  <c r="V22" i="20"/>
  <c r="Z22" i="20" s="1"/>
  <c r="P22" i="20"/>
  <c r="O22" i="20"/>
  <c r="L22" i="20"/>
  <c r="K22" i="20"/>
  <c r="J22" i="20"/>
  <c r="N22" i="20" s="1"/>
  <c r="D22" i="20"/>
  <c r="BE21" i="20"/>
  <c r="BB21" i="20"/>
  <c r="BA21" i="20"/>
  <c r="AZ21" i="20"/>
  <c r="BD21" i="20" s="1"/>
  <c r="AX21" i="20"/>
  <c r="AW21" i="20"/>
  <c r="AT21" i="20"/>
  <c r="AS21" i="20"/>
  <c r="AP21" i="20"/>
  <c r="AO21" i="20"/>
  <c r="AN21" i="20"/>
  <c r="AR21" i="20" s="1"/>
  <c r="AL21" i="20"/>
  <c r="AK21" i="20"/>
  <c r="AH21" i="20"/>
  <c r="AG21" i="20"/>
  <c r="AD21" i="20"/>
  <c r="AC21" i="20"/>
  <c r="AB21" i="20"/>
  <c r="AF21" i="20" s="1"/>
  <c r="V21" i="20"/>
  <c r="U21" i="20"/>
  <c r="R21" i="20"/>
  <c r="Q21" i="20"/>
  <c r="P21" i="20"/>
  <c r="T21" i="20" s="1"/>
  <c r="J21" i="20"/>
  <c r="I21" i="20"/>
  <c r="F21" i="20"/>
  <c r="E21" i="20"/>
  <c r="D21" i="20"/>
  <c r="H21" i="20" s="1"/>
  <c r="BD20" i="20"/>
  <c r="BC20" i="20"/>
  <c r="AZ20" i="20"/>
  <c r="AY20" i="20"/>
  <c r="AV20" i="20"/>
  <c r="AU20" i="20"/>
  <c r="AT20" i="20"/>
  <c r="AX20" i="20" s="1"/>
  <c r="AR20" i="20"/>
  <c r="AQ20" i="20"/>
  <c r="AN20" i="20"/>
  <c r="AM20" i="20"/>
  <c r="AJ20" i="20"/>
  <c r="AI20" i="20"/>
  <c r="AH20" i="20"/>
  <c r="AL20" i="20" s="1"/>
  <c r="AB20" i="20"/>
  <c r="AA20" i="20"/>
  <c r="X20" i="20"/>
  <c r="W20" i="20"/>
  <c r="V20" i="20"/>
  <c r="Z20" i="20" s="1"/>
  <c r="P20" i="20"/>
  <c r="O20" i="20"/>
  <c r="L20" i="20"/>
  <c r="K20" i="20"/>
  <c r="J20" i="20"/>
  <c r="N20" i="20" s="1"/>
  <c r="H20" i="20"/>
  <c r="G20" i="20"/>
  <c r="D20" i="20"/>
  <c r="BB19" i="20"/>
  <c r="AL19" i="20"/>
  <c r="AD19" i="20"/>
  <c r="O19" i="20"/>
  <c r="K19" i="20"/>
  <c r="H19" i="20"/>
  <c r="G19" i="20"/>
  <c r="BE18" i="20"/>
  <c r="BE19" i="20" s="1"/>
  <c r="BD18" i="20"/>
  <c r="BC18" i="20"/>
  <c r="BB18" i="20"/>
  <c r="BA18" i="20"/>
  <c r="BA19" i="20" s="1"/>
  <c r="AZ18" i="20"/>
  <c r="AY18" i="20"/>
  <c r="AX18" i="20"/>
  <c r="AX19" i="20" s="1"/>
  <c r="AW18" i="20"/>
  <c r="AW19" i="20" s="1"/>
  <c r="AV18" i="20"/>
  <c r="AU18" i="20"/>
  <c r="AT18" i="20"/>
  <c r="AS18" i="20"/>
  <c r="AS19" i="20" s="1"/>
  <c r="AR18" i="20"/>
  <c r="AQ18" i="20"/>
  <c r="AP18" i="20"/>
  <c r="AP19" i="20" s="1"/>
  <c r="AO18" i="20"/>
  <c r="AO19" i="20" s="1"/>
  <c r="AN18" i="20"/>
  <c r="AM18" i="20"/>
  <c r="AL18" i="20"/>
  <c r="AK18" i="20"/>
  <c r="AK19" i="20" s="1"/>
  <c r="AJ18" i="20"/>
  <c r="AI18" i="20"/>
  <c r="AH18" i="20"/>
  <c r="AG18" i="20"/>
  <c r="AG19" i="20" s="1"/>
  <c r="AF18" i="20"/>
  <c r="AE18" i="20"/>
  <c r="AD18" i="20"/>
  <c r="AC18" i="20"/>
  <c r="AC19" i="20" s="1"/>
  <c r="AB18" i="20"/>
  <c r="AA18" i="20"/>
  <c r="Z18" i="20"/>
  <c r="Z19" i="20" s="1"/>
  <c r="Y18" i="20"/>
  <c r="Y19" i="20" s="1"/>
  <c r="X18" i="20"/>
  <c r="W18" i="20"/>
  <c r="V18" i="20"/>
  <c r="U18" i="20"/>
  <c r="U19" i="20" s="1"/>
  <c r="T18" i="20"/>
  <c r="S18" i="20"/>
  <c r="R18" i="20"/>
  <c r="R19" i="20" s="1"/>
  <c r="Q18" i="20"/>
  <c r="Q19" i="20" s="1"/>
  <c r="P18" i="20"/>
  <c r="O18" i="20"/>
  <c r="N18" i="20"/>
  <c r="N19" i="20" s="1"/>
  <c r="M18" i="20"/>
  <c r="M19" i="20" s="1"/>
  <c r="L18" i="20"/>
  <c r="K18" i="20"/>
  <c r="J18" i="20"/>
  <c r="L19" i="20" s="1"/>
  <c r="I18" i="20"/>
  <c r="I19" i="20" s="1"/>
  <c r="H18" i="20"/>
  <c r="G18" i="20"/>
  <c r="F18" i="20"/>
  <c r="F19" i="20" s="1"/>
  <c r="E18" i="20"/>
  <c r="E19" i="20" s="1"/>
  <c r="D19" i="20" s="1"/>
  <c r="D18" i="20"/>
  <c r="BC17" i="20"/>
  <c r="AZ17" i="20"/>
  <c r="BB17" i="20" s="1"/>
  <c r="AY17" i="20"/>
  <c r="AV17" i="20"/>
  <c r="AU17" i="20"/>
  <c r="AT17" i="20"/>
  <c r="AX17" i="20" s="1"/>
  <c r="AQ17" i="20"/>
  <c r="AN17" i="20"/>
  <c r="AP17" i="20" s="1"/>
  <c r="AM17" i="20"/>
  <c r="AJ17" i="20"/>
  <c r="AI17" i="20"/>
  <c r="AH17" i="20"/>
  <c r="AL17" i="20" s="1"/>
  <c r="AE17" i="20"/>
  <c r="AB17" i="20"/>
  <c r="AD17" i="20" s="1"/>
  <c r="AA17" i="20"/>
  <c r="X17" i="20"/>
  <c r="W17" i="20"/>
  <c r="V17" i="20"/>
  <c r="Z17" i="20" s="1"/>
  <c r="S17" i="20"/>
  <c r="P17" i="20"/>
  <c r="R17" i="20" s="1"/>
  <c r="O17" i="20"/>
  <c r="L17" i="20"/>
  <c r="K17" i="20"/>
  <c r="J17" i="20"/>
  <c r="N17" i="20" s="1"/>
  <c r="G17" i="20"/>
  <c r="D17" i="20"/>
  <c r="F17" i="20" s="1"/>
  <c r="BE16" i="20"/>
  <c r="BB16" i="20"/>
  <c r="BA16" i="20"/>
  <c r="AZ16" i="20"/>
  <c r="BD16" i="20" s="1"/>
  <c r="AT16" i="20"/>
  <c r="AS16" i="20"/>
  <c r="AP16" i="20"/>
  <c r="AO16" i="20"/>
  <c r="AN16" i="20"/>
  <c r="AR16" i="20" s="1"/>
  <c r="AK16" i="20"/>
  <c r="AH16" i="20"/>
  <c r="AG16" i="20"/>
  <c r="AD16" i="20"/>
  <c r="AC16" i="20"/>
  <c r="AB16" i="20"/>
  <c r="AF16" i="20" s="1"/>
  <c r="Z16" i="20"/>
  <c r="V16" i="20"/>
  <c r="U16" i="20"/>
  <c r="R16" i="20"/>
  <c r="Q16" i="20"/>
  <c r="P16" i="20"/>
  <c r="T16" i="20" s="1"/>
  <c r="N16" i="20"/>
  <c r="M16" i="20"/>
  <c r="J16" i="20"/>
  <c r="I16" i="20"/>
  <c r="F16" i="20"/>
  <c r="E16" i="20"/>
  <c r="D16" i="20"/>
  <c r="H16" i="20" s="1"/>
  <c r="AZ15" i="20"/>
  <c r="AY15" i="20"/>
  <c r="AV15" i="20"/>
  <c r="AU15" i="20"/>
  <c r="AT15" i="20"/>
  <c r="AX15" i="20" s="1"/>
  <c r="AQ15" i="20"/>
  <c r="AN15" i="20"/>
  <c r="AM15" i="20"/>
  <c r="AJ15" i="20"/>
  <c r="AI15" i="20"/>
  <c r="AH15" i="20"/>
  <c r="AL15" i="20" s="1"/>
  <c r="AF15" i="20"/>
  <c r="AB15" i="20"/>
  <c r="AA15" i="20"/>
  <c r="X15" i="20"/>
  <c r="W15" i="20"/>
  <c r="V15" i="20"/>
  <c r="Z15" i="20" s="1"/>
  <c r="T15" i="20"/>
  <c r="S15" i="20"/>
  <c r="P15" i="20"/>
  <c r="O15" i="20"/>
  <c r="L15" i="20"/>
  <c r="K15" i="20"/>
  <c r="J15" i="20"/>
  <c r="N15" i="20" s="1"/>
  <c r="D15" i="20"/>
  <c r="BE14" i="20"/>
  <c r="BB14" i="20"/>
  <c r="BA14" i="20"/>
  <c r="AZ14" i="20"/>
  <c r="BD14" i="20" s="1"/>
  <c r="AW14" i="20"/>
  <c r="AT14" i="20"/>
  <c r="AS14" i="20"/>
  <c r="AP14" i="20"/>
  <c r="AO14" i="20"/>
  <c r="AN14" i="20"/>
  <c r="AR14" i="20" s="1"/>
  <c r="AL14" i="20"/>
  <c r="AH14" i="20"/>
  <c r="AG14" i="20"/>
  <c r="AD14" i="20"/>
  <c r="AC14" i="20"/>
  <c r="AB14" i="20"/>
  <c r="AF14" i="20" s="1"/>
  <c r="Z14" i="20"/>
  <c r="Y14" i="20"/>
  <c r="V14" i="20"/>
  <c r="U14" i="20"/>
  <c r="R14" i="20"/>
  <c r="Q14" i="20"/>
  <c r="P14" i="20"/>
  <c r="T14" i="20" s="1"/>
  <c r="J14" i="20"/>
  <c r="I14" i="20"/>
  <c r="F14" i="20"/>
  <c r="E14" i="20"/>
  <c r="D14" i="20"/>
  <c r="H14" i="20" s="1"/>
  <c r="BC13" i="20"/>
  <c r="AZ13" i="20"/>
  <c r="AY13" i="20"/>
  <c r="AV13" i="20"/>
  <c r="AU13" i="20"/>
  <c r="AT13" i="20"/>
  <c r="AX13" i="20" s="1"/>
  <c r="AR13" i="20"/>
  <c r="AO13" i="20"/>
  <c r="AN13" i="20"/>
  <c r="AM13" i="20"/>
  <c r="AK13" i="20"/>
  <c r="AJ13" i="20"/>
  <c r="AI13" i="20"/>
  <c r="AH13" i="20"/>
  <c r="AL13" i="20" s="1"/>
  <c r="AG13" i="20"/>
  <c r="AE13" i="20"/>
  <c r="AC13" i="20"/>
  <c r="AB13" i="20"/>
  <c r="AD13" i="20" s="1"/>
  <c r="AA13" i="20"/>
  <c r="Y13" i="20"/>
  <c r="X13" i="20"/>
  <c r="W13" i="20"/>
  <c r="V13" i="20"/>
  <c r="Z13" i="20" s="1"/>
  <c r="U13" i="20"/>
  <c r="S13" i="20"/>
  <c r="Q13" i="20"/>
  <c r="P13" i="20"/>
  <c r="R13" i="20" s="1"/>
  <c r="O13" i="20"/>
  <c r="M13" i="20"/>
  <c r="L13" i="20"/>
  <c r="K13" i="20"/>
  <c r="J13" i="20"/>
  <c r="N13" i="20" s="1"/>
  <c r="I13" i="20"/>
  <c r="G13" i="20"/>
  <c r="E13" i="20"/>
  <c r="D13" i="20"/>
  <c r="F13" i="20" s="1"/>
  <c r="BE12" i="20"/>
  <c r="BC12" i="20"/>
  <c r="BB12" i="20"/>
  <c r="BA12" i="20"/>
  <c r="AZ12" i="20"/>
  <c r="BD12" i="20" s="1"/>
  <c r="AY12" i="20"/>
  <c r="AW12" i="20"/>
  <c r="AU12" i="20"/>
  <c r="AT12" i="20"/>
  <c r="AV12" i="20" s="1"/>
  <c r="AS12" i="20"/>
  <c r="AQ12" i="20"/>
  <c r="AP12" i="20"/>
  <c r="AO12" i="20"/>
  <c r="AN12" i="20"/>
  <c r="AR12" i="20" s="1"/>
  <c r="AM12" i="20"/>
  <c r="AK12" i="20"/>
  <c r="AI12" i="20"/>
  <c r="AH12" i="20"/>
  <c r="AJ12" i="20" s="1"/>
  <c r="AG12" i="20"/>
  <c r="AE12" i="20"/>
  <c r="AD12" i="20"/>
  <c r="AC12" i="20"/>
  <c r="AB12" i="20"/>
  <c r="AF12" i="20" s="1"/>
  <c r="AA12" i="20"/>
  <c r="Y12" i="20"/>
  <c r="W12" i="20"/>
  <c r="V12" i="20"/>
  <c r="X12" i="20" s="1"/>
  <c r="U12" i="20"/>
  <c r="S12" i="20"/>
  <c r="R12" i="20"/>
  <c r="Q12" i="20"/>
  <c r="P12" i="20"/>
  <c r="T12" i="20" s="1"/>
  <c r="O12" i="20"/>
  <c r="M12" i="20"/>
  <c r="K12" i="20"/>
  <c r="J12" i="20"/>
  <c r="L12" i="20" s="1"/>
  <c r="I12" i="20"/>
  <c r="G12" i="20"/>
  <c r="F12" i="20"/>
  <c r="E12" i="20"/>
  <c r="D12" i="20"/>
  <c r="H12" i="20" s="1"/>
  <c r="BE11" i="20"/>
  <c r="BC11" i="20"/>
  <c r="BA11" i="20"/>
  <c r="AZ11" i="20"/>
  <c r="BB11" i="20" s="1"/>
  <c r="AY11" i="20"/>
  <c r="AW11" i="20"/>
  <c r="AV11" i="20"/>
  <c r="AU11" i="20"/>
  <c r="AT11" i="20"/>
  <c r="AX11" i="20" s="1"/>
  <c r="AS11" i="20"/>
  <c r="AQ11" i="20"/>
  <c r="AO11" i="20"/>
  <c r="AN11" i="20"/>
  <c r="AP11" i="20" s="1"/>
  <c r="AM11" i="20"/>
  <c r="AK11" i="20"/>
  <c r="AJ11" i="20"/>
  <c r="AI11" i="20"/>
  <c r="AH11" i="20"/>
  <c r="AL11" i="20" s="1"/>
  <c r="AG11" i="20"/>
  <c r="AE11" i="20"/>
  <c r="AC11" i="20"/>
  <c r="AB11" i="20"/>
  <c r="AD11" i="20" s="1"/>
  <c r="AA11" i="20"/>
  <c r="Y11" i="20"/>
  <c r="X11" i="20"/>
  <c r="W11" i="20"/>
  <c r="V11" i="20"/>
  <c r="Z11" i="20" s="1"/>
  <c r="U11" i="20"/>
  <c r="S11" i="20"/>
  <c r="Q11" i="20"/>
  <c r="P11" i="20"/>
  <c r="R11" i="20" s="1"/>
  <c r="O11" i="20"/>
  <c r="M11" i="20"/>
  <c r="L11" i="20"/>
  <c r="K11" i="20"/>
  <c r="J11" i="20"/>
  <c r="N11" i="20" s="1"/>
  <c r="I11" i="20"/>
  <c r="G11" i="20"/>
  <c r="E11" i="20"/>
  <c r="D11" i="20"/>
  <c r="F11" i="20" s="1"/>
  <c r="BE10" i="20"/>
  <c r="BC10" i="20"/>
  <c r="BB10" i="20"/>
  <c r="BA10" i="20"/>
  <c r="AZ10" i="20"/>
  <c r="BD10" i="20" s="1"/>
  <c r="AY10" i="20"/>
  <c r="AW10" i="20"/>
  <c r="AU10" i="20"/>
  <c r="AT10" i="20"/>
  <c r="AV10" i="20" s="1"/>
  <c r="AS10" i="20"/>
  <c r="AQ10" i="20"/>
  <c r="AP10" i="20"/>
  <c r="AO10" i="20"/>
  <c r="AN10" i="20"/>
  <c r="AR10" i="20" s="1"/>
  <c r="AM10" i="20"/>
  <c r="AK10" i="20"/>
  <c r="AI10" i="20"/>
  <c r="AH10" i="20"/>
  <c r="AJ10" i="20" s="1"/>
  <c r="AG10" i="20"/>
  <c r="AE10" i="20"/>
  <c r="AD10" i="20"/>
  <c r="AC10" i="20"/>
  <c r="AB10" i="20"/>
  <c r="AF10" i="20" s="1"/>
  <c r="AA10" i="20"/>
  <c r="Y10" i="20"/>
  <c r="W10" i="20"/>
  <c r="V10" i="20"/>
  <c r="X10" i="20" s="1"/>
  <c r="U10" i="20"/>
  <c r="S10" i="20"/>
  <c r="R10" i="20"/>
  <c r="Q10" i="20"/>
  <c r="P10" i="20"/>
  <c r="T10" i="20" s="1"/>
  <c r="O10" i="20"/>
  <c r="M10" i="20"/>
  <c r="K10" i="20"/>
  <c r="J10" i="20"/>
  <c r="L10" i="20" s="1"/>
  <c r="I10" i="20"/>
  <c r="G10" i="20"/>
  <c r="F10" i="20"/>
  <c r="E10" i="20"/>
  <c r="D10" i="20"/>
  <c r="H10" i="20" s="1"/>
  <c r="BE9" i="20"/>
  <c r="BC9" i="20"/>
  <c r="BA9" i="20"/>
  <c r="AZ9" i="20"/>
  <c r="BB9" i="20" s="1"/>
  <c r="AY9" i="20"/>
  <c r="AW9" i="20"/>
  <c r="AV9" i="20"/>
  <c r="AU9" i="20"/>
  <c r="AT9" i="20"/>
  <c r="AX9" i="20" s="1"/>
  <c r="AS9" i="20"/>
  <c r="AQ9" i="20"/>
  <c r="AO9" i="20"/>
  <c r="AN9" i="20"/>
  <c r="AP9" i="20" s="1"/>
  <c r="AM9" i="20"/>
  <c r="AK9" i="20"/>
  <c r="AJ9" i="20"/>
  <c r="AI9" i="20"/>
  <c r="AH9" i="20"/>
  <c r="AL9" i="20" s="1"/>
  <c r="AG9" i="20"/>
  <c r="AE9" i="20"/>
  <c r="AC9" i="20"/>
  <c r="AB9" i="20"/>
  <c r="AD9" i="20" s="1"/>
  <c r="AA9" i="20"/>
  <c r="Y9" i="20"/>
  <c r="X9" i="20"/>
  <c r="W9" i="20"/>
  <c r="V9" i="20"/>
  <c r="Z9" i="20" s="1"/>
  <c r="U9" i="20"/>
  <c r="S9" i="20"/>
  <c r="Q9" i="20"/>
  <c r="P9" i="20"/>
  <c r="R9" i="20" s="1"/>
  <c r="O9" i="20"/>
  <c r="M9" i="20"/>
  <c r="L9" i="20"/>
  <c r="K9" i="20"/>
  <c r="J9" i="20"/>
  <c r="N9" i="20" s="1"/>
  <c r="G9" i="20"/>
  <c r="D9" i="20"/>
  <c r="F9" i="20" s="1"/>
  <c r="BE8" i="20"/>
  <c r="BC8" i="20"/>
  <c r="BB8" i="20"/>
  <c r="BA8" i="20"/>
  <c r="AZ8" i="20"/>
  <c r="BD8" i="20" s="1"/>
  <c r="AW8" i="20"/>
  <c r="AT8" i="20"/>
  <c r="AV8" i="20" s="1"/>
  <c r="AS8" i="20"/>
  <c r="AQ8" i="20"/>
  <c r="AP8" i="20"/>
  <c r="AO8" i="20"/>
  <c r="AN8" i="20"/>
  <c r="AR8" i="20" s="1"/>
  <c r="AK8" i="20"/>
  <c r="AH8" i="20"/>
  <c r="AJ8" i="20" s="1"/>
  <c r="AG8" i="20"/>
  <c r="AE8" i="20"/>
  <c r="AD8" i="20"/>
  <c r="AC8" i="20"/>
  <c r="AB8" i="20"/>
  <c r="AF8" i="20" s="1"/>
  <c r="Y8" i="20"/>
  <c r="V8" i="20"/>
  <c r="X8" i="20" s="1"/>
  <c r="U8" i="20"/>
  <c r="S8" i="20"/>
  <c r="R8" i="20"/>
  <c r="Q8" i="20"/>
  <c r="P8" i="20"/>
  <c r="T8" i="20" s="1"/>
  <c r="M8" i="20"/>
  <c r="J8" i="20"/>
  <c r="L8" i="20" s="1"/>
  <c r="I8" i="20"/>
  <c r="G8" i="20"/>
  <c r="F8" i="20"/>
  <c r="E8" i="20"/>
  <c r="D8" i="20"/>
  <c r="H8" i="20" s="1"/>
  <c r="BC7" i="20"/>
  <c r="AZ7" i="20"/>
  <c r="BB7" i="20" s="1"/>
  <c r="AY7" i="20"/>
  <c r="AW7" i="20"/>
  <c r="AV7" i="20"/>
  <c r="AU7" i="20"/>
  <c r="AT7" i="20"/>
  <c r="AX7" i="20" s="1"/>
  <c r="AQ7" i="20"/>
  <c r="AN7" i="20"/>
  <c r="AP7" i="20" s="1"/>
  <c r="AM7" i="20"/>
  <c r="AK7" i="20"/>
  <c r="AJ7" i="20"/>
  <c r="AI7" i="20"/>
  <c r="AH7" i="20"/>
  <c r="AL7" i="20" s="1"/>
  <c r="AE7" i="20"/>
  <c r="AB7" i="20"/>
  <c r="AD7" i="20" s="1"/>
  <c r="AA7" i="20"/>
  <c r="Y7" i="20"/>
  <c r="X7" i="20"/>
  <c r="W7" i="20"/>
  <c r="V7" i="20"/>
  <c r="Z7" i="20" s="1"/>
  <c r="S7" i="20"/>
  <c r="P7" i="20"/>
  <c r="R7" i="20" s="1"/>
  <c r="O7" i="20"/>
  <c r="M7" i="20"/>
  <c r="L7" i="20"/>
  <c r="K7" i="20"/>
  <c r="J7" i="20"/>
  <c r="N7" i="20" s="1"/>
  <c r="G7" i="20"/>
  <c r="D7" i="20"/>
  <c r="F7" i="20" s="1"/>
  <c r="BE6" i="20"/>
  <c r="BC6" i="20"/>
  <c r="BB6" i="20"/>
  <c r="BA6" i="20"/>
  <c r="AZ6" i="20"/>
  <c r="BD6" i="20" s="1"/>
  <c r="AW6" i="20"/>
  <c r="AT6" i="20"/>
  <c r="AV6" i="20" s="1"/>
  <c r="AS6" i="20"/>
  <c r="AQ6" i="20"/>
  <c r="AP6" i="20"/>
  <c r="AO6" i="20"/>
  <c r="AN6" i="20"/>
  <c r="AR6" i="20" s="1"/>
  <c r="AK6" i="20"/>
  <c r="AH6" i="20"/>
  <c r="AJ6" i="20" s="1"/>
  <c r="AG6" i="20"/>
  <c r="AE6" i="20"/>
  <c r="AD6" i="20"/>
  <c r="AC6" i="20"/>
  <c r="AB6" i="20"/>
  <c r="AF6" i="20" s="1"/>
  <c r="Y6" i="20"/>
  <c r="V6" i="20"/>
  <c r="X6" i="20" s="1"/>
  <c r="U6" i="20"/>
  <c r="S6" i="20"/>
  <c r="R6" i="20"/>
  <c r="Q6" i="20"/>
  <c r="P6" i="20"/>
  <c r="T6" i="20" s="1"/>
  <c r="M6" i="20"/>
  <c r="J6" i="20"/>
  <c r="L6" i="20" s="1"/>
  <c r="I6" i="20"/>
  <c r="G6" i="20"/>
  <c r="F6" i="20"/>
  <c r="E6" i="20"/>
  <c r="D6" i="20"/>
  <c r="H6" i="20" s="1"/>
  <c r="BD5" i="20"/>
  <c r="BC5" i="20"/>
  <c r="AY5" i="20"/>
  <c r="AU5" i="20"/>
  <c r="AT5" i="20" s="1"/>
  <c r="AR5" i="20"/>
  <c r="AQ5" i="20"/>
  <c r="AM5" i="20"/>
  <c r="AI5" i="20"/>
  <c r="AH5" i="20" s="1"/>
  <c r="AF5" i="20"/>
  <c r="AE5" i="20"/>
  <c r="AA5" i="20"/>
  <c r="W5" i="20"/>
  <c r="V5" i="20" s="1"/>
  <c r="T5" i="20"/>
  <c r="S5" i="20"/>
  <c r="O5" i="20"/>
  <c r="K5" i="20"/>
  <c r="J5" i="20" s="1"/>
  <c r="H5" i="20"/>
  <c r="G5" i="20"/>
  <c r="BE4" i="20"/>
  <c r="BE5" i="20" s="1"/>
  <c r="BD4" i="20"/>
  <c r="BC4" i="20"/>
  <c r="BB4" i="20"/>
  <c r="BB5" i="20" s="1"/>
  <c r="BA4" i="20"/>
  <c r="BA5" i="20" s="1"/>
  <c r="AZ5" i="20" s="1"/>
  <c r="AZ4" i="20"/>
  <c r="AY4" i="20"/>
  <c r="AX4" i="20"/>
  <c r="AX5" i="20" s="1"/>
  <c r="AW4" i="20"/>
  <c r="AW5" i="20" s="1"/>
  <c r="AV4" i="20"/>
  <c r="AU4" i="20"/>
  <c r="AT4" i="20"/>
  <c r="AV5" i="20" s="1"/>
  <c r="AS4" i="20"/>
  <c r="AS5" i="20" s="1"/>
  <c r="AR4" i="20"/>
  <c r="AQ4" i="20"/>
  <c r="AP4" i="20"/>
  <c r="AP5" i="20" s="1"/>
  <c r="AO4" i="20"/>
  <c r="AO5" i="20" s="1"/>
  <c r="AN5" i="20" s="1"/>
  <c r="AN4" i="20"/>
  <c r="AM4" i="20"/>
  <c r="AL4" i="20"/>
  <c r="AL5" i="20" s="1"/>
  <c r="AK4" i="20"/>
  <c r="AK5" i="20" s="1"/>
  <c r="AJ4" i="20"/>
  <c r="AI4" i="20"/>
  <c r="AH4" i="20"/>
  <c r="AJ5" i="20" s="1"/>
  <c r="AG4" i="20"/>
  <c r="AG5" i="20" s="1"/>
  <c r="AF4" i="20"/>
  <c r="AE4" i="20"/>
  <c r="AD4" i="20"/>
  <c r="AD5" i="20" s="1"/>
  <c r="AC4" i="20"/>
  <c r="AC5" i="20" s="1"/>
  <c r="AB5" i="20" s="1"/>
  <c r="AB4" i="20"/>
  <c r="AA4" i="20"/>
  <c r="Z4" i="20"/>
  <c r="Z5" i="20" s="1"/>
  <c r="Y4" i="20"/>
  <c r="Y5" i="20" s="1"/>
  <c r="X4" i="20"/>
  <c r="W4" i="20"/>
  <c r="V4" i="20"/>
  <c r="X5" i="20" s="1"/>
  <c r="U4" i="20"/>
  <c r="U5" i="20" s="1"/>
  <c r="T4" i="20"/>
  <c r="S4" i="20"/>
  <c r="R4" i="20"/>
  <c r="R5" i="20" s="1"/>
  <c r="Q4" i="20"/>
  <c r="Q5" i="20" s="1"/>
  <c r="P5" i="20" s="1"/>
  <c r="P4" i="20"/>
  <c r="O4" i="20"/>
  <c r="N4" i="20"/>
  <c r="N5" i="20" s="1"/>
  <c r="M4" i="20"/>
  <c r="M5" i="20" s="1"/>
  <c r="L4" i="20"/>
  <c r="K4" i="20"/>
  <c r="J4" i="20"/>
  <c r="L5" i="20" s="1"/>
  <c r="I4" i="20"/>
  <c r="I5" i="20" s="1"/>
  <c r="H4" i="20"/>
  <c r="G4" i="20"/>
  <c r="F4" i="20"/>
  <c r="F5" i="20" s="1"/>
  <c r="E4" i="20"/>
  <c r="E5" i="20" s="1"/>
  <c r="D5" i="20" s="1"/>
  <c r="D4" i="20"/>
  <c r="AH32" i="19"/>
  <c r="AG32" i="19"/>
  <c r="AF32" i="19"/>
  <c r="AE32" i="19"/>
  <c r="AD32" i="19"/>
  <c r="AC32" i="19"/>
  <c r="AB32" i="19"/>
  <c r="AA32" i="19"/>
  <c r="Z32" i="19"/>
  <c r="Y32" i="19"/>
  <c r="X32" i="19"/>
  <c r="W32" i="19"/>
  <c r="V32" i="19"/>
  <c r="U32" i="19"/>
  <c r="T32" i="19"/>
  <c r="S32" i="19"/>
  <c r="R32" i="19"/>
  <c r="Q32" i="19"/>
  <c r="P32" i="19"/>
  <c r="O32" i="19"/>
  <c r="N32" i="19"/>
  <c r="M32" i="19"/>
  <c r="L32" i="19"/>
  <c r="K32" i="19"/>
  <c r="J32" i="19"/>
  <c r="I32" i="19"/>
  <c r="H32" i="19"/>
  <c r="G32" i="19"/>
  <c r="F32" i="19"/>
  <c r="E32" i="19"/>
  <c r="D32" i="19"/>
  <c r="C32" i="19"/>
  <c r="AH31" i="19"/>
  <c r="AG31" i="19"/>
  <c r="AF31" i="19"/>
  <c r="AE31" i="19"/>
  <c r="AD31" i="19"/>
  <c r="AC31" i="19"/>
  <c r="AB31" i="19"/>
  <c r="AA31" i="19"/>
  <c r="X31" i="19"/>
  <c r="W31" i="19"/>
  <c r="Z31" i="19" s="1"/>
  <c r="T31" i="19"/>
  <c r="S31" i="19"/>
  <c r="V31" i="19" s="1"/>
  <c r="P31" i="19"/>
  <c r="O31" i="19"/>
  <c r="R31" i="19" s="1"/>
  <c r="L31" i="19"/>
  <c r="K31" i="19"/>
  <c r="N31" i="19" s="1"/>
  <c r="H31" i="19"/>
  <c r="G31" i="19"/>
  <c r="J31" i="19" s="1"/>
  <c r="D31" i="19"/>
  <c r="C31" i="19"/>
  <c r="F31" i="19" s="1"/>
  <c r="AF30" i="19"/>
  <c r="AE30" i="19"/>
  <c r="AH30" i="19" s="1"/>
  <c r="AB30" i="19"/>
  <c r="AA30" i="19"/>
  <c r="AD30" i="19" s="1"/>
  <c r="X30" i="19"/>
  <c r="W30" i="19"/>
  <c r="Z30" i="19" s="1"/>
  <c r="T30" i="19"/>
  <c r="S30" i="19"/>
  <c r="V30" i="19" s="1"/>
  <c r="P30" i="19"/>
  <c r="O30" i="19"/>
  <c r="R30" i="19" s="1"/>
  <c r="L30" i="19"/>
  <c r="K30" i="19"/>
  <c r="N30" i="19" s="1"/>
  <c r="H30" i="19"/>
  <c r="G30" i="19"/>
  <c r="J30" i="19" s="1"/>
  <c r="D30" i="19"/>
  <c r="C30" i="19"/>
  <c r="F30" i="19" s="1"/>
  <c r="AF29" i="19"/>
  <c r="AE29" i="19"/>
  <c r="AH29" i="19" s="1"/>
  <c r="AB29" i="19"/>
  <c r="AA29" i="19"/>
  <c r="AD29" i="19" s="1"/>
  <c r="X29" i="19"/>
  <c r="W29" i="19"/>
  <c r="Z29" i="19" s="1"/>
  <c r="T29" i="19"/>
  <c r="S29" i="19"/>
  <c r="V29" i="19" s="1"/>
  <c r="P29" i="19"/>
  <c r="O29" i="19"/>
  <c r="R29" i="19" s="1"/>
  <c r="L29" i="19"/>
  <c r="K29" i="19"/>
  <c r="N29" i="19" s="1"/>
  <c r="H29" i="19"/>
  <c r="G29" i="19"/>
  <c r="J29" i="19" s="1"/>
  <c r="D29" i="19"/>
  <c r="C29" i="19"/>
  <c r="F29" i="19" s="1"/>
  <c r="AF28" i="19"/>
  <c r="AE28" i="19"/>
  <c r="AH28" i="19" s="1"/>
  <c r="AB28" i="19"/>
  <c r="AA28" i="19"/>
  <c r="AD28" i="19" s="1"/>
  <c r="X28" i="19"/>
  <c r="W28" i="19"/>
  <c r="Z28" i="19" s="1"/>
  <c r="T28" i="19"/>
  <c r="S28" i="19"/>
  <c r="V28" i="19" s="1"/>
  <c r="P28" i="19"/>
  <c r="O28" i="19"/>
  <c r="R28" i="19" s="1"/>
  <c r="L28" i="19"/>
  <c r="K28" i="19"/>
  <c r="N28" i="19" s="1"/>
  <c r="H28" i="19"/>
  <c r="G28" i="19"/>
  <c r="J28" i="19" s="1"/>
  <c r="D28" i="19"/>
  <c r="C28" i="19"/>
  <c r="F28" i="19" s="1"/>
  <c r="AF27" i="19"/>
  <c r="AE27" i="19"/>
  <c r="AH27" i="19" s="1"/>
  <c r="AB27" i="19"/>
  <c r="AA27" i="19"/>
  <c r="AD27" i="19" s="1"/>
  <c r="X27" i="19"/>
  <c r="W27" i="19"/>
  <c r="Z27" i="19" s="1"/>
  <c r="T27" i="19"/>
  <c r="S27" i="19"/>
  <c r="V27" i="19" s="1"/>
  <c r="P27" i="19"/>
  <c r="O27" i="19"/>
  <c r="R27" i="19" s="1"/>
  <c r="L27" i="19"/>
  <c r="K27" i="19"/>
  <c r="N27" i="19" s="1"/>
  <c r="H27" i="19"/>
  <c r="G27" i="19"/>
  <c r="J27" i="19" s="1"/>
  <c r="D27" i="19"/>
  <c r="C27" i="19"/>
  <c r="F27" i="19" s="1"/>
  <c r="AF26" i="19"/>
  <c r="AE26" i="19"/>
  <c r="AH26" i="19" s="1"/>
  <c r="AB26" i="19"/>
  <c r="AA26" i="19"/>
  <c r="AD26" i="19" s="1"/>
  <c r="X26" i="19"/>
  <c r="W26" i="19"/>
  <c r="Z26" i="19" s="1"/>
  <c r="T26" i="19"/>
  <c r="S26" i="19"/>
  <c r="V26" i="19" s="1"/>
  <c r="P26" i="19"/>
  <c r="O26" i="19"/>
  <c r="R26" i="19" s="1"/>
  <c r="L26" i="19"/>
  <c r="K26" i="19"/>
  <c r="N26" i="19" s="1"/>
  <c r="H26" i="19"/>
  <c r="G26" i="19"/>
  <c r="J26" i="19" s="1"/>
  <c r="D26" i="19"/>
  <c r="C26" i="19"/>
  <c r="F26" i="19" s="1"/>
  <c r="AF25" i="19"/>
  <c r="AE25" i="19"/>
  <c r="AH25" i="19" s="1"/>
  <c r="AB25" i="19"/>
  <c r="AA25" i="19"/>
  <c r="AD25" i="19" s="1"/>
  <c r="X25" i="19"/>
  <c r="W25" i="19"/>
  <c r="Z25" i="19" s="1"/>
  <c r="T25" i="19"/>
  <c r="S25" i="19"/>
  <c r="V25" i="19" s="1"/>
  <c r="P25" i="19"/>
  <c r="O25" i="19"/>
  <c r="R25" i="19" s="1"/>
  <c r="L25" i="19"/>
  <c r="K25" i="19"/>
  <c r="N25" i="19" s="1"/>
  <c r="H25" i="19"/>
  <c r="G25" i="19"/>
  <c r="J25" i="19" s="1"/>
  <c r="D25" i="19"/>
  <c r="C25" i="19"/>
  <c r="F25" i="19" s="1"/>
  <c r="AF24" i="19"/>
  <c r="AE24" i="19"/>
  <c r="AH24" i="19" s="1"/>
  <c r="AB24" i="19"/>
  <c r="AA24" i="19"/>
  <c r="AD24" i="19" s="1"/>
  <c r="X24" i="19"/>
  <c r="W24" i="19"/>
  <c r="Z24" i="19" s="1"/>
  <c r="T24" i="19"/>
  <c r="S24" i="19"/>
  <c r="V24" i="19" s="1"/>
  <c r="P24" i="19"/>
  <c r="O24" i="19"/>
  <c r="R24" i="19" s="1"/>
  <c r="L24" i="19"/>
  <c r="K24" i="19"/>
  <c r="N24" i="19" s="1"/>
  <c r="H24" i="19"/>
  <c r="G24" i="19"/>
  <c r="J24" i="19" s="1"/>
  <c r="D24" i="19"/>
  <c r="C24" i="19"/>
  <c r="F24" i="19" s="1"/>
  <c r="AF23" i="19"/>
  <c r="AE23" i="19"/>
  <c r="AH23" i="19" s="1"/>
  <c r="AB23" i="19"/>
  <c r="AA23" i="19"/>
  <c r="AD23" i="19" s="1"/>
  <c r="X23" i="19"/>
  <c r="W23" i="19"/>
  <c r="Z23" i="19" s="1"/>
  <c r="T23" i="19"/>
  <c r="S23" i="19"/>
  <c r="V23" i="19" s="1"/>
  <c r="P23" i="19"/>
  <c r="O23" i="19"/>
  <c r="R23" i="19" s="1"/>
  <c r="L23" i="19"/>
  <c r="K23" i="19"/>
  <c r="N23" i="19" s="1"/>
  <c r="H23" i="19"/>
  <c r="G23" i="19"/>
  <c r="J23" i="19" s="1"/>
  <c r="D23" i="19"/>
  <c r="C23" i="19"/>
  <c r="F23" i="19" s="1"/>
  <c r="AF22" i="19"/>
  <c r="AE22" i="19"/>
  <c r="AH22" i="19" s="1"/>
  <c r="AB22" i="19"/>
  <c r="AA22" i="19"/>
  <c r="AD22" i="19" s="1"/>
  <c r="X22" i="19"/>
  <c r="W22" i="19"/>
  <c r="Z22" i="19" s="1"/>
  <c r="T22" i="19"/>
  <c r="S22" i="19"/>
  <c r="V22" i="19" s="1"/>
  <c r="P22" i="19"/>
  <c r="O22" i="19"/>
  <c r="R22" i="19" s="1"/>
  <c r="L22" i="19"/>
  <c r="K22" i="19"/>
  <c r="N22" i="19" s="1"/>
  <c r="H22" i="19"/>
  <c r="G22" i="19"/>
  <c r="J22" i="19" s="1"/>
  <c r="D22" i="19"/>
  <c r="C22" i="19"/>
  <c r="F22" i="19" s="1"/>
  <c r="AF21" i="19"/>
  <c r="AE21" i="19"/>
  <c r="AH21" i="19" s="1"/>
  <c r="AB21" i="19"/>
  <c r="AA21" i="19"/>
  <c r="AD21" i="19" s="1"/>
  <c r="X21" i="19"/>
  <c r="W21" i="19"/>
  <c r="Z21" i="19" s="1"/>
  <c r="T21" i="19"/>
  <c r="S21" i="19"/>
  <c r="V21" i="19" s="1"/>
  <c r="P21" i="19"/>
  <c r="O21" i="19"/>
  <c r="R21" i="19" s="1"/>
  <c r="L21" i="19"/>
  <c r="K21" i="19"/>
  <c r="N21" i="19" s="1"/>
  <c r="H21" i="19"/>
  <c r="G21" i="19"/>
  <c r="J21" i="19" s="1"/>
  <c r="D21" i="19"/>
  <c r="C21" i="19"/>
  <c r="F21" i="19" s="1"/>
  <c r="AF20" i="19"/>
  <c r="AE20" i="19"/>
  <c r="AH20" i="19" s="1"/>
  <c r="AB20" i="19"/>
  <c r="AA20" i="19"/>
  <c r="AD20" i="19" s="1"/>
  <c r="X20" i="19"/>
  <c r="W20" i="19"/>
  <c r="Z20" i="19" s="1"/>
  <c r="T20" i="19"/>
  <c r="S20" i="19"/>
  <c r="V20" i="19" s="1"/>
  <c r="P20" i="19"/>
  <c r="O20" i="19"/>
  <c r="R20" i="19" s="1"/>
  <c r="L20" i="19"/>
  <c r="K20" i="19"/>
  <c r="N20" i="19" s="1"/>
  <c r="H20" i="19"/>
  <c r="G20" i="19"/>
  <c r="J20" i="19" s="1"/>
  <c r="D20" i="19"/>
  <c r="C20" i="19"/>
  <c r="F20" i="19" s="1"/>
  <c r="AF19" i="19"/>
  <c r="AE19" i="19"/>
  <c r="AH19" i="19" s="1"/>
  <c r="AB19" i="19"/>
  <c r="AA19" i="19"/>
  <c r="AD19" i="19" s="1"/>
  <c r="X19" i="19"/>
  <c r="W19" i="19"/>
  <c r="Z19" i="19" s="1"/>
  <c r="T19" i="19"/>
  <c r="S19" i="19"/>
  <c r="V19" i="19" s="1"/>
  <c r="P19" i="19"/>
  <c r="O19" i="19"/>
  <c r="R19" i="19" s="1"/>
  <c r="L19" i="19"/>
  <c r="K19" i="19"/>
  <c r="N19" i="19" s="1"/>
  <c r="H19" i="19"/>
  <c r="G19" i="19"/>
  <c r="J19" i="19" s="1"/>
  <c r="D19" i="19"/>
  <c r="C19" i="19"/>
  <c r="F19" i="19" s="1"/>
  <c r="AF18" i="19"/>
  <c r="AE18" i="19"/>
  <c r="AH18" i="19" s="1"/>
  <c r="AB18" i="19"/>
  <c r="AA18" i="19"/>
  <c r="AD18" i="19" s="1"/>
  <c r="X18" i="19"/>
  <c r="W18" i="19"/>
  <c r="Z18" i="19" s="1"/>
  <c r="T18" i="19"/>
  <c r="S18" i="19"/>
  <c r="V18" i="19" s="1"/>
  <c r="P18" i="19"/>
  <c r="O18" i="19"/>
  <c r="R18" i="19" s="1"/>
  <c r="L18" i="19"/>
  <c r="K18" i="19"/>
  <c r="N18" i="19" s="1"/>
  <c r="H18" i="19"/>
  <c r="G18" i="19"/>
  <c r="J18" i="19" s="1"/>
  <c r="D18" i="19"/>
  <c r="C18" i="19"/>
  <c r="F18" i="19" s="1"/>
  <c r="AF17" i="19"/>
  <c r="AE17" i="19"/>
  <c r="AH17" i="19" s="1"/>
  <c r="AA17" i="19"/>
  <c r="W17" i="19"/>
  <c r="U17" i="19"/>
  <c r="T17" i="19"/>
  <c r="S17" i="19"/>
  <c r="V17" i="19" s="1"/>
  <c r="R17" i="19"/>
  <c r="Q17" i="19"/>
  <c r="P17" i="19"/>
  <c r="O17" i="19"/>
  <c r="N17" i="19"/>
  <c r="M17" i="19"/>
  <c r="L17" i="19"/>
  <c r="K17" i="19"/>
  <c r="J17" i="19"/>
  <c r="I17" i="19"/>
  <c r="H17" i="19"/>
  <c r="G17" i="19"/>
  <c r="F17" i="19"/>
  <c r="E17" i="19"/>
  <c r="D17" i="19"/>
  <c r="C17" i="19"/>
  <c r="AH16" i="19"/>
  <c r="AG16" i="19"/>
  <c r="AF16" i="19"/>
  <c r="AE16" i="19"/>
  <c r="AD16" i="19"/>
  <c r="AC16" i="19"/>
  <c r="AB16" i="19"/>
  <c r="AA16" i="19"/>
  <c r="Z16" i="19"/>
  <c r="Y16" i="19"/>
  <c r="X16" i="19"/>
  <c r="W16" i="19"/>
  <c r="V16" i="19"/>
  <c r="U16" i="19"/>
  <c r="T16" i="19"/>
  <c r="S16" i="19"/>
  <c r="R16" i="19"/>
  <c r="Q16" i="19"/>
  <c r="P16" i="19"/>
  <c r="O16" i="19"/>
  <c r="N16" i="19"/>
  <c r="M16" i="19"/>
  <c r="L16" i="19"/>
  <c r="K16" i="19"/>
  <c r="J16" i="19"/>
  <c r="I16" i="19"/>
  <c r="H16" i="19"/>
  <c r="G16" i="19"/>
  <c r="F16" i="19"/>
  <c r="E16" i="19"/>
  <c r="D16" i="19"/>
  <c r="C16" i="19"/>
  <c r="AH15" i="19"/>
  <c r="AG15" i="19"/>
  <c r="AF15" i="19"/>
  <c r="AE15" i="19"/>
  <c r="AD15" i="19"/>
  <c r="AC15" i="19"/>
  <c r="AB15" i="19"/>
  <c r="AA15" i="19"/>
  <c r="Z15" i="19"/>
  <c r="Y15" i="19"/>
  <c r="X15" i="19"/>
  <c r="W15" i="19"/>
  <c r="V15" i="19"/>
  <c r="U15" i="19"/>
  <c r="T15" i="19"/>
  <c r="S15" i="19"/>
  <c r="R15" i="19"/>
  <c r="Q15" i="19"/>
  <c r="P15" i="19"/>
  <c r="O15" i="19"/>
  <c r="N15" i="19"/>
  <c r="M15" i="19"/>
  <c r="L15" i="19"/>
  <c r="K15" i="19"/>
  <c r="J15" i="19"/>
  <c r="I15" i="19"/>
  <c r="H15" i="19"/>
  <c r="G15" i="19"/>
  <c r="F15" i="19"/>
  <c r="E15" i="19"/>
  <c r="D15" i="19"/>
  <c r="C15"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H14" i="19"/>
  <c r="G14" i="19"/>
  <c r="F14" i="19"/>
  <c r="E14" i="19"/>
  <c r="D14" i="19"/>
  <c r="C14"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H13" i="19"/>
  <c r="G13" i="19"/>
  <c r="F13" i="19"/>
  <c r="E13" i="19"/>
  <c r="D13" i="19"/>
  <c r="C13" i="19"/>
  <c r="AH12" i="19"/>
  <c r="AG12" i="19"/>
  <c r="AF12" i="19"/>
  <c r="AE12" i="19"/>
  <c r="AD12" i="19"/>
  <c r="AC12" i="19"/>
  <c r="AB12" i="19"/>
  <c r="AA12" i="19"/>
  <c r="Z12" i="19"/>
  <c r="Y12" i="19"/>
  <c r="X12" i="19"/>
  <c r="W12" i="19"/>
  <c r="V12" i="19"/>
  <c r="U12" i="19"/>
  <c r="T12" i="19"/>
  <c r="S12" i="19"/>
  <c r="R12" i="19"/>
  <c r="Q12" i="19"/>
  <c r="P12" i="19"/>
  <c r="O12" i="19"/>
  <c r="N12" i="19"/>
  <c r="M12" i="19"/>
  <c r="L12" i="19"/>
  <c r="K12" i="19"/>
  <c r="J12" i="19"/>
  <c r="I12" i="19"/>
  <c r="H12" i="19"/>
  <c r="G12" i="19"/>
  <c r="F12" i="19"/>
  <c r="E12" i="19"/>
  <c r="D12" i="19"/>
  <c r="C12" i="19"/>
  <c r="AH11" i="19"/>
  <c r="AG11" i="19"/>
  <c r="AF11" i="19"/>
  <c r="AE11" i="19"/>
  <c r="AD11" i="19"/>
  <c r="AC11" i="19"/>
  <c r="AB11" i="19"/>
  <c r="AA11" i="19"/>
  <c r="Z11" i="19"/>
  <c r="Y11" i="19"/>
  <c r="X11" i="19"/>
  <c r="W11" i="19"/>
  <c r="V11" i="19"/>
  <c r="U11" i="19"/>
  <c r="T11" i="19"/>
  <c r="S11" i="19"/>
  <c r="R11" i="19"/>
  <c r="Q11" i="19"/>
  <c r="P11" i="19"/>
  <c r="O11" i="19"/>
  <c r="N11" i="19"/>
  <c r="M11" i="19"/>
  <c r="L11" i="19"/>
  <c r="K11" i="19"/>
  <c r="J11" i="19"/>
  <c r="I11" i="19"/>
  <c r="H11" i="19"/>
  <c r="G11" i="19"/>
  <c r="F11" i="19"/>
  <c r="E11" i="19"/>
  <c r="D11" i="19"/>
  <c r="C11" i="19"/>
  <c r="AH10" i="19"/>
  <c r="AG10" i="19"/>
  <c r="AF10" i="19"/>
  <c r="AE10" i="19"/>
  <c r="AD10" i="19"/>
  <c r="AC10" i="19"/>
  <c r="AB10" i="19"/>
  <c r="AA10" i="19"/>
  <c r="Z10" i="19"/>
  <c r="Y10" i="19"/>
  <c r="X10" i="19"/>
  <c r="W10" i="19"/>
  <c r="V10" i="19"/>
  <c r="U10" i="19"/>
  <c r="T10" i="19"/>
  <c r="S10" i="19"/>
  <c r="R10" i="19"/>
  <c r="Q10" i="19"/>
  <c r="P10" i="19"/>
  <c r="O10" i="19"/>
  <c r="N10" i="19"/>
  <c r="M10" i="19"/>
  <c r="L10" i="19"/>
  <c r="K10" i="19"/>
  <c r="J10" i="19"/>
  <c r="I10" i="19"/>
  <c r="H10" i="19"/>
  <c r="G10" i="19"/>
  <c r="F10" i="19"/>
  <c r="E10" i="19"/>
  <c r="D10" i="19"/>
  <c r="C10" i="19"/>
  <c r="AH9" i="19"/>
  <c r="AG9" i="19"/>
  <c r="AF9" i="19"/>
  <c r="AE9" i="19"/>
  <c r="AD9" i="19"/>
  <c r="AC9" i="19"/>
  <c r="AB9" i="19"/>
  <c r="AA9" i="19"/>
  <c r="Z9" i="19"/>
  <c r="Y9" i="19"/>
  <c r="X9" i="19"/>
  <c r="W9" i="19"/>
  <c r="V9" i="19"/>
  <c r="U9" i="19"/>
  <c r="T9" i="19"/>
  <c r="S9" i="19"/>
  <c r="R9" i="19"/>
  <c r="Q9" i="19"/>
  <c r="P9" i="19"/>
  <c r="O9" i="19"/>
  <c r="N9" i="19"/>
  <c r="M9" i="19"/>
  <c r="L9" i="19"/>
  <c r="K9" i="19"/>
  <c r="J9" i="19"/>
  <c r="I9" i="19"/>
  <c r="H9" i="19"/>
  <c r="G9" i="19"/>
  <c r="F9" i="19"/>
  <c r="E9" i="19"/>
  <c r="D9" i="19"/>
  <c r="C9" i="19"/>
  <c r="AH8" i="19"/>
  <c r="AG8" i="19"/>
  <c r="AF8" i="19"/>
  <c r="AE8" i="19"/>
  <c r="AD8" i="19"/>
  <c r="AC8" i="19"/>
  <c r="AB8" i="19"/>
  <c r="AA8" i="19"/>
  <c r="Z8" i="19"/>
  <c r="Y8" i="19"/>
  <c r="X8" i="19"/>
  <c r="W8" i="19"/>
  <c r="V8" i="19"/>
  <c r="U8" i="19"/>
  <c r="T8" i="19"/>
  <c r="S8" i="19"/>
  <c r="R8" i="19"/>
  <c r="Q8" i="19"/>
  <c r="P8" i="19"/>
  <c r="O8" i="19"/>
  <c r="N8" i="19"/>
  <c r="M8" i="19"/>
  <c r="L8" i="19"/>
  <c r="K8" i="19"/>
  <c r="J8" i="19"/>
  <c r="I8" i="19"/>
  <c r="H8" i="19"/>
  <c r="G8" i="19"/>
  <c r="F8" i="19"/>
  <c r="E8" i="19"/>
  <c r="D8" i="19"/>
  <c r="C8" i="19"/>
  <c r="AH7" i="19"/>
  <c r="AG7" i="19"/>
  <c r="AF7" i="19"/>
  <c r="AE7" i="19"/>
  <c r="AD7" i="19"/>
  <c r="AC7" i="19"/>
  <c r="AB7" i="19"/>
  <c r="AA7" i="19"/>
  <c r="Z7" i="19"/>
  <c r="Y7" i="19"/>
  <c r="X7" i="19"/>
  <c r="W7" i="19"/>
  <c r="V7" i="19"/>
  <c r="U7" i="19"/>
  <c r="T7" i="19"/>
  <c r="S7" i="19"/>
  <c r="R7" i="19"/>
  <c r="Q7" i="19"/>
  <c r="P7" i="19"/>
  <c r="O7" i="19"/>
  <c r="N7" i="19"/>
  <c r="M7" i="19"/>
  <c r="L7" i="19"/>
  <c r="K7" i="19"/>
  <c r="J7" i="19"/>
  <c r="I7" i="19"/>
  <c r="H7" i="19"/>
  <c r="G7" i="19"/>
  <c r="F7" i="19"/>
  <c r="E7" i="19"/>
  <c r="D7" i="19"/>
  <c r="C7" i="19"/>
  <c r="AF6" i="19"/>
  <c r="AE6" i="19" s="1"/>
  <c r="P6" i="19"/>
  <c r="AH5" i="19"/>
  <c r="AH6" i="19" s="1"/>
  <c r="AG5" i="19"/>
  <c r="AG6" i="19" s="1"/>
  <c r="AF5" i="19"/>
  <c r="AE5" i="19"/>
  <c r="AD5" i="19"/>
  <c r="AD6" i="19" s="1"/>
  <c r="AC5" i="19"/>
  <c r="AC6" i="19" s="1"/>
  <c r="AB5" i="19"/>
  <c r="AB6" i="19" s="1"/>
  <c r="AA6" i="19" s="1"/>
  <c r="AA5" i="19"/>
  <c r="Z5" i="19"/>
  <c r="Z6" i="19" s="1"/>
  <c r="Y5" i="19"/>
  <c r="Y6" i="19" s="1"/>
  <c r="X5" i="19"/>
  <c r="X6" i="19" s="1"/>
  <c r="W6" i="19" s="1"/>
  <c r="W5" i="19"/>
  <c r="V5" i="19"/>
  <c r="V6" i="19" s="1"/>
  <c r="U5" i="19"/>
  <c r="U6" i="19" s="1"/>
  <c r="T5" i="19"/>
  <c r="T6" i="19" s="1"/>
  <c r="S6" i="19" s="1"/>
  <c r="S5" i="19"/>
  <c r="R5" i="19"/>
  <c r="R6" i="19" s="1"/>
  <c r="Q5" i="19"/>
  <c r="Q6" i="19" s="1"/>
  <c r="P5" i="19"/>
  <c r="O5" i="19"/>
  <c r="N5" i="19"/>
  <c r="N6" i="19" s="1"/>
  <c r="M5" i="19"/>
  <c r="M6" i="19" s="1"/>
  <c r="L5" i="19"/>
  <c r="L6" i="19" s="1"/>
  <c r="K6" i="19" s="1"/>
  <c r="K5" i="19"/>
  <c r="J5" i="19"/>
  <c r="J6" i="19" s="1"/>
  <c r="I5" i="19"/>
  <c r="I6" i="19" s="1"/>
  <c r="H5" i="19"/>
  <c r="H6" i="19" s="1"/>
  <c r="G6" i="19" s="1"/>
  <c r="G5" i="19"/>
  <c r="F5" i="19"/>
  <c r="F6" i="19" s="1"/>
  <c r="E5" i="19"/>
  <c r="E6" i="19" s="1"/>
  <c r="D5" i="19"/>
  <c r="D6" i="19" s="1"/>
  <c r="C6" i="19" s="1"/>
  <c r="C5" i="19"/>
  <c r="KC14" i="18"/>
  <c r="JZ14" i="18"/>
  <c r="KB14" i="18" s="1"/>
  <c r="JY14" i="18"/>
  <c r="JW14" i="18"/>
  <c r="JV14" i="18"/>
  <c r="JU14" i="18"/>
  <c r="JT14" i="18"/>
  <c r="JX14" i="18" s="1"/>
  <c r="JQ14" i="18"/>
  <c r="JN14" i="18"/>
  <c r="JP14" i="18" s="1"/>
  <c r="JM14" i="18"/>
  <c r="JK14" i="18"/>
  <c r="JJ14" i="18"/>
  <c r="JI14" i="18"/>
  <c r="JH14" i="18"/>
  <c r="JL14" i="18" s="1"/>
  <c r="JE14" i="18"/>
  <c r="JB14" i="18"/>
  <c r="JD14" i="18" s="1"/>
  <c r="JA14" i="18"/>
  <c r="IY14" i="18"/>
  <c r="IX14" i="18"/>
  <c r="IW14" i="18"/>
  <c r="IV14" i="18"/>
  <c r="IZ14" i="18" s="1"/>
  <c r="IS14" i="18"/>
  <c r="IP14" i="18"/>
  <c r="IR14" i="18" s="1"/>
  <c r="IO14" i="18"/>
  <c r="IM14" i="18"/>
  <c r="IL14" i="18"/>
  <c r="IK14" i="18"/>
  <c r="IJ14" i="18"/>
  <c r="IN14" i="18" s="1"/>
  <c r="IG14" i="18"/>
  <c r="ID14" i="18"/>
  <c r="IF14" i="18" s="1"/>
  <c r="IC14" i="18"/>
  <c r="HY14" i="18"/>
  <c r="HW14" i="18"/>
  <c r="HV14" i="18"/>
  <c r="HU14" i="18"/>
  <c r="HT14" i="18"/>
  <c r="HX14" i="18" s="1"/>
  <c r="HR14" i="18"/>
  <c r="HQ14" i="18"/>
  <c r="HO14" i="18"/>
  <c r="HP14" i="18" s="1"/>
  <c r="HM14" i="18"/>
  <c r="HJ14" i="18"/>
  <c r="HL14" i="18" s="1"/>
  <c r="HE14" i="18"/>
  <c r="HC14" i="18"/>
  <c r="HB14" i="18"/>
  <c r="HA14" i="18"/>
  <c r="GZ14" i="18"/>
  <c r="HD14" i="18" s="1"/>
  <c r="GY14" i="18"/>
  <c r="GX14" i="18"/>
  <c r="GW14" i="18"/>
  <c r="GV14" i="18"/>
  <c r="GU14" i="18"/>
  <c r="GT14" i="18"/>
  <c r="GS14" i="18"/>
  <c r="GR14" i="18"/>
  <c r="GQ14" i="18"/>
  <c r="GP14" i="18"/>
  <c r="GO14" i="18"/>
  <c r="GN14" i="18"/>
  <c r="GM14" i="18"/>
  <c r="GL14" i="18"/>
  <c r="GK14" i="18"/>
  <c r="GJ14" i="18"/>
  <c r="GI14" i="18"/>
  <c r="GH14" i="18"/>
  <c r="GG14" i="18"/>
  <c r="GF14" i="18"/>
  <c r="GE14" i="18"/>
  <c r="GD14" i="18"/>
  <c r="GC14" i="18"/>
  <c r="GB14" i="18"/>
  <c r="GA14" i="18"/>
  <c r="FZ14" i="18"/>
  <c r="FY14" i="18"/>
  <c r="FX14" i="18"/>
  <c r="FW14" i="18"/>
  <c r="FV14" i="18"/>
  <c r="FU14" i="18"/>
  <c r="FT14" i="18"/>
  <c r="FS14" i="18"/>
  <c r="FR14" i="18"/>
  <c r="FQ14" i="18"/>
  <c r="FP14" i="18"/>
  <c r="FO14" i="18"/>
  <c r="FN14" i="18"/>
  <c r="FM14" i="18"/>
  <c r="FL14" i="18"/>
  <c r="FK14" i="18"/>
  <c r="FJ14" i="18"/>
  <c r="FI14" i="18"/>
  <c r="FH14" i="18"/>
  <c r="FG14" i="18"/>
  <c r="FF14" i="18"/>
  <c r="FE14" i="18"/>
  <c r="FD14" i="18"/>
  <c r="FC14" i="18"/>
  <c r="FB14" i="18"/>
  <c r="FA14" i="18"/>
  <c r="EZ14" i="18"/>
  <c r="EY14" i="18"/>
  <c r="EX14" i="18"/>
  <c r="EW14" i="18"/>
  <c r="EV14" i="18"/>
  <c r="EU14" i="18"/>
  <c r="ET14" i="18"/>
  <c r="ES14" i="18"/>
  <c r="ER14" i="18"/>
  <c r="EQ14" i="18"/>
  <c r="EP14" i="18"/>
  <c r="EO14" i="18"/>
  <c r="EN14" i="18"/>
  <c r="EM14" i="18"/>
  <c r="EL14" i="18"/>
  <c r="EK14" i="18"/>
  <c r="EJ14" i="18"/>
  <c r="EI14" i="18"/>
  <c r="EH14" i="18"/>
  <c r="EG14" i="18"/>
  <c r="EF14" i="18"/>
  <c r="EC14" i="18"/>
  <c r="DY14" i="18"/>
  <c r="ED14" i="18" s="1"/>
  <c r="DU14" i="18"/>
  <c r="DR14" i="18"/>
  <c r="DV14" i="18" s="1"/>
  <c r="DQ14" i="18"/>
  <c r="DN14" i="18"/>
  <c r="DM14" i="18"/>
  <c r="DK14" i="18"/>
  <c r="DP14" i="18" s="1"/>
  <c r="DJ14" i="18"/>
  <c r="DI14" i="18"/>
  <c r="DG14" i="18"/>
  <c r="DF14" i="18"/>
  <c r="DE14" i="18"/>
  <c r="DD14" i="18"/>
  <c r="DH14" i="18" s="1"/>
  <c r="DB14" i="18"/>
  <c r="DA14" i="18"/>
  <c r="CX14" i="18"/>
  <c r="CW14" i="18"/>
  <c r="CT14" i="18"/>
  <c r="CP14" i="18"/>
  <c r="CO14" i="18"/>
  <c r="CL14" i="18"/>
  <c r="CK14" i="18"/>
  <c r="CI14" i="18"/>
  <c r="CN14" i="18" s="1"/>
  <c r="CH14" i="18"/>
  <c r="CG14" i="18"/>
  <c r="CE14" i="18"/>
  <c r="CD14" i="18"/>
  <c r="CC14" i="18"/>
  <c r="CB14" i="18"/>
  <c r="CF14" i="18" s="1"/>
  <c r="BU14" i="18"/>
  <c r="BR14" i="18"/>
  <c r="BQ14" i="18"/>
  <c r="BN14" i="18"/>
  <c r="BM14" i="18"/>
  <c r="BJ14" i="18"/>
  <c r="BI14" i="18"/>
  <c r="BG14" i="18"/>
  <c r="BL14" i="18" s="1"/>
  <c r="BF14" i="18"/>
  <c r="BE14" i="18"/>
  <c r="BC14" i="18"/>
  <c r="BB14" i="18"/>
  <c r="BA14" i="18"/>
  <c r="AZ14" i="18"/>
  <c r="BD14" i="18" s="1"/>
  <c r="AX14" i="18"/>
  <c r="AT14" i="18"/>
  <c r="AS14" i="18"/>
  <c r="AP14" i="18"/>
  <c r="AO14" i="18"/>
  <c r="AL14" i="18"/>
  <c r="AK14" i="18"/>
  <c r="AH14" i="18"/>
  <c r="AG14" i="18"/>
  <c r="AE14" i="18"/>
  <c r="AN14" i="18" s="1"/>
  <c r="AD14" i="18"/>
  <c r="AC14" i="18"/>
  <c r="AA14" i="18"/>
  <c r="AB14" i="18" s="1"/>
  <c r="Z14" i="18"/>
  <c r="Y14" i="18"/>
  <c r="W14" i="18"/>
  <c r="V14" i="18"/>
  <c r="U14" i="18"/>
  <c r="T14" i="18"/>
  <c r="X14" i="18" s="1"/>
  <c r="R14" i="18"/>
  <c r="Q14" i="18"/>
  <c r="O14" i="18"/>
  <c r="P14" i="18" s="1"/>
  <c r="N14" i="18"/>
  <c r="M14" i="18"/>
  <c r="J14" i="18"/>
  <c r="I14" i="18"/>
  <c r="G14" i="18"/>
  <c r="L14" i="18" s="1"/>
  <c r="F14" i="18"/>
  <c r="E14" i="18"/>
  <c r="C14" i="18"/>
  <c r="D14" i="18" s="1"/>
  <c r="JZ13" i="18"/>
  <c r="JW13" i="18"/>
  <c r="JV13" i="18"/>
  <c r="JT13" i="18"/>
  <c r="JY13" i="18" s="1"/>
  <c r="JS13" i="18"/>
  <c r="JR13" i="18"/>
  <c r="JO13" i="18"/>
  <c r="JN13" i="18"/>
  <c r="JK13" i="18"/>
  <c r="JJ13" i="18"/>
  <c r="JH13" i="18"/>
  <c r="JM13" i="18" s="1"/>
  <c r="JF13" i="18"/>
  <c r="JB13" i="18"/>
  <c r="JG13" i="18" s="1"/>
  <c r="IY13" i="18"/>
  <c r="IX13" i="18"/>
  <c r="IV13" i="18"/>
  <c r="JA13" i="18" s="1"/>
  <c r="IU13" i="18"/>
  <c r="IQ13" i="18"/>
  <c r="IP13" i="18"/>
  <c r="IT13" i="18" s="1"/>
  <c r="IM13" i="18"/>
  <c r="IL13" i="18"/>
  <c r="IJ13" i="18"/>
  <c r="IO13" i="18" s="1"/>
  <c r="ID13" i="18"/>
  <c r="IB13" i="18"/>
  <c r="IA13" i="18"/>
  <c r="HZ13" i="18"/>
  <c r="HY13" i="18"/>
  <c r="IC13" i="18" s="1"/>
  <c r="HW13" i="18"/>
  <c r="HV13" i="18"/>
  <c r="HT13" i="18"/>
  <c r="HU13" i="18" s="1"/>
  <c r="HS13" i="18"/>
  <c r="HO13" i="18"/>
  <c r="HK13" i="18"/>
  <c r="HJ13" i="18"/>
  <c r="HN13" i="18" s="1"/>
  <c r="HH13" i="18"/>
  <c r="HG13" i="18"/>
  <c r="HF13" i="18"/>
  <c r="HE13" i="18"/>
  <c r="HI13" i="18" s="1"/>
  <c r="HC13" i="18"/>
  <c r="HB13" i="18"/>
  <c r="GZ13" i="18"/>
  <c r="HA13" i="18" s="1"/>
  <c r="GY13" i="18"/>
  <c r="GX13" i="18"/>
  <c r="GV13" i="18"/>
  <c r="GW13" i="18" s="1"/>
  <c r="GU13" i="18"/>
  <c r="GT13" i="18"/>
  <c r="GR13" i="18"/>
  <c r="GS13" i="18" s="1"/>
  <c r="GQ13" i="18"/>
  <c r="GP13" i="18"/>
  <c r="GN13" i="18"/>
  <c r="GO13" i="18" s="1"/>
  <c r="GM13" i="18"/>
  <c r="GL13" i="18"/>
  <c r="GJ13" i="18"/>
  <c r="GK13" i="18" s="1"/>
  <c r="GI13" i="18"/>
  <c r="GH13" i="18"/>
  <c r="GF13" i="18"/>
  <c r="GG13" i="18" s="1"/>
  <c r="GE13" i="18"/>
  <c r="GD13" i="18"/>
  <c r="GB13" i="18"/>
  <c r="GC13" i="18" s="1"/>
  <c r="GA13" i="18"/>
  <c r="FZ13" i="18"/>
  <c r="FX13" i="18"/>
  <c r="FY13" i="18" s="1"/>
  <c r="FW13" i="18"/>
  <c r="FV13" i="18"/>
  <c r="FT13" i="18"/>
  <c r="FU13" i="18" s="1"/>
  <c r="FS13" i="18"/>
  <c r="FR13" i="18"/>
  <c r="FP13" i="18"/>
  <c r="FQ13" i="18" s="1"/>
  <c r="FO13" i="18"/>
  <c r="FN13" i="18"/>
  <c r="FL13" i="18"/>
  <c r="FM13" i="18" s="1"/>
  <c r="FK13" i="18"/>
  <c r="FJ13" i="18"/>
  <c r="FH13" i="18"/>
  <c r="FI13" i="18" s="1"/>
  <c r="FG13" i="18"/>
  <c r="FF13" i="18"/>
  <c r="FD13" i="18"/>
  <c r="FE13" i="18" s="1"/>
  <c r="FC13" i="18"/>
  <c r="FB13" i="18"/>
  <c r="EZ13" i="18"/>
  <c r="FA13" i="18" s="1"/>
  <c r="EY13" i="18"/>
  <c r="EX13" i="18"/>
  <c r="EV13" i="18"/>
  <c r="EW13" i="18" s="1"/>
  <c r="ET13" i="18"/>
  <c r="ER13" i="18"/>
  <c r="ES13" i="18" s="1"/>
  <c r="EN13" i="18"/>
  <c r="EM13" i="18"/>
  <c r="EL13" i="18"/>
  <c r="EJ13" i="18"/>
  <c r="EK13" i="18" s="1"/>
  <c r="EI13" i="18"/>
  <c r="EF13" i="18"/>
  <c r="EG13" i="18" s="1"/>
  <c r="EE13" i="18"/>
  <c r="ED13" i="18"/>
  <c r="EB13" i="18"/>
  <c r="EA13" i="18"/>
  <c r="DZ13" i="18"/>
  <c r="DY13" i="18"/>
  <c r="EC13" i="18" s="1"/>
  <c r="DT13" i="18"/>
  <c r="DR13" i="18"/>
  <c r="DU13" i="18" s="1"/>
  <c r="DO13" i="18"/>
  <c r="DN13" i="18"/>
  <c r="DL13" i="18"/>
  <c r="DK13" i="18"/>
  <c r="DD13" i="18"/>
  <c r="DC13" i="18"/>
  <c r="DB13" i="18"/>
  <c r="CZ13" i="18"/>
  <c r="CY13" i="18"/>
  <c r="CX13" i="18"/>
  <c r="CW13" i="18"/>
  <c r="DA13" i="18" s="1"/>
  <c r="CP13" i="18"/>
  <c r="CM13" i="18"/>
  <c r="CJ13" i="18"/>
  <c r="CI13" i="18"/>
  <c r="CL13" i="18" s="1"/>
  <c r="CE13" i="18"/>
  <c r="CB13" i="18"/>
  <c r="CF13" i="18" s="1"/>
  <c r="CA13" i="18"/>
  <c r="BZ13" i="18"/>
  <c r="BX13" i="18"/>
  <c r="BW13" i="18"/>
  <c r="BV13" i="18"/>
  <c r="BU13" i="18"/>
  <c r="BY13" i="18" s="1"/>
  <c r="BP13" i="18"/>
  <c r="BN13" i="18"/>
  <c r="BQ13" i="18" s="1"/>
  <c r="BK13" i="18"/>
  <c r="BJ13" i="18"/>
  <c r="BH13" i="18"/>
  <c r="BG13" i="18"/>
  <c r="BF13" i="18"/>
  <c r="AZ13" i="18"/>
  <c r="AY13" i="18"/>
  <c r="AX13" i="18"/>
  <c r="AV13" i="18"/>
  <c r="AU13" i="18"/>
  <c r="AT13" i="18"/>
  <c r="AR13" i="18"/>
  <c r="AQ13" i="18"/>
  <c r="AP13" i="18"/>
  <c r="AO13" i="18"/>
  <c r="AW13" i="18" s="1"/>
  <c r="AN13" i="18"/>
  <c r="AL13" i="18"/>
  <c r="AI13" i="18"/>
  <c r="AF13" i="18"/>
  <c r="AE13" i="18"/>
  <c r="AM13" i="18" s="1"/>
  <c r="AA13" i="18"/>
  <c r="X13" i="18"/>
  <c r="V13" i="18"/>
  <c r="T13" i="18"/>
  <c r="W13" i="18" s="1"/>
  <c r="S13" i="18"/>
  <c r="P13" i="18"/>
  <c r="O13" i="18"/>
  <c r="Q13" i="18" s="1"/>
  <c r="N13" i="18"/>
  <c r="K13" i="18"/>
  <c r="J13" i="18"/>
  <c r="H13" i="18"/>
  <c r="G13" i="18"/>
  <c r="F13" i="18"/>
  <c r="C13" i="18"/>
  <c r="E13" i="18" s="1"/>
  <c r="KE12" i="18"/>
  <c r="KC12" i="18"/>
  <c r="KB12" i="18"/>
  <c r="KA12" i="18"/>
  <c r="JZ12" i="18"/>
  <c r="KD12" i="18" s="1"/>
  <c r="JT12" i="18"/>
  <c r="JS12" i="18"/>
  <c r="JQ12" i="18"/>
  <c r="JP12" i="18"/>
  <c r="JO12" i="18"/>
  <c r="JN12" i="18"/>
  <c r="JR12" i="18" s="1"/>
  <c r="JK12" i="18"/>
  <c r="JH12" i="18"/>
  <c r="JJ12" i="18" s="1"/>
  <c r="JG12" i="18"/>
  <c r="JE12" i="18"/>
  <c r="JD12" i="18"/>
  <c r="JC12" i="18"/>
  <c r="JB12" i="18"/>
  <c r="JF12" i="18" s="1"/>
  <c r="IV12" i="18"/>
  <c r="IU12" i="18"/>
  <c r="IS12" i="18"/>
  <c r="IR12" i="18"/>
  <c r="IQ12" i="18"/>
  <c r="IP12" i="18"/>
  <c r="IT12" i="18" s="1"/>
  <c r="IM12" i="18"/>
  <c r="IJ12" i="18"/>
  <c r="IL12" i="18" s="1"/>
  <c r="II12" i="18"/>
  <c r="IG12" i="18"/>
  <c r="IF12" i="18"/>
  <c r="IE12" i="18"/>
  <c r="ID12" i="18"/>
  <c r="IH12" i="18" s="1"/>
  <c r="IC12" i="18"/>
  <c r="IB12" i="18"/>
  <c r="IA12" i="18"/>
  <c r="HY12" i="18"/>
  <c r="HZ12" i="18" s="1"/>
  <c r="HX12" i="18"/>
  <c r="HW12" i="18"/>
  <c r="HU12" i="18"/>
  <c r="HT12" i="18"/>
  <c r="HV12" i="18" s="1"/>
  <c r="HS12" i="18"/>
  <c r="HQ12" i="18"/>
  <c r="HP12" i="18"/>
  <c r="HO12" i="18"/>
  <c r="HR12" i="18" s="1"/>
  <c r="HM12" i="18"/>
  <c r="HL12" i="18"/>
  <c r="HK12" i="18"/>
  <c r="HJ12" i="18"/>
  <c r="HN12" i="18" s="1"/>
  <c r="HI12" i="18"/>
  <c r="HH12" i="18"/>
  <c r="HG12" i="18"/>
  <c r="HE12" i="18"/>
  <c r="HF12" i="18" s="1"/>
  <c r="HD12" i="18"/>
  <c r="HC12" i="18"/>
  <c r="HA12" i="18"/>
  <c r="GZ12" i="18"/>
  <c r="HB12" i="18" s="1"/>
  <c r="GY12" i="18"/>
  <c r="GV12" i="18"/>
  <c r="GX12" i="18" s="1"/>
  <c r="GS12" i="18"/>
  <c r="GR12" i="18"/>
  <c r="GT12" i="18" s="1"/>
  <c r="GN12" i="18"/>
  <c r="GM12" i="18"/>
  <c r="GK12" i="18"/>
  <c r="GJ12" i="18"/>
  <c r="GL12" i="18" s="1"/>
  <c r="GI12" i="18"/>
  <c r="GF12" i="18"/>
  <c r="GH12" i="18" s="1"/>
  <c r="GC12" i="18"/>
  <c r="GB12" i="18"/>
  <c r="GD12" i="18" s="1"/>
  <c r="FX12" i="18"/>
  <c r="FW12" i="18"/>
  <c r="FU12" i="18"/>
  <c r="FT12" i="18"/>
  <c r="FV12" i="18" s="1"/>
  <c r="FS12" i="18"/>
  <c r="FP12" i="18"/>
  <c r="FR12" i="18" s="1"/>
  <c r="FM12" i="18"/>
  <c r="FL12" i="18"/>
  <c r="FN12" i="18" s="1"/>
  <c r="FH12" i="18"/>
  <c r="FG12" i="18"/>
  <c r="FE12" i="18"/>
  <c r="FD12" i="18"/>
  <c r="FF12" i="18" s="1"/>
  <c r="FC12" i="18"/>
  <c r="EZ12" i="18"/>
  <c r="FB12" i="18" s="1"/>
  <c r="EW12" i="18"/>
  <c r="EV12" i="18"/>
  <c r="EX12" i="18" s="1"/>
  <c r="ER12" i="18"/>
  <c r="EQ12" i="18"/>
  <c r="EO12" i="18"/>
  <c r="EN12" i="18"/>
  <c r="EP12" i="18" s="1"/>
  <c r="EM12" i="18"/>
  <c r="EJ12" i="18"/>
  <c r="EL12" i="18" s="1"/>
  <c r="EG12" i="18"/>
  <c r="EF12" i="18"/>
  <c r="EH12" i="18" s="1"/>
  <c r="EB12" i="18"/>
  <c r="DY12" i="18"/>
  <c r="EC12" i="18" s="1"/>
  <c r="DX12" i="18"/>
  <c r="DW12" i="18"/>
  <c r="DU12" i="18"/>
  <c r="DT12" i="18"/>
  <c r="DS12" i="18"/>
  <c r="DR12" i="18"/>
  <c r="DV12" i="18" s="1"/>
  <c r="DM12" i="18"/>
  <c r="DK12" i="18"/>
  <c r="DN12" i="18" s="1"/>
  <c r="DH12" i="18"/>
  <c r="DG12" i="18"/>
  <c r="DE12" i="18"/>
  <c r="DD12" i="18"/>
  <c r="CW12" i="18"/>
  <c r="CV12" i="18"/>
  <c r="CU12" i="18"/>
  <c r="CS12" i="18"/>
  <c r="CR12" i="18"/>
  <c r="CQ12" i="18"/>
  <c r="CP12" i="18"/>
  <c r="CT12" i="18" s="1"/>
  <c r="CI12" i="18"/>
  <c r="CF12" i="18"/>
  <c r="CC12" i="18"/>
  <c r="CB12" i="18"/>
  <c r="CE12" i="18" s="1"/>
  <c r="BX12" i="18"/>
  <c r="BU12" i="18"/>
  <c r="BY12" i="18" s="1"/>
  <c r="BT12" i="18"/>
  <c r="BS12" i="18"/>
  <c r="BQ12" i="18"/>
  <c r="BP12" i="18"/>
  <c r="BO12" i="18"/>
  <c r="BN12" i="18"/>
  <c r="BR12" i="18" s="1"/>
  <c r="BI12" i="18"/>
  <c r="BG12" i="18"/>
  <c r="BJ12" i="18" s="1"/>
  <c r="BD12" i="18"/>
  <c r="BC12" i="18"/>
  <c r="BA12" i="18"/>
  <c r="AZ12" i="18"/>
  <c r="AY12" i="18"/>
  <c r="AU12" i="18"/>
  <c r="AQ12" i="18"/>
  <c r="AO12" i="18"/>
  <c r="AX12" i="18" s="1"/>
  <c r="AM12" i="18"/>
  <c r="AE12" i="18"/>
  <c r="AA12" i="18"/>
  <c r="Z12" i="18"/>
  <c r="Y12" i="18"/>
  <c r="W12" i="18"/>
  <c r="V12" i="18"/>
  <c r="U12" i="18"/>
  <c r="T12" i="18"/>
  <c r="X12" i="18" s="1"/>
  <c r="S12" i="18"/>
  <c r="O12" i="18"/>
  <c r="K12" i="18"/>
  <c r="G12" i="18"/>
  <c r="C12" i="18"/>
  <c r="KB11" i="18"/>
  <c r="JZ11" i="18"/>
  <c r="KE11" i="18" s="1"/>
  <c r="JT11" i="18"/>
  <c r="JP11" i="18"/>
  <c r="JN11" i="18"/>
  <c r="JS11" i="18" s="1"/>
  <c r="JH11" i="18"/>
  <c r="JD11" i="18"/>
  <c r="JB11" i="18"/>
  <c r="JG11" i="18" s="1"/>
  <c r="IV11" i="18"/>
  <c r="IR11" i="18"/>
  <c r="IP11" i="18"/>
  <c r="IU11" i="18" s="1"/>
  <c r="IJ11" i="18"/>
  <c r="IF11" i="18"/>
  <c r="ID11" i="18"/>
  <c r="II11" i="18" s="1"/>
  <c r="IB11" i="18"/>
  <c r="IA11" i="18"/>
  <c r="HZ11" i="18"/>
  <c r="HY11" i="18"/>
  <c r="IC11" i="18" s="1"/>
  <c r="HT11" i="18"/>
  <c r="HR11" i="18"/>
  <c r="HP11" i="18"/>
  <c r="HO11" i="18"/>
  <c r="HS11" i="18" s="1"/>
  <c r="HL11" i="18"/>
  <c r="HJ11" i="18"/>
  <c r="HK11" i="18" s="1"/>
  <c r="HH11" i="18"/>
  <c r="HG11" i="18"/>
  <c r="HF11" i="18"/>
  <c r="HE11" i="18"/>
  <c r="HI11" i="18" s="1"/>
  <c r="HD11" i="18"/>
  <c r="GZ11" i="18"/>
  <c r="GV11" i="18"/>
  <c r="GR11" i="18"/>
  <c r="GN11" i="18"/>
  <c r="GJ11" i="18"/>
  <c r="GF11" i="18"/>
  <c r="GB11" i="18"/>
  <c r="FX11" i="18"/>
  <c r="FT11" i="18"/>
  <c r="FP11" i="18"/>
  <c r="FL11" i="18"/>
  <c r="FH11" i="18"/>
  <c r="FD11" i="18"/>
  <c r="EZ11" i="18"/>
  <c r="EV11" i="18"/>
  <c r="ER11" i="18"/>
  <c r="EN11" i="18"/>
  <c r="EJ11" i="18"/>
  <c r="EF11" i="18"/>
  <c r="EE11" i="18"/>
  <c r="ED11" i="18"/>
  <c r="EB11" i="18"/>
  <c r="EA11" i="18"/>
  <c r="DZ11" i="18"/>
  <c r="DY11" i="18"/>
  <c r="EC11" i="18" s="1"/>
  <c r="DX11" i="18"/>
  <c r="DT11" i="18"/>
  <c r="DR11" i="18"/>
  <c r="DW11" i="18" s="1"/>
  <c r="DP11" i="18"/>
  <c r="DN11" i="18"/>
  <c r="DL11" i="18"/>
  <c r="DK11" i="18"/>
  <c r="DO11" i="18" s="1"/>
  <c r="DD11" i="18"/>
  <c r="DC11" i="18"/>
  <c r="DB11" i="18"/>
  <c r="CZ11" i="18"/>
  <c r="CY11" i="18"/>
  <c r="CX11" i="18"/>
  <c r="CW11" i="18"/>
  <c r="DA11" i="18" s="1"/>
  <c r="CV11" i="18"/>
  <c r="CR11" i="18"/>
  <c r="CP11" i="18"/>
  <c r="CU11" i="18" s="1"/>
  <c r="CN11" i="18"/>
  <c r="CL11" i="18"/>
  <c r="CJ11" i="18"/>
  <c r="CI11" i="18"/>
  <c r="CM11" i="18" s="1"/>
  <c r="CF11" i="18"/>
  <c r="CB11" i="18"/>
  <c r="CA11" i="18"/>
  <c r="BZ11" i="18"/>
  <c r="BX11" i="18"/>
  <c r="BW11" i="18"/>
  <c r="BV11" i="18"/>
  <c r="BU11" i="18"/>
  <c r="BY11" i="18" s="1"/>
  <c r="BT11" i="18"/>
  <c r="BP11" i="18"/>
  <c r="BN11" i="18"/>
  <c r="BS11" i="18" s="1"/>
  <c r="BL11" i="18"/>
  <c r="BJ11" i="18"/>
  <c r="BH11" i="18"/>
  <c r="BG11" i="18"/>
  <c r="BK11" i="18" s="1"/>
  <c r="AZ11" i="18"/>
  <c r="AY11" i="18"/>
  <c r="AX11" i="18"/>
  <c r="AV11" i="18"/>
  <c r="AU11" i="18"/>
  <c r="AT11" i="18"/>
  <c r="AR11" i="18"/>
  <c r="AQ11" i="18"/>
  <c r="AP11" i="18"/>
  <c r="AO11" i="18"/>
  <c r="AW11" i="18" s="1"/>
  <c r="AN11" i="18"/>
  <c r="AL11" i="18"/>
  <c r="AJ11" i="18"/>
  <c r="AH11" i="18"/>
  <c r="AF11" i="18"/>
  <c r="AE11" i="18"/>
  <c r="AM11" i="18" s="1"/>
  <c r="AD11" i="18"/>
  <c r="AB11" i="18"/>
  <c r="AA11" i="18"/>
  <c r="AC11" i="18" s="1"/>
  <c r="T11" i="18"/>
  <c r="R11" i="18"/>
  <c r="P11" i="18"/>
  <c r="O11" i="18"/>
  <c r="S11" i="18" s="1"/>
  <c r="N11" i="18"/>
  <c r="L11" i="18"/>
  <c r="J11" i="18"/>
  <c r="H11" i="18"/>
  <c r="G11" i="18"/>
  <c r="K11" i="18" s="1"/>
  <c r="F11" i="18"/>
  <c r="D11" i="18"/>
  <c r="C11" i="18"/>
  <c r="E11" i="18" s="1"/>
  <c r="KE10" i="18"/>
  <c r="KC10" i="18"/>
  <c r="KB10" i="18"/>
  <c r="KA10" i="18"/>
  <c r="JZ10" i="18"/>
  <c r="KD10" i="18" s="1"/>
  <c r="JY10" i="18"/>
  <c r="JW10" i="18"/>
  <c r="JU10" i="18"/>
  <c r="JT10" i="18"/>
  <c r="JX10" i="18" s="1"/>
  <c r="JS10" i="18"/>
  <c r="JQ10" i="18"/>
  <c r="JP10" i="18"/>
  <c r="JO10" i="18"/>
  <c r="JN10" i="18"/>
  <c r="JR10" i="18" s="1"/>
  <c r="JM10" i="18"/>
  <c r="JK10" i="18"/>
  <c r="JI10" i="18"/>
  <c r="JH10" i="18"/>
  <c r="JL10" i="18" s="1"/>
  <c r="JG10" i="18"/>
  <c r="JE10" i="18"/>
  <c r="JD10" i="18"/>
  <c r="JC10" i="18"/>
  <c r="JB10" i="18"/>
  <c r="JF10" i="18" s="1"/>
  <c r="JA10" i="18"/>
  <c r="IY10" i="18"/>
  <c r="IW10" i="18"/>
  <c r="IV10" i="18"/>
  <c r="IZ10" i="18" s="1"/>
  <c r="IU10" i="18"/>
  <c r="IS10" i="18"/>
  <c r="IR10" i="18"/>
  <c r="IQ10" i="18"/>
  <c r="IP10" i="18"/>
  <c r="IT10" i="18" s="1"/>
  <c r="IO10" i="18"/>
  <c r="IM10" i="18"/>
  <c r="IK10" i="18"/>
  <c r="IJ10" i="18"/>
  <c r="IN10" i="18" s="1"/>
  <c r="II10" i="18"/>
  <c r="IG10" i="18"/>
  <c r="IF10" i="18"/>
  <c r="IE10" i="18"/>
  <c r="ID10" i="18"/>
  <c r="IH10" i="18" s="1"/>
  <c r="HY10" i="18"/>
  <c r="HW10" i="18"/>
  <c r="HU10" i="18"/>
  <c r="HT10" i="18"/>
  <c r="HX10" i="18" s="1"/>
  <c r="HQ10" i="18"/>
  <c r="HO10" i="18"/>
  <c r="HP10" i="18" s="1"/>
  <c r="HM10" i="18"/>
  <c r="HL10" i="18"/>
  <c r="HK10" i="18"/>
  <c r="HJ10" i="18"/>
  <c r="HN10" i="18" s="1"/>
  <c r="HI10" i="18"/>
  <c r="HE10" i="18"/>
  <c r="HC10" i="18"/>
  <c r="HA10" i="18"/>
  <c r="GZ10" i="18"/>
  <c r="HD10" i="18" s="1"/>
  <c r="GY10" i="18"/>
  <c r="GW10" i="18"/>
  <c r="GV10" i="18"/>
  <c r="GX10" i="18" s="1"/>
  <c r="GU10" i="18"/>
  <c r="GS10" i="18"/>
  <c r="GR10" i="18"/>
  <c r="GT10" i="18" s="1"/>
  <c r="GQ10" i="18"/>
  <c r="GO10" i="18"/>
  <c r="GN10" i="18"/>
  <c r="GP10" i="18" s="1"/>
  <c r="GM10" i="18"/>
  <c r="GK10" i="18"/>
  <c r="GJ10" i="18"/>
  <c r="GL10" i="18" s="1"/>
  <c r="GI10" i="18"/>
  <c r="GG10" i="18"/>
  <c r="GF10" i="18"/>
  <c r="GH10" i="18" s="1"/>
  <c r="GE10" i="18"/>
  <c r="GC10" i="18"/>
  <c r="GB10" i="18"/>
  <c r="GD10" i="18" s="1"/>
  <c r="GA10" i="18"/>
  <c r="FY10" i="18"/>
  <c r="FX10" i="18"/>
  <c r="FZ10" i="18" s="1"/>
  <c r="FW10" i="18"/>
  <c r="FU10" i="18"/>
  <c r="FT10" i="18"/>
  <c r="FV10" i="18" s="1"/>
  <c r="FS10" i="18"/>
  <c r="FQ10" i="18"/>
  <c r="FP10" i="18"/>
  <c r="FR10" i="18" s="1"/>
  <c r="FO10" i="18"/>
  <c r="FM10" i="18"/>
  <c r="FL10" i="18"/>
  <c r="FN10" i="18" s="1"/>
  <c r="FK10" i="18"/>
  <c r="FI10" i="18"/>
  <c r="FH10" i="18"/>
  <c r="FJ10" i="18" s="1"/>
  <c r="FG10" i="18"/>
  <c r="FE10" i="18"/>
  <c r="FD10" i="18"/>
  <c r="FF10" i="18" s="1"/>
  <c r="FC10" i="18"/>
  <c r="FA10" i="18"/>
  <c r="EZ10" i="18"/>
  <c r="FB10" i="18" s="1"/>
  <c r="EY10" i="18"/>
  <c r="EW10" i="18"/>
  <c r="EV10" i="18"/>
  <c r="EX10" i="18" s="1"/>
  <c r="EU10" i="18"/>
  <c r="ES10" i="18"/>
  <c r="ER10" i="18"/>
  <c r="ET10" i="18" s="1"/>
  <c r="EQ10" i="18"/>
  <c r="EO10" i="18"/>
  <c r="EN10" i="18"/>
  <c r="EP10" i="18" s="1"/>
  <c r="EM10" i="18"/>
  <c r="EK10" i="18"/>
  <c r="EJ10" i="18"/>
  <c r="EL10" i="18" s="1"/>
  <c r="EI10" i="18"/>
  <c r="EG10" i="18"/>
  <c r="EF10" i="18"/>
  <c r="EH10" i="18" s="1"/>
  <c r="DY10" i="18"/>
  <c r="DX10" i="18"/>
  <c r="DW10" i="18"/>
  <c r="DU10" i="18"/>
  <c r="DT10" i="18"/>
  <c r="DS10" i="18"/>
  <c r="DR10" i="18"/>
  <c r="DV10" i="18" s="1"/>
  <c r="DQ10" i="18"/>
  <c r="DM10" i="18"/>
  <c r="DK10" i="18"/>
  <c r="DP10" i="18" s="1"/>
  <c r="DI10" i="18"/>
  <c r="DG10" i="18"/>
  <c r="DE10" i="18"/>
  <c r="DD10" i="18"/>
  <c r="DH10" i="18" s="1"/>
  <c r="CW10" i="18"/>
  <c r="CV10" i="18"/>
  <c r="CU10" i="18"/>
  <c r="CS10" i="18"/>
  <c r="CR10" i="18"/>
  <c r="CQ10" i="18"/>
  <c r="CP10" i="18"/>
  <c r="CT10" i="18" s="1"/>
  <c r="CM10" i="18"/>
  <c r="CI10" i="18"/>
  <c r="CO10" i="18" s="1"/>
  <c r="CG10" i="18"/>
  <c r="CE10" i="18"/>
  <c r="CC10" i="18"/>
  <c r="CB10" i="18"/>
  <c r="CF10" i="18" s="1"/>
  <c r="BY10" i="18"/>
  <c r="BU10" i="18"/>
  <c r="CA10" i="18" s="1"/>
  <c r="BT10" i="18"/>
  <c r="BS10" i="18"/>
  <c r="BQ10" i="18"/>
  <c r="BP10" i="18"/>
  <c r="BO10" i="18"/>
  <c r="BN10" i="18"/>
  <c r="BR10" i="18" s="1"/>
  <c r="BG10" i="18"/>
  <c r="BE10" i="18"/>
  <c r="BC10" i="18"/>
  <c r="BA10" i="18"/>
  <c r="AZ10" i="18"/>
  <c r="BD10" i="18" s="1"/>
  <c r="AS10" i="18"/>
  <c r="AO10" i="18"/>
  <c r="AU10" i="18" s="1"/>
  <c r="AK10" i="18"/>
  <c r="AI10" i="18"/>
  <c r="AG10" i="18"/>
  <c r="AE10" i="18"/>
  <c r="AC10" i="18"/>
  <c r="AA10" i="18"/>
  <c r="Y10" i="18"/>
  <c r="W10" i="18"/>
  <c r="U10" i="18"/>
  <c r="T10" i="18"/>
  <c r="X10" i="18" s="1"/>
  <c r="O10" i="18"/>
  <c r="G10" i="18"/>
  <c r="C10" i="18"/>
  <c r="KB9" i="18"/>
  <c r="JZ9" i="18"/>
  <c r="KD9" i="18" s="1"/>
  <c r="JT9" i="18"/>
  <c r="JR9" i="18"/>
  <c r="JP9" i="18"/>
  <c r="JN9" i="18"/>
  <c r="JL9" i="18"/>
  <c r="JH9" i="18"/>
  <c r="JD9" i="18"/>
  <c r="JB9" i="18"/>
  <c r="JF9" i="18" s="1"/>
  <c r="IV9" i="18"/>
  <c r="IT9" i="18"/>
  <c r="IR9" i="18"/>
  <c r="IP9" i="18"/>
  <c r="IN9" i="18"/>
  <c r="IJ9" i="18"/>
  <c r="IF9" i="18"/>
  <c r="ID9" i="18"/>
  <c r="IH9" i="18" s="1"/>
  <c r="IB9" i="18"/>
  <c r="HZ9" i="18"/>
  <c r="HY9" i="18"/>
  <c r="IC9" i="18" s="1"/>
  <c r="HX9" i="18"/>
  <c r="HV9" i="18"/>
  <c r="HT9" i="18"/>
  <c r="HR9" i="18"/>
  <c r="HQ9" i="18"/>
  <c r="HP9" i="18"/>
  <c r="HO9" i="18"/>
  <c r="HS9" i="18" s="1"/>
  <c r="HN9" i="18"/>
  <c r="HJ9" i="18"/>
  <c r="HH9" i="18"/>
  <c r="HF9" i="18"/>
  <c r="HE9" i="18"/>
  <c r="HI9" i="18" s="1"/>
  <c r="GZ9" i="18"/>
  <c r="GV9" i="18"/>
  <c r="GR9" i="18"/>
  <c r="GN9" i="18"/>
  <c r="GJ9" i="18"/>
  <c r="GF9" i="18"/>
  <c r="GB9" i="18"/>
  <c r="FX9" i="18"/>
  <c r="FT9" i="18"/>
  <c r="FP9" i="18"/>
  <c r="FL9" i="18"/>
  <c r="FH9" i="18"/>
  <c r="FD9" i="18"/>
  <c r="EZ9" i="18"/>
  <c r="EV9" i="18"/>
  <c r="ER9" i="18"/>
  <c r="EN9" i="18"/>
  <c r="EJ9" i="18"/>
  <c r="EF9" i="18"/>
  <c r="ED9" i="18"/>
  <c r="EB9" i="18"/>
  <c r="DZ9" i="18"/>
  <c r="DY9" i="18"/>
  <c r="EC9" i="18" s="1"/>
  <c r="DR9" i="18"/>
  <c r="DQ9" i="18"/>
  <c r="DP9" i="18"/>
  <c r="DN9" i="18"/>
  <c r="DM9" i="18"/>
  <c r="DL9" i="18"/>
  <c r="DK9" i="18"/>
  <c r="DO9" i="18" s="1"/>
  <c r="DH9" i="18"/>
  <c r="DD9" i="18"/>
  <c r="DJ9" i="18" s="1"/>
  <c r="DB9" i="18"/>
  <c r="CZ9" i="18"/>
  <c r="CX9" i="18"/>
  <c r="CW9" i="18"/>
  <c r="DA9" i="18" s="1"/>
  <c r="CT9" i="18"/>
  <c r="CP9" i="18"/>
  <c r="CV9" i="18" s="1"/>
  <c r="CO9" i="18"/>
  <c r="CN9" i="18"/>
  <c r="CL9" i="18"/>
  <c r="CK9" i="18"/>
  <c r="CJ9" i="18"/>
  <c r="CI9" i="18"/>
  <c r="CM9" i="18" s="1"/>
  <c r="CB9" i="18"/>
  <c r="BZ9" i="18"/>
  <c r="BX9" i="18"/>
  <c r="BV9" i="18"/>
  <c r="BU9" i="18"/>
  <c r="BY9" i="18" s="1"/>
  <c r="BN9" i="18"/>
  <c r="BM9" i="18"/>
  <c r="BL9" i="18"/>
  <c r="BJ9" i="18"/>
  <c r="BI9" i="18"/>
  <c r="BH9" i="18"/>
  <c r="BG9" i="18"/>
  <c r="BK9" i="18" s="1"/>
  <c r="BD9" i="18"/>
  <c r="AZ9" i="18"/>
  <c r="BF9" i="18" s="1"/>
  <c r="AX9" i="18"/>
  <c r="AV9" i="18"/>
  <c r="AT9" i="18"/>
  <c r="AR9" i="18"/>
  <c r="AP9" i="18"/>
  <c r="AO9" i="18"/>
  <c r="AW9" i="18" s="1"/>
  <c r="AN9" i="18"/>
  <c r="AL9" i="18"/>
  <c r="AK9" i="18"/>
  <c r="AJ9" i="18"/>
  <c r="AH9" i="18"/>
  <c r="AG9" i="18"/>
  <c r="AF9" i="18"/>
  <c r="AE9" i="18"/>
  <c r="AM9" i="18" s="1"/>
  <c r="AD9" i="18"/>
  <c r="AC9" i="18"/>
  <c r="AB9" i="18"/>
  <c r="AA9" i="18"/>
  <c r="T9" i="18"/>
  <c r="R9" i="18"/>
  <c r="Q9" i="18"/>
  <c r="P9" i="18"/>
  <c r="O9" i="18"/>
  <c r="S9" i="18" s="1"/>
  <c r="N9" i="18"/>
  <c r="M9" i="18"/>
  <c r="L9" i="18"/>
  <c r="J9" i="18"/>
  <c r="I9" i="18"/>
  <c r="H9" i="18"/>
  <c r="G9" i="18"/>
  <c r="K9" i="18" s="1"/>
  <c r="F9" i="18"/>
  <c r="E9" i="18"/>
  <c r="D9" i="18"/>
  <c r="C9" i="18"/>
  <c r="KE8" i="18"/>
  <c r="KC8" i="18"/>
  <c r="KA8" i="18"/>
  <c r="JZ8" i="18"/>
  <c r="KD8" i="18" s="1"/>
  <c r="JY8" i="18"/>
  <c r="JW8" i="18"/>
  <c r="JV8" i="18"/>
  <c r="JU8" i="18"/>
  <c r="JT8" i="18"/>
  <c r="JX8" i="18" s="1"/>
  <c r="JS8" i="18"/>
  <c r="JQ8" i="18"/>
  <c r="JO8" i="18"/>
  <c r="JN8" i="18"/>
  <c r="JR8" i="18" s="1"/>
  <c r="JM8" i="18"/>
  <c r="JK8" i="18"/>
  <c r="JJ8" i="18"/>
  <c r="JI8" i="18"/>
  <c r="JH8" i="18"/>
  <c r="JL8" i="18" s="1"/>
  <c r="JG8" i="18"/>
  <c r="JE8" i="18"/>
  <c r="JC8" i="18"/>
  <c r="JB8" i="18"/>
  <c r="JF8" i="18" s="1"/>
  <c r="JA8" i="18"/>
  <c r="IY8" i="18"/>
  <c r="IX8" i="18"/>
  <c r="IW8" i="18"/>
  <c r="IV8" i="18"/>
  <c r="IZ8" i="18" s="1"/>
  <c r="IU8" i="18"/>
  <c r="IS8" i="18"/>
  <c r="IQ8" i="18"/>
  <c r="IP8" i="18"/>
  <c r="IT8" i="18" s="1"/>
  <c r="IO8" i="18"/>
  <c r="IM8" i="18"/>
  <c r="IL8" i="18"/>
  <c r="IK8" i="18"/>
  <c r="IJ8" i="18"/>
  <c r="IN8" i="18" s="1"/>
  <c r="II8" i="18"/>
  <c r="IG8" i="18"/>
  <c r="IE8" i="18"/>
  <c r="ID8" i="18"/>
  <c r="IH8" i="18" s="1"/>
  <c r="IC8" i="18"/>
  <c r="HY8" i="18"/>
  <c r="HW8" i="18"/>
  <c r="HV8" i="18"/>
  <c r="HU8" i="18"/>
  <c r="HT8" i="18"/>
  <c r="HX8" i="18" s="1"/>
  <c r="HQ8" i="18"/>
  <c r="HO8" i="18"/>
  <c r="HS8" i="18" s="1"/>
  <c r="HM8" i="18"/>
  <c r="HK8" i="18"/>
  <c r="HJ8" i="18"/>
  <c r="HN8" i="18" s="1"/>
  <c r="HI8" i="18"/>
  <c r="HG8" i="18"/>
  <c r="HE8" i="18"/>
  <c r="HC8" i="18"/>
  <c r="HB8" i="18"/>
  <c r="HA8" i="18"/>
  <c r="GZ8" i="18"/>
  <c r="HD8" i="18" s="1"/>
  <c r="GY8" i="18"/>
  <c r="GX8" i="18"/>
  <c r="GW8" i="18"/>
  <c r="GV8" i="18"/>
  <c r="GU8" i="18"/>
  <c r="GT8" i="18"/>
  <c r="GS8" i="18"/>
  <c r="GR8" i="18"/>
  <c r="GQ8" i="18"/>
  <c r="GP8" i="18"/>
  <c r="GO8" i="18"/>
  <c r="GN8" i="18"/>
  <c r="GM8" i="18"/>
  <c r="GL8" i="18"/>
  <c r="GK8" i="18"/>
  <c r="GJ8" i="18"/>
  <c r="GI8" i="18"/>
  <c r="GH8" i="18"/>
  <c r="GG8" i="18"/>
  <c r="GF8" i="18"/>
  <c r="GE8" i="18"/>
  <c r="GD8" i="18"/>
  <c r="GC8" i="18"/>
  <c r="GB8" i="18"/>
  <c r="GA8" i="18"/>
  <c r="FZ8" i="18"/>
  <c r="FY8" i="18"/>
  <c r="FX8" i="18"/>
  <c r="FW8" i="18"/>
  <c r="FV8" i="18"/>
  <c r="FU8" i="18"/>
  <c r="FT8" i="18"/>
  <c r="FS8" i="18"/>
  <c r="FR8" i="18"/>
  <c r="FQ8" i="18"/>
  <c r="FP8" i="18"/>
  <c r="FO8" i="18"/>
  <c r="FN8" i="18"/>
  <c r="FM8" i="18"/>
  <c r="FL8" i="18"/>
  <c r="FK8" i="18"/>
  <c r="FJ8" i="18"/>
  <c r="FI8" i="18"/>
  <c r="FH8" i="18"/>
  <c r="FG8" i="18"/>
  <c r="FF8" i="18"/>
  <c r="FE8" i="18"/>
  <c r="FD8" i="18"/>
  <c r="FC8" i="18"/>
  <c r="FB8" i="18"/>
  <c r="FA8" i="18"/>
  <c r="EZ8" i="18"/>
  <c r="EY8" i="18"/>
  <c r="EX8" i="18"/>
  <c r="EW8" i="18"/>
  <c r="EV8" i="18"/>
  <c r="EU8" i="18"/>
  <c r="ET8" i="18"/>
  <c r="ES8" i="18"/>
  <c r="ER8" i="18"/>
  <c r="EQ8" i="18"/>
  <c r="EP8" i="18"/>
  <c r="EO8" i="18"/>
  <c r="EN8" i="18"/>
  <c r="EM8" i="18"/>
  <c r="EL8" i="18"/>
  <c r="EK8" i="18"/>
  <c r="EJ8" i="18"/>
  <c r="EI8" i="18"/>
  <c r="EH8" i="18"/>
  <c r="EG8" i="18"/>
  <c r="EF8" i="18"/>
  <c r="EE8" i="18"/>
  <c r="EC8" i="18"/>
  <c r="EA8" i="18"/>
  <c r="DY8" i="18"/>
  <c r="DW8" i="18"/>
  <c r="DU8" i="18"/>
  <c r="DS8" i="18"/>
  <c r="DR8" i="18"/>
  <c r="DV8" i="18" s="1"/>
  <c r="DQ8" i="18"/>
  <c r="DO8" i="18"/>
  <c r="DM8" i="18"/>
  <c r="DK8" i="18"/>
  <c r="DJ8" i="18"/>
  <c r="DI8" i="18"/>
  <c r="DG8" i="18"/>
  <c r="DF8" i="18"/>
  <c r="DE8" i="18"/>
  <c r="DD8" i="18"/>
  <c r="DH8" i="18" s="1"/>
  <c r="DC8" i="18"/>
  <c r="DA8" i="18"/>
  <c r="CY8" i="18"/>
  <c r="CX8" i="18"/>
  <c r="CW8" i="18"/>
  <c r="CZ8" i="18" s="1"/>
  <c r="CU8" i="18"/>
  <c r="CP8" i="18"/>
  <c r="CM8" i="18"/>
  <c r="CK8" i="18"/>
  <c r="CI8" i="18"/>
  <c r="CL8" i="18" s="1"/>
  <c r="CH8" i="18"/>
  <c r="CG8" i="18"/>
  <c r="CE8" i="18"/>
  <c r="CD8" i="18"/>
  <c r="CC8" i="18"/>
  <c r="CB8" i="18"/>
  <c r="CF8" i="18" s="1"/>
  <c r="CA8" i="18"/>
  <c r="BY8" i="18"/>
  <c r="BV8" i="18"/>
  <c r="BU8" i="18"/>
  <c r="BX8" i="18" s="1"/>
  <c r="BQ8" i="18"/>
  <c r="BN8" i="18"/>
  <c r="BR8" i="18" s="1"/>
  <c r="BK8" i="18"/>
  <c r="BJ8" i="18"/>
  <c r="BI8" i="18"/>
  <c r="BG8" i="18"/>
  <c r="BF8" i="18"/>
  <c r="BE8" i="18"/>
  <c r="BC8" i="18"/>
  <c r="BB8" i="18"/>
  <c r="BA8" i="18"/>
  <c r="AZ8" i="18"/>
  <c r="BD8" i="18" s="1"/>
  <c r="AW8" i="18"/>
  <c r="AQ8" i="18"/>
  <c r="AO8" i="18"/>
  <c r="AX8" i="18" s="1"/>
  <c r="AL8" i="18"/>
  <c r="AI8" i="18"/>
  <c r="AG8" i="18"/>
  <c r="AE8" i="18"/>
  <c r="AM8" i="18" s="1"/>
  <c r="AA8" i="18"/>
  <c r="Z8" i="18"/>
  <c r="Y8" i="18"/>
  <c r="W8" i="18"/>
  <c r="V8" i="18"/>
  <c r="U8" i="18"/>
  <c r="T8" i="18"/>
  <c r="X8" i="18" s="1"/>
  <c r="R8" i="18"/>
  <c r="O8" i="18"/>
  <c r="P8" i="18" s="1"/>
  <c r="G8" i="18"/>
  <c r="F8" i="18"/>
  <c r="E8" i="18"/>
  <c r="C8" i="18"/>
  <c r="D8" i="18" s="1"/>
  <c r="KE7" i="18"/>
  <c r="JZ7" i="18"/>
  <c r="JT7" i="18"/>
  <c r="JR7" i="18"/>
  <c r="JO7" i="18"/>
  <c r="JN7" i="18"/>
  <c r="JQ7" i="18" s="1"/>
  <c r="JL7" i="18"/>
  <c r="JJ7" i="18"/>
  <c r="JH7" i="18"/>
  <c r="JK7" i="18" s="1"/>
  <c r="JD7" i="18"/>
  <c r="JB7" i="18"/>
  <c r="JE7" i="18" s="1"/>
  <c r="IY7" i="18"/>
  <c r="IV7" i="18"/>
  <c r="IZ7" i="18" s="1"/>
  <c r="IT7" i="18"/>
  <c r="IR7" i="18"/>
  <c r="IQ7" i="18"/>
  <c r="IP7" i="18"/>
  <c r="IS7" i="18" s="1"/>
  <c r="IN7" i="18"/>
  <c r="IM7" i="18"/>
  <c r="IL7" i="18"/>
  <c r="IJ7" i="18"/>
  <c r="II7" i="18"/>
  <c r="ID7" i="18"/>
  <c r="IB7" i="18"/>
  <c r="IA7" i="18"/>
  <c r="HZ7" i="18"/>
  <c r="HY7" i="18"/>
  <c r="IC7" i="18" s="1"/>
  <c r="HT7" i="18"/>
  <c r="HO7" i="18"/>
  <c r="HJ7" i="18"/>
  <c r="HH7" i="18"/>
  <c r="HG7" i="18"/>
  <c r="HF7" i="18"/>
  <c r="HE7" i="18"/>
  <c r="HI7" i="18" s="1"/>
  <c r="GZ7" i="18"/>
  <c r="GY7" i="18"/>
  <c r="GX7" i="18"/>
  <c r="GV7" i="18"/>
  <c r="GW7" i="18" s="1"/>
  <c r="GU7" i="18"/>
  <c r="GR7" i="18"/>
  <c r="GS7" i="18" s="1"/>
  <c r="GP7" i="18"/>
  <c r="GN7" i="18"/>
  <c r="GO7" i="18" s="1"/>
  <c r="GJ7" i="18"/>
  <c r="GI7" i="18"/>
  <c r="GH7" i="18"/>
  <c r="GF7" i="18"/>
  <c r="GG7" i="18" s="1"/>
  <c r="GE7" i="18"/>
  <c r="GB7" i="18"/>
  <c r="GC7" i="18" s="1"/>
  <c r="FZ7" i="18"/>
  <c r="FX7" i="18"/>
  <c r="FY7" i="18" s="1"/>
  <c r="FT7" i="18"/>
  <c r="FS7" i="18"/>
  <c r="FR7" i="18"/>
  <c r="FP7" i="18"/>
  <c r="FQ7" i="18" s="1"/>
  <c r="FO7" i="18"/>
  <c r="FL7" i="18"/>
  <c r="FM7" i="18" s="1"/>
  <c r="FJ7" i="18"/>
  <c r="FH7" i="18"/>
  <c r="FI7" i="18" s="1"/>
  <c r="FD7" i="18"/>
  <c r="FC7" i="18"/>
  <c r="FB7" i="18"/>
  <c r="EZ7" i="18"/>
  <c r="FA7" i="18" s="1"/>
  <c r="EY7" i="18"/>
  <c r="EV7" i="18"/>
  <c r="EW7" i="18" s="1"/>
  <c r="ET7" i="18"/>
  <c r="ER7" i="18"/>
  <c r="ES7" i="18" s="1"/>
  <c r="EN7" i="18"/>
  <c r="EM7" i="18"/>
  <c r="EL7" i="18"/>
  <c r="EJ7" i="18"/>
  <c r="EK7" i="18" s="1"/>
  <c r="EI7" i="18"/>
  <c r="EF7" i="18"/>
  <c r="EG7" i="18" s="1"/>
  <c r="ED7" i="18"/>
  <c r="EB7" i="18"/>
  <c r="DZ7" i="18"/>
  <c r="DY7" i="18"/>
  <c r="EC7" i="18" s="1"/>
  <c r="DV7" i="18"/>
  <c r="DR7" i="18"/>
  <c r="DQ7" i="18"/>
  <c r="DP7" i="18"/>
  <c r="DN7" i="18"/>
  <c r="DM7" i="18"/>
  <c r="DL7" i="18"/>
  <c r="DK7" i="18"/>
  <c r="DO7" i="18" s="1"/>
  <c r="DJ7" i="18"/>
  <c r="DF7" i="18"/>
  <c r="DD7" i="18"/>
  <c r="DI7" i="18" s="1"/>
  <c r="DB7" i="18"/>
  <c r="CZ7" i="18"/>
  <c r="CX7" i="18"/>
  <c r="CW7" i="18"/>
  <c r="DA7" i="18" s="1"/>
  <c r="CP7" i="18"/>
  <c r="CO7" i="18"/>
  <c r="CN7" i="18"/>
  <c r="CL7" i="18"/>
  <c r="CK7" i="18"/>
  <c r="CJ7" i="18"/>
  <c r="CI7" i="18"/>
  <c r="CM7" i="18" s="1"/>
  <c r="CH7" i="18"/>
  <c r="CD7" i="18"/>
  <c r="CB7" i="18"/>
  <c r="CG7" i="18" s="1"/>
  <c r="BZ7" i="18"/>
  <c r="BX7" i="18"/>
  <c r="BV7" i="18"/>
  <c r="BU7" i="18"/>
  <c r="BY7" i="18" s="1"/>
  <c r="BN7" i="18"/>
  <c r="BM7" i="18"/>
  <c r="BL7" i="18"/>
  <c r="BJ7" i="18"/>
  <c r="BI7" i="18"/>
  <c r="BH7" i="18"/>
  <c r="BG7" i="18"/>
  <c r="BK7" i="18" s="1"/>
  <c r="BF7" i="18"/>
  <c r="BB7" i="18"/>
  <c r="AZ7" i="18"/>
  <c r="BE7" i="18" s="1"/>
  <c r="AX7" i="18"/>
  <c r="AV7" i="18"/>
  <c r="AT7" i="18"/>
  <c r="AR7" i="18"/>
  <c r="AP7" i="18"/>
  <c r="AO7" i="18"/>
  <c r="AW7" i="18" s="1"/>
  <c r="AN7" i="18"/>
  <c r="AL7" i="18"/>
  <c r="AK7" i="18"/>
  <c r="AJ7" i="18"/>
  <c r="AH7" i="18"/>
  <c r="AG7" i="18"/>
  <c r="AF7" i="18"/>
  <c r="AE7" i="18"/>
  <c r="AM7" i="18" s="1"/>
  <c r="AD7" i="18"/>
  <c r="AC7" i="18"/>
  <c r="AB7" i="18"/>
  <c r="AA7" i="18"/>
  <c r="Z7" i="18"/>
  <c r="V7" i="18"/>
  <c r="T7" i="18"/>
  <c r="Y7" i="18" s="1"/>
  <c r="R7" i="18"/>
  <c r="Q7" i="18"/>
  <c r="P7" i="18"/>
  <c r="O7" i="18"/>
  <c r="S7" i="18" s="1"/>
  <c r="N7" i="18"/>
  <c r="M7" i="18"/>
  <c r="L7" i="18"/>
  <c r="J7" i="18"/>
  <c r="I7" i="18"/>
  <c r="H7" i="18"/>
  <c r="G7" i="18"/>
  <c r="K7" i="18" s="1"/>
  <c r="F7" i="18"/>
  <c r="E7" i="18"/>
  <c r="D7" i="18"/>
  <c r="C7" i="18"/>
  <c r="KE6" i="18"/>
  <c r="KA6" i="18"/>
  <c r="JS6" i="18"/>
  <c r="JO6" i="18"/>
  <c r="JG6" i="18"/>
  <c r="JC6" i="18"/>
  <c r="JB6" i="18" s="1"/>
  <c r="IU6" i="18"/>
  <c r="IQ6" i="18"/>
  <c r="IM6" i="18"/>
  <c r="II6" i="18"/>
  <c r="IE6" i="18"/>
  <c r="IA6" i="18"/>
  <c r="HW6" i="18"/>
  <c r="HS6" i="18"/>
  <c r="HK6" i="18"/>
  <c r="HG6" i="18"/>
  <c r="GQ6" i="18"/>
  <c r="GA6" i="18"/>
  <c r="FK6" i="18"/>
  <c r="EU6" i="18"/>
  <c r="EE6" i="18"/>
  <c r="EA6" i="18"/>
  <c r="DW6" i="18"/>
  <c r="DS6" i="18"/>
  <c r="DO6" i="18"/>
  <c r="DC6" i="18"/>
  <c r="CY6" i="18"/>
  <c r="CU6" i="18"/>
  <c r="CQ6" i="18"/>
  <c r="CM6" i="18"/>
  <c r="CI6" i="18"/>
  <c r="CA6" i="18"/>
  <c r="BW6" i="18"/>
  <c r="BS6" i="18"/>
  <c r="BO6" i="18"/>
  <c r="BK6" i="18"/>
  <c r="BC6" i="18"/>
  <c r="AY6" i="18"/>
  <c r="AU6" i="18"/>
  <c r="AQ6" i="18"/>
  <c r="AM6" i="18"/>
  <c r="AI6" i="18"/>
  <c r="W6" i="18"/>
  <c r="S6" i="18"/>
  <c r="K6" i="18"/>
  <c r="KE5" i="18"/>
  <c r="KD5" i="18"/>
  <c r="KD6" i="18" s="1"/>
  <c r="KC5" i="18"/>
  <c r="KC6" i="18" s="1"/>
  <c r="KB5" i="18"/>
  <c r="KB6" i="18" s="1"/>
  <c r="KA5" i="18"/>
  <c r="JZ5" i="18"/>
  <c r="JY5" i="18"/>
  <c r="JY6" i="18" s="1"/>
  <c r="JX5" i="18"/>
  <c r="JW5" i="18"/>
  <c r="JV5" i="18"/>
  <c r="JU5" i="18"/>
  <c r="JU6" i="18" s="1"/>
  <c r="JT5" i="18"/>
  <c r="JW6" i="18" s="1"/>
  <c r="JS5" i="18"/>
  <c r="JR5" i="18"/>
  <c r="JR6" i="18" s="1"/>
  <c r="JQ5" i="18"/>
  <c r="JQ6" i="18" s="1"/>
  <c r="JP5" i="18"/>
  <c r="JP6" i="18" s="1"/>
  <c r="JO5" i="18"/>
  <c r="JN5" i="18"/>
  <c r="JM5" i="18"/>
  <c r="JM6" i="18" s="1"/>
  <c r="JL5" i="18"/>
  <c r="JK5" i="18"/>
  <c r="JJ5" i="18"/>
  <c r="JI5" i="18"/>
  <c r="JI6" i="18" s="1"/>
  <c r="JH5" i="18"/>
  <c r="JK6" i="18" s="1"/>
  <c r="JG5" i="18"/>
  <c r="JF5" i="18"/>
  <c r="JF6" i="18" s="1"/>
  <c r="JE5" i="18"/>
  <c r="JE6" i="18" s="1"/>
  <c r="JD5" i="18"/>
  <c r="JD6" i="18" s="1"/>
  <c r="JC5" i="18"/>
  <c r="JB5" i="18"/>
  <c r="JA5" i="18"/>
  <c r="JA6" i="18" s="1"/>
  <c r="IZ5" i="18"/>
  <c r="IY5" i="18"/>
  <c r="IX5" i="18"/>
  <c r="IW5" i="18"/>
  <c r="IW6" i="18" s="1"/>
  <c r="IV5" i="18"/>
  <c r="IY6" i="18" s="1"/>
  <c r="IU5" i="18"/>
  <c r="IT5" i="18"/>
  <c r="IT6" i="18" s="1"/>
  <c r="IS5" i="18"/>
  <c r="IS6" i="18" s="1"/>
  <c r="IR5" i="18"/>
  <c r="IR6" i="18" s="1"/>
  <c r="IQ5" i="18"/>
  <c r="IP5" i="18"/>
  <c r="IO5" i="18"/>
  <c r="IO6" i="18" s="1"/>
  <c r="IN5" i="18"/>
  <c r="IM5" i="18"/>
  <c r="IL5" i="18"/>
  <c r="IK5" i="18"/>
  <c r="IK6" i="18" s="1"/>
  <c r="IJ5" i="18"/>
  <c r="II5" i="18"/>
  <c r="IH5" i="18"/>
  <c r="IH6" i="18" s="1"/>
  <c r="IG5" i="18"/>
  <c r="IG6" i="18" s="1"/>
  <c r="IF5" i="18"/>
  <c r="IF6" i="18" s="1"/>
  <c r="IE5" i="18"/>
  <c r="ID5" i="18"/>
  <c r="IC5" i="18"/>
  <c r="IC6" i="18" s="1"/>
  <c r="IB5" i="18"/>
  <c r="IB6" i="18" s="1"/>
  <c r="IA5" i="18"/>
  <c r="HZ5" i="18"/>
  <c r="HZ6" i="18" s="1"/>
  <c r="HY5" i="18"/>
  <c r="HX5" i="18"/>
  <c r="HW5" i="18"/>
  <c r="HV5" i="18"/>
  <c r="HU5" i="18"/>
  <c r="HU6" i="18" s="1"/>
  <c r="HT5" i="18"/>
  <c r="HS5" i="18"/>
  <c r="HR5" i="18"/>
  <c r="HR6" i="18" s="1"/>
  <c r="HQ5" i="18"/>
  <c r="HQ6" i="18" s="1"/>
  <c r="HP5" i="18"/>
  <c r="HP6" i="18" s="1"/>
  <c r="HO6" i="18" s="1"/>
  <c r="HO5" i="18"/>
  <c r="HN5" i="18"/>
  <c r="HN6" i="18" s="1"/>
  <c r="HM5" i="18"/>
  <c r="HM6" i="18" s="1"/>
  <c r="HL5" i="18"/>
  <c r="HL6" i="18" s="1"/>
  <c r="HK5" i="18"/>
  <c r="HJ5" i="18"/>
  <c r="HI5" i="18"/>
  <c r="HI6" i="18" s="1"/>
  <c r="HH5" i="18"/>
  <c r="HH6" i="18" s="1"/>
  <c r="HG5" i="18"/>
  <c r="HF5" i="18"/>
  <c r="HF6" i="18" s="1"/>
  <c r="HE5" i="18"/>
  <c r="HD5" i="18"/>
  <c r="HC5" i="18"/>
  <c r="HB5" i="18"/>
  <c r="HA5" i="18"/>
  <c r="HA6" i="18" s="1"/>
  <c r="GZ5" i="18"/>
  <c r="HC6" i="18" s="1"/>
  <c r="GY5" i="18"/>
  <c r="GX5" i="18"/>
  <c r="GW5" i="18"/>
  <c r="GW6" i="18" s="1"/>
  <c r="GV5" i="18"/>
  <c r="GY6" i="18" s="1"/>
  <c r="GU5" i="18"/>
  <c r="GT5" i="18"/>
  <c r="GS5" i="18"/>
  <c r="GS6" i="18" s="1"/>
  <c r="GR5" i="18"/>
  <c r="GU6" i="18" s="1"/>
  <c r="GQ5" i="18"/>
  <c r="GP5" i="18"/>
  <c r="GO5" i="18"/>
  <c r="GO6" i="18" s="1"/>
  <c r="GN5" i="18"/>
  <c r="GM5" i="18"/>
  <c r="GL5" i="18"/>
  <c r="GK5" i="18"/>
  <c r="GK6" i="18" s="1"/>
  <c r="GJ5" i="18"/>
  <c r="GM6" i="18" s="1"/>
  <c r="GI5" i="18"/>
  <c r="GH5" i="18"/>
  <c r="GG5" i="18"/>
  <c r="GG6" i="18" s="1"/>
  <c r="GF5" i="18"/>
  <c r="GI6" i="18" s="1"/>
  <c r="GE5" i="18"/>
  <c r="GD5" i="18"/>
  <c r="GC5" i="18"/>
  <c r="GC6" i="18" s="1"/>
  <c r="GB5" i="18"/>
  <c r="GE6" i="18" s="1"/>
  <c r="GA5" i="18"/>
  <c r="FZ5" i="18"/>
  <c r="FY5" i="18"/>
  <c r="FY6" i="18" s="1"/>
  <c r="FX5" i="18"/>
  <c r="FW5" i="18"/>
  <c r="FV5" i="18"/>
  <c r="FU5" i="18"/>
  <c r="FU6" i="18" s="1"/>
  <c r="FT5" i="18"/>
  <c r="FW6" i="18" s="1"/>
  <c r="FS5" i="18"/>
  <c r="FR5" i="18"/>
  <c r="FQ5" i="18"/>
  <c r="FQ6" i="18" s="1"/>
  <c r="FP5" i="18"/>
  <c r="FS6" i="18" s="1"/>
  <c r="FO5" i="18"/>
  <c r="FN5" i="18"/>
  <c r="FM5" i="18"/>
  <c r="FM6" i="18" s="1"/>
  <c r="FL5" i="18"/>
  <c r="FO6" i="18" s="1"/>
  <c r="FK5" i="18"/>
  <c r="FJ5" i="18"/>
  <c r="FI5" i="18"/>
  <c r="FI6" i="18" s="1"/>
  <c r="FH5" i="18"/>
  <c r="FG5" i="18"/>
  <c r="FF5" i="18"/>
  <c r="FE5" i="18"/>
  <c r="FE6" i="18" s="1"/>
  <c r="FD5" i="18"/>
  <c r="FG6" i="18" s="1"/>
  <c r="FC5" i="18"/>
  <c r="FB5" i="18"/>
  <c r="FA5" i="18"/>
  <c r="FA6" i="18" s="1"/>
  <c r="EZ5" i="18"/>
  <c r="FC6" i="18" s="1"/>
  <c r="EY5" i="18"/>
  <c r="EX5" i="18"/>
  <c r="EW5" i="18"/>
  <c r="EW6" i="18" s="1"/>
  <c r="EV5" i="18"/>
  <c r="EY6" i="18" s="1"/>
  <c r="EU5" i="18"/>
  <c r="ET5" i="18"/>
  <c r="ES5" i="18"/>
  <c r="ES6" i="18" s="1"/>
  <c r="ER5" i="18"/>
  <c r="EQ5" i="18"/>
  <c r="EP5" i="18"/>
  <c r="EO5" i="18"/>
  <c r="EO6" i="18" s="1"/>
  <c r="EN5" i="18"/>
  <c r="EQ6" i="18" s="1"/>
  <c r="EM5" i="18"/>
  <c r="EL5" i="18"/>
  <c r="EK5" i="18"/>
  <c r="EK6" i="18" s="1"/>
  <c r="EJ5" i="18"/>
  <c r="EM6" i="18" s="1"/>
  <c r="EI5" i="18"/>
  <c r="EH5" i="18"/>
  <c r="EG5" i="18"/>
  <c r="EG6" i="18" s="1"/>
  <c r="EF5" i="18"/>
  <c r="EI6" i="18" s="1"/>
  <c r="EE5" i="18"/>
  <c r="ED5" i="18"/>
  <c r="ED6" i="18" s="1"/>
  <c r="EC5" i="18"/>
  <c r="EC6" i="18" s="1"/>
  <c r="EB5" i="18"/>
  <c r="EB6" i="18" s="1"/>
  <c r="EA5" i="18"/>
  <c r="DZ5" i="18"/>
  <c r="DZ6" i="18" s="1"/>
  <c r="DY5" i="18"/>
  <c r="DX5" i="18"/>
  <c r="DX6" i="18" s="1"/>
  <c r="DW5" i="18"/>
  <c r="DV5" i="18"/>
  <c r="DV6" i="18" s="1"/>
  <c r="DU5" i="18"/>
  <c r="DU6" i="18" s="1"/>
  <c r="DT5" i="18"/>
  <c r="DT6" i="18" s="1"/>
  <c r="DS5" i="18"/>
  <c r="DR5" i="18"/>
  <c r="DQ5" i="18"/>
  <c r="DQ6" i="18" s="1"/>
  <c r="DP5" i="18"/>
  <c r="DP6" i="18" s="1"/>
  <c r="DO5" i="18"/>
  <c r="DN5" i="18"/>
  <c r="DN6" i="18" s="1"/>
  <c r="DM5" i="18"/>
  <c r="DM6" i="18" s="1"/>
  <c r="DL5" i="18"/>
  <c r="DL6" i="18" s="1"/>
  <c r="DK6" i="18" s="1"/>
  <c r="DK5" i="18"/>
  <c r="DJ5" i="18"/>
  <c r="DI5" i="18"/>
  <c r="DI6" i="18" s="1"/>
  <c r="DH5" i="18"/>
  <c r="DG5" i="18"/>
  <c r="DF5" i="18"/>
  <c r="DE5" i="18"/>
  <c r="DE6" i="18" s="1"/>
  <c r="DD5" i="18"/>
  <c r="DG6" i="18" s="1"/>
  <c r="DC5" i="18"/>
  <c r="DB5" i="18"/>
  <c r="DB6" i="18" s="1"/>
  <c r="DA5" i="18"/>
  <c r="DA6" i="18" s="1"/>
  <c r="CZ5" i="18"/>
  <c r="CZ6" i="18" s="1"/>
  <c r="CY5" i="18"/>
  <c r="CX5" i="18"/>
  <c r="CX6" i="18" s="1"/>
  <c r="CW5" i="18"/>
  <c r="CV5" i="18"/>
  <c r="CV6" i="18" s="1"/>
  <c r="CU5" i="18"/>
  <c r="CT5" i="18"/>
  <c r="CT6" i="18" s="1"/>
  <c r="CS5" i="18"/>
  <c r="CS6" i="18" s="1"/>
  <c r="CR5" i="18"/>
  <c r="CR6" i="18" s="1"/>
  <c r="CQ5" i="18"/>
  <c r="CP5" i="18"/>
  <c r="CO5" i="18"/>
  <c r="CO6" i="18" s="1"/>
  <c r="CN5" i="18"/>
  <c r="CN6" i="18" s="1"/>
  <c r="CM5" i="18"/>
  <c r="CL5" i="18"/>
  <c r="CL6" i="18" s="1"/>
  <c r="CK5" i="18"/>
  <c r="CK6" i="18" s="1"/>
  <c r="CJ5" i="18"/>
  <c r="CJ6" i="18" s="1"/>
  <c r="CI5" i="18"/>
  <c r="CH5" i="18"/>
  <c r="CG5" i="18"/>
  <c r="CG6" i="18" s="1"/>
  <c r="CF5" i="18"/>
  <c r="CE5" i="18"/>
  <c r="CD5" i="18"/>
  <c r="CC5" i="18"/>
  <c r="CC6" i="18" s="1"/>
  <c r="CB5" i="18"/>
  <c r="CE6" i="18" s="1"/>
  <c r="CA5" i="18"/>
  <c r="BZ5" i="18"/>
  <c r="BZ6" i="18" s="1"/>
  <c r="BY5" i="18"/>
  <c r="BY6" i="18" s="1"/>
  <c r="BX5" i="18"/>
  <c r="BX6" i="18" s="1"/>
  <c r="BW5" i="18"/>
  <c r="BV5" i="18"/>
  <c r="BV6" i="18" s="1"/>
  <c r="BU5" i="18"/>
  <c r="BT5" i="18"/>
  <c r="BT6" i="18" s="1"/>
  <c r="BS5" i="18"/>
  <c r="BR5" i="18"/>
  <c r="BR6" i="18" s="1"/>
  <c r="BQ5" i="18"/>
  <c r="BQ6" i="18" s="1"/>
  <c r="BP5" i="18"/>
  <c r="BP6" i="18" s="1"/>
  <c r="BO5" i="18"/>
  <c r="BN5" i="18"/>
  <c r="BM5" i="18"/>
  <c r="BM6" i="18" s="1"/>
  <c r="BL5" i="18"/>
  <c r="BL6" i="18" s="1"/>
  <c r="BK5" i="18"/>
  <c r="BJ5" i="18"/>
  <c r="BJ6" i="18" s="1"/>
  <c r="BI5" i="18"/>
  <c r="BI6" i="18" s="1"/>
  <c r="BH5" i="18"/>
  <c r="BH6" i="18" s="1"/>
  <c r="BG5" i="18"/>
  <c r="BF5" i="18"/>
  <c r="BE5" i="18"/>
  <c r="BE6" i="18" s="1"/>
  <c r="BD5" i="18"/>
  <c r="BC5" i="18"/>
  <c r="BB5" i="18"/>
  <c r="BA5" i="18"/>
  <c r="BA6" i="18" s="1"/>
  <c r="AZ5" i="18"/>
  <c r="AY5" i="18"/>
  <c r="AX5" i="18"/>
  <c r="AX6" i="18" s="1"/>
  <c r="AW5" i="18"/>
  <c r="AW6" i="18" s="1"/>
  <c r="AV5" i="18"/>
  <c r="AV6" i="18" s="1"/>
  <c r="AU5" i="18"/>
  <c r="AT5" i="18"/>
  <c r="AT6" i="18" s="1"/>
  <c r="AS5" i="18"/>
  <c r="AS6" i="18" s="1"/>
  <c r="AR5" i="18"/>
  <c r="AR6" i="18" s="1"/>
  <c r="AQ5" i="18"/>
  <c r="AP5" i="18"/>
  <c r="AP6" i="18" s="1"/>
  <c r="AO5" i="18"/>
  <c r="AN5" i="18"/>
  <c r="AN6" i="18" s="1"/>
  <c r="AM5" i="18"/>
  <c r="AL5" i="18"/>
  <c r="AL6" i="18" s="1"/>
  <c r="AK5" i="18"/>
  <c r="AK6" i="18" s="1"/>
  <c r="AJ5" i="18"/>
  <c r="AJ6" i="18" s="1"/>
  <c r="AI5" i="18"/>
  <c r="AH5" i="18"/>
  <c r="AH6" i="18" s="1"/>
  <c r="AG5" i="18"/>
  <c r="AG6" i="18" s="1"/>
  <c r="AF5" i="18"/>
  <c r="AF6" i="18" s="1"/>
  <c r="AE5" i="18"/>
  <c r="AD5" i="18"/>
  <c r="AD6" i="18" s="1"/>
  <c r="AC5" i="18"/>
  <c r="AC6" i="18" s="1"/>
  <c r="AB5" i="18"/>
  <c r="AB6" i="18" s="1"/>
  <c r="AA5" i="18"/>
  <c r="Z5" i="18"/>
  <c r="Y5" i="18"/>
  <c r="Y6" i="18" s="1"/>
  <c r="X5" i="18"/>
  <c r="W5" i="18"/>
  <c r="V5" i="18"/>
  <c r="U5" i="18"/>
  <c r="U6" i="18" s="1"/>
  <c r="T5" i="18"/>
  <c r="S5" i="18"/>
  <c r="R5" i="18"/>
  <c r="R6" i="18" s="1"/>
  <c r="Q5" i="18"/>
  <c r="Q6" i="18" s="1"/>
  <c r="P5" i="18"/>
  <c r="P6" i="18" s="1"/>
  <c r="O5" i="18"/>
  <c r="N5" i="18"/>
  <c r="N6" i="18" s="1"/>
  <c r="M5" i="18"/>
  <c r="M6" i="18" s="1"/>
  <c r="L5" i="18"/>
  <c r="L6" i="18" s="1"/>
  <c r="K5" i="18"/>
  <c r="J5" i="18"/>
  <c r="J6" i="18" s="1"/>
  <c r="I5" i="18"/>
  <c r="I6" i="18" s="1"/>
  <c r="G6" i="18" s="1"/>
  <c r="H5" i="18"/>
  <c r="H6" i="18" s="1"/>
  <c r="G5" i="18"/>
  <c r="F5" i="18"/>
  <c r="F6" i="18" s="1"/>
  <c r="E5" i="18"/>
  <c r="E6" i="18" s="1"/>
  <c r="D5" i="18"/>
  <c r="D6" i="18" s="1"/>
  <c r="C5" i="18"/>
  <c r="N16" i="17"/>
  <c r="L16" i="17"/>
  <c r="K16" i="17"/>
  <c r="M16" i="17" s="1"/>
  <c r="J16" i="17"/>
  <c r="H16" i="17"/>
  <c r="G16" i="17"/>
  <c r="I16" i="17" s="1"/>
  <c r="F16" i="17"/>
  <c r="D16" i="17"/>
  <c r="C16" i="17"/>
  <c r="E16" i="17" s="1"/>
  <c r="N15" i="17"/>
  <c r="L15" i="17"/>
  <c r="K15" i="17"/>
  <c r="M15" i="17" s="1"/>
  <c r="J15" i="17"/>
  <c r="H15" i="17"/>
  <c r="G15" i="17"/>
  <c r="I15" i="17" s="1"/>
  <c r="F15" i="17"/>
  <c r="D15" i="17"/>
  <c r="C15" i="17"/>
  <c r="E15" i="17" s="1"/>
  <c r="N14" i="17"/>
  <c r="L14" i="17"/>
  <c r="K14" i="17"/>
  <c r="M14" i="17" s="1"/>
  <c r="J14" i="17"/>
  <c r="H14" i="17"/>
  <c r="G14" i="17"/>
  <c r="I14" i="17" s="1"/>
  <c r="F14" i="17"/>
  <c r="D14" i="17"/>
  <c r="C14" i="17"/>
  <c r="E14" i="17" s="1"/>
  <c r="N13" i="17"/>
  <c r="L13" i="17"/>
  <c r="K13" i="17"/>
  <c r="M13" i="17" s="1"/>
  <c r="J13" i="17"/>
  <c r="H13" i="17"/>
  <c r="G13" i="17"/>
  <c r="I13" i="17" s="1"/>
  <c r="F13" i="17"/>
  <c r="D13" i="17"/>
  <c r="C13" i="17"/>
  <c r="E13" i="17" s="1"/>
  <c r="N12" i="17"/>
  <c r="L12" i="17"/>
  <c r="K12" i="17"/>
  <c r="M12" i="17" s="1"/>
  <c r="J12" i="17"/>
  <c r="H12" i="17"/>
  <c r="G12" i="17"/>
  <c r="I12" i="17" s="1"/>
  <c r="F12" i="17"/>
  <c r="D12" i="17"/>
  <c r="C12" i="17"/>
  <c r="E12" i="17" s="1"/>
  <c r="N11" i="17"/>
  <c r="L11" i="17"/>
  <c r="K11" i="17"/>
  <c r="M11" i="17" s="1"/>
  <c r="J11" i="17"/>
  <c r="H11" i="17"/>
  <c r="G11" i="17"/>
  <c r="I11" i="17" s="1"/>
  <c r="F11" i="17"/>
  <c r="D11" i="17"/>
  <c r="C11" i="17"/>
  <c r="E11" i="17" s="1"/>
  <c r="N10" i="17"/>
  <c r="L10" i="17"/>
  <c r="K10" i="17"/>
  <c r="M10" i="17" s="1"/>
  <c r="J10" i="17"/>
  <c r="H10" i="17"/>
  <c r="G10" i="17"/>
  <c r="I10" i="17" s="1"/>
  <c r="F10" i="17"/>
  <c r="D10" i="17"/>
  <c r="C10" i="17"/>
  <c r="E10" i="17" s="1"/>
  <c r="N9" i="17"/>
  <c r="L9" i="17"/>
  <c r="K9" i="17"/>
  <c r="M9" i="17" s="1"/>
  <c r="J9" i="17"/>
  <c r="H9" i="17"/>
  <c r="G9" i="17"/>
  <c r="I9" i="17" s="1"/>
  <c r="F9" i="17"/>
  <c r="D9" i="17"/>
  <c r="C9" i="17"/>
  <c r="E9" i="17" s="1"/>
  <c r="N8" i="17"/>
  <c r="L8" i="17"/>
  <c r="K8" i="17"/>
  <c r="M8" i="17" s="1"/>
  <c r="J8" i="17"/>
  <c r="H8" i="17"/>
  <c r="G8" i="17"/>
  <c r="I8" i="17" s="1"/>
  <c r="F8" i="17"/>
  <c r="D8" i="17"/>
  <c r="C8" i="17"/>
  <c r="E8" i="17" s="1"/>
  <c r="N7" i="17"/>
  <c r="L7" i="17"/>
  <c r="K7" i="17"/>
  <c r="M7" i="17" s="1"/>
  <c r="J7" i="17"/>
  <c r="H7" i="17"/>
  <c r="G7" i="17"/>
  <c r="I7" i="17" s="1"/>
  <c r="F7" i="17"/>
  <c r="D7" i="17"/>
  <c r="C7" i="17"/>
  <c r="E7" i="17" s="1"/>
  <c r="N6" i="17"/>
  <c r="L6" i="17"/>
  <c r="K6" i="17"/>
  <c r="M6" i="17" s="1"/>
  <c r="J6" i="17"/>
  <c r="H6" i="17"/>
  <c r="G6" i="17"/>
  <c r="I6" i="17" s="1"/>
  <c r="F6" i="17"/>
  <c r="D6" i="17"/>
  <c r="C6" i="17"/>
  <c r="E6" i="17" s="1"/>
  <c r="D5" i="17"/>
  <c r="C5" i="17" s="1"/>
  <c r="N4" i="17"/>
  <c r="N5" i="17" s="1"/>
  <c r="M4" i="17"/>
  <c r="M5" i="17" s="1"/>
  <c r="L4" i="17"/>
  <c r="L5" i="17" s="1"/>
  <c r="K5" i="17" s="1"/>
  <c r="K4" i="17"/>
  <c r="J4" i="17"/>
  <c r="J5" i="17" s="1"/>
  <c r="I4" i="17"/>
  <c r="I5" i="17" s="1"/>
  <c r="H4" i="17"/>
  <c r="H5" i="17" s="1"/>
  <c r="G5" i="17" s="1"/>
  <c r="G4" i="17"/>
  <c r="F4" i="17"/>
  <c r="F5" i="17" s="1"/>
  <c r="E4" i="17"/>
  <c r="E5" i="17" s="1"/>
  <c r="D4" i="17"/>
  <c r="C4" i="17"/>
  <c r="Q18" i="16"/>
  <c r="J18" i="16"/>
  <c r="C18" i="16"/>
  <c r="V8" i="16"/>
  <c r="T8" i="16"/>
  <c r="R8" i="16"/>
  <c r="Q8" i="16"/>
  <c r="W8" i="16" s="1"/>
  <c r="P8" i="16"/>
  <c r="N8" i="16"/>
  <c r="J8" i="16"/>
  <c r="I8" i="16"/>
  <c r="H8" i="16"/>
  <c r="F8" i="16"/>
  <c r="E8" i="16"/>
  <c r="D8" i="16"/>
  <c r="C8" i="16"/>
  <c r="G8" i="16" s="1"/>
  <c r="S7" i="16"/>
  <c r="Q7" i="16"/>
  <c r="W7" i="16" s="1"/>
  <c r="O7" i="16"/>
  <c r="M7" i="16"/>
  <c r="K7" i="16"/>
  <c r="J7" i="16"/>
  <c r="P7" i="16" s="1"/>
  <c r="E7" i="16"/>
  <c r="C7" i="16"/>
  <c r="I7" i="16" s="1"/>
  <c r="W6" i="16"/>
  <c r="V6" i="16"/>
  <c r="T6" i="16"/>
  <c r="S6" i="16"/>
  <c r="R6" i="16"/>
  <c r="Q6" i="16"/>
  <c r="U6" i="16" s="1"/>
  <c r="P6" i="16"/>
  <c r="N6" i="16"/>
  <c r="J6" i="16"/>
  <c r="H6" i="16"/>
  <c r="F6" i="16"/>
  <c r="D6" i="16"/>
  <c r="C6" i="16"/>
  <c r="I6" i="16" s="1"/>
  <c r="W4" i="16"/>
  <c r="V4" i="16"/>
  <c r="U4" i="16"/>
  <c r="T4" i="16"/>
  <c r="S4" i="16"/>
  <c r="R4" i="16"/>
  <c r="Q4" i="16"/>
  <c r="P4" i="16"/>
  <c r="O4" i="16"/>
  <c r="N4" i="16"/>
  <c r="M4" i="16"/>
  <c r="L4" i="16"/>
  <c r="K4" i="16"/>
  <c r="J4" i="16"/>
  <c r="I4" i="16"/>
  <c r="H4" i="16"/>
  <c r="G4" i="16"/>
  <c r="F4" i="16"/>
  <c r="E4" i="16"/>
  <c r="D4" i="16"/>
  <c r="C4" i="16"/>
  <c r="AG32" i="15"/>
  <c r="AE32" i="15"/>
  <c r="AH32" i="15" s="1"/>
  <c r="AC32" i="15"/>
  <c r="AB32" i="15"/>
  <c r="AA32" i="15"/>
  <c r="AD32" i="15" s="1"/>
  <c r="X32" i="15"/>
  <c r="W32" i="15"/>
  <c r="Z32" i="15" s="1"/>
  <c r="S32" i="15"/>
  <c r="Q32" i="15"/>
  <c r="O32" i="15"/>
  <c r="R32" i="15" s="1"/>
  <c r="M32" i="15"/>
  <c r="L32" i="15"/>
  <c r="K32" i="15"/>
  <c r="N32" i="15" s="1"/>
  <c r="H32" i="15"/>
  <c r="G32" i="15"/>
  <c r="J32" i="15" s="1"/>
  <c r="C32" i="15"/>
  <c r="AG31" i="15"/>
  <c r="AE31" i="15"/>
  <c r="AH31" i="15" s="1"/>
  <c r="AC31" i="15"/>
  <c r="AB31" i="15"/>
  <c r="AA31" i="15"/>
  <c r="AD31" i="15" s="1"/>
  <c r="X31" i="15"/>
  <c r="W31" i="15"/>
  <c r="Z31" i="15" s="1"/>
  <c r="S31" i="15"/>
  <c r="Q31" i="15"/>
  <c r="O31" i="15"/>
  <c r="R31" i="15" s="1"/>
  <c r="M31" i="15"/>
  <c r="L31" i="15"/>
  <c r="K31" i="15"/>
  <c r="N31" i="15" s="1"/>
  <c r="H31" i="15"/>
  <c r="G31" i="15"/>
  <c r="J31" i="15" s="1"/>
  <c r="C31" i="15"/>
  <c r="AG30" i="15"/>
  <c r="AE30" i="15"/>
  <c r="AH30" i="15" s="1"/>
  <c r="AC30" i="15"/>
  <c r="AB30" i="15"/>
  <c r="AA30" i="15"/>
  <c r="AD30" i="15" s="1"/>
  <c r="X30" i="15"/>
  <c r="W30" i="15"/>
  <c r="Z30" i="15" s="1"/>
  <c r="S30" i="15"/>
  <c r="Q30" i="15"/>
  <c r="O30" i="15"/>
  <c r="R30" i="15" s="1"/>
  <c r="M30" i="15"/>
  <c r="L30" i="15"/>
  <c r="K30" i="15"/>
  <c r="N30" i="15" s="1"/>
  <c r="H30" i="15"/>
  <c r="G30" i="15"/>
  <c r="J30" i="15" s="1"/>
  <c r="C30" i="15"/>
  <c r="AG29" i="15"/>
  <c r="AE29" i="15"/>
  <c r="AH29" i="15" s="1"/>
  <c r="AC29" i="15"/>
  <c r="AB29" i="15"/>
  <c r="AA29" i="15"/>
  <c r="AD29" i="15" s="1"/>
  <c r="X29" i="15"/>
  <c r="W29" i="15"/>
  <c r="Z29" i="15" s="1"/>
  <c r="S29" i="15"/>
  <c r="Q29" i="15"/>
  <c r="O29" i="15"/>
  <c r="R29" i="15" s="1"/>
  <c r="M29" i="15"/>
  <c r="L29" i="15"/>
  <c r="K29" i="15"/>
  <c r="N29" i="15" s="1"/>
  <c r="H29" i="15"/>
  <c r="G29" i="15"/>
  <c r="J29" i="15" s="1"/>
  <c r="C29" i="15"/>
  <c r="AG28" i="15"/>
  <c r="AE28" i="15"/>
  <c r="AH28" i="15" s="1"/>
  <c r="AC28" i="15"/>
  <c r="AB28" i="15"/>
  <c r="AA28" i="15"/>
  <c r="AD28" i="15" s="1"/>
  <c r="X28" i="15"/>
  <c r="W28" i="15"/>
  <c r="Z28" i="15" s="1"/>
  <c r="S28" i="15"/>
  <c r="Q28" i="15"/>
  <c r="O28" i="15"/>
  <c r="R28" i="15" s="1"/>
  <c r="M28" i="15"/>
  <c r="L28" i="15"/>
  <c r="K28" i="15"/>
  <c r="N28" i="15" s="1"/>
  <c r="H28" i="15"/>
  <c r="G28" i="15"/>
  <c r="J28" i="15" s="1"/>
  <c r="C28" i="15"/>
  <c r="AG27" i="15"/>
  <c r="AE27" i="15"/>
  <c r="AH27" i="15" s="1"/>
  <c r="AC27" i="15"/>
  <c r="AB27" i="15"/>
  <c r="AA27" i="15"/>
  <c r="AD27" i="15" s="1"/>
  <c r="X27" i="15"/>
  <c r="W27" i="15"/>
  <c r="Z27" i="15" s="1"/>
  <c r="S27" i="15"/>
  <c r="Q27" i="15"/>
  <c r="O27" i="15"/>
  <c r="R27" i="15" s="1"/>
  <c r="M27" i="15"/>
  <c r="L27" i="15"/>
  <c r="K27" i="15"/>
  <c r="N27" i="15" s="1"/>
  <c r="H27" i="15"/>
  <c r="G27" i="15"/>
  <c r="J27" i="15" s="1"/>
  <c r="C27" i="15"/>
  <c r="AG26" i="15"/>
  <c r="AE26" i="15"/>
  <c r="AH26" i="15" s="1"/>
  <c r="AC26" i="15"/>
  <c r="AB26" i="15"/>
  <c r="AA26" i="15"/>
  <c r="AD26" i="15" s="1"/>
  <c r="X26" i="15"/>
  <c r="W26" i="15"/>
  <c r="Z26" i="15" s="1"/>
  <c r="S26" i="15"/>
  <c r="Q26" i="15"/>
  <c r="O26" i="15"/>
  <c r="R26" i="15" s="1"/>
  <c r="M26" i="15"/>
  <c r="L26" i="15"/>
  <c r="K26" i="15"/>
  <c r="N26" i="15" s="1"/>
  <c r="H26" i="15"/>
  <c r="G26" i="15"/>
  <c r="J26" i="15" s="1"/>
  <c r="C26" i="15"/>
  <c r="AG25" i="15"/>
  <c r="AE25" i="15"/>
  <c r="AH25" i="15" s="1"/>
  <c r="AC25" i="15"/>
  <c r="AB25" i="15"/>
  <c r="AA25" i="15"/>
  <c r="AD25" i="15" s="1"/>
  <c r="X25" i="15"/>
  <c r="W25" i="15"/>
  <c r="Z25" i="15" s="1"/>
  <c r="S25" i="15"/>
  <c r="Q25" i="15"/>
  <c r="O25" i="15"/>
  <c r="R25" i="15" s="1"/>
  <c r="M25" i="15"/>
  <c r="L25" i="15"/>
  <c r="K25" i="15"/>
  <c r="N25" i="15" s="1"/>
  <c r="H25" i="15"/>
  <c r="G25" i="15"/>
  <c r="J25" i="15" s="1"/>
  <c r="C25" i="15"/>
  <c r="AG24" i="15"/>
  <c r="AE24" i="15"/>
  <c r="AH24" i="15" s="1"/>
  <c r="AC24" i="15"/>
  <c r="AB24" i="15"/>
  <c r="AA24" i="15"/>
  <c r="AD24" i="15" s="1"/>
  <c r="X24" i="15"/>
  <c r="W24" i="15"/>
  <c r="Z24" i="15" s="1"/>
  <c r="S24" i="15"/>
  <c r="Q24" i="15"/>
  <c r="O24" i="15"/>
  <c r="R24" i="15" s="1"/>
  <c r="M24" i="15"/>
  <c r="L24" i="15"/>
  <c r="K24" i="15"/>
  <c r="N24" i="15" s="1"/>
  <c r="H24" i="15"/>
  <c r="G24" i="15"/>
  <c r="J24" i="15" s="1"/>
  <c r="C24" i="15"/>
  <c r="AG23" i="15"/>
  <c r="AE23" i="15"/>
  <c r="AH23" i="15" s="1"/>
  <c r="AC23" i="15"/>
  <c r="AB23" i="15"/>
  <c r="AA23" i="15"/>
  <c r="AD23" i="15" s="1"/>
  <c r="X23" i="15"/>
  <c r="W23" i="15"/>
  <c r="Z23" i="15" s="1"/>
  <c r="S23" i="15"/>
  <c r="Q23" i="15"/>
  <c r="O23" i="15"/>
  <c r="R23" i="15" s="1"/>
  <c r="M23" i="15"/>
  <c r="L23" i="15"/>
  <c r="K23" i="15"/>
  <c r="N23" i="15" s="1"/>
  <c r="H23" i="15"/>
  <c r="G23" i="15"/>
  <c r="J23" i="15" s="1"/>
  <c r="C23" i="15"/>
  <c r="AG22" i="15"/>
  <c r="AE22" i="15"/>
  <c r="AH22" i="15" s="1"/>
  <c r="AC22" i="15"/>
  <c r="AB22" i="15"/>
  <c r="AA22" i="15"/>
  <c r="AD22" i="15" s="1"/>
  <c r="X22" i="15"/>
  <c r="W22" i="15"/>
  <c r="Z22" i="15" s="1"/>
  <c r="S22" i="15"/>
  <c r="Q22" i="15"/>
  <c r="O22" i="15"/>
  <c r="R22" i="15" s="1"/>
  <c r="M22" i="15"/>
  <c r="L22" i="15"/>
  <c r="K22" i="15"/>
  <c r="N22" i="15" s="1"/>
  <c r="H22" i="15"/>
  <c r="G22" i="15"/>
  <c r="J22" i="15" s="1"/>
  <c r="C22" i="15"/>
  <c r="AG21" i="15"/>
  <c r="AE21" i="15"/>
  <c r="AH21" i="15" s="1"/>
  <c r="AC21" i="15"/>
  <c r="AB21" i="15"/>
  <c r="AA21" i="15"/>
  <c r="AD21" i="15" s="1"/>
  <c r="X21" i="15"/>
  <c r="W21" i="15"/>
  <c r="Z21" i="15" s="1"/>
  <c r="S21" i="15"/>
  <c r="Q21" i="15"/>
  <c r="O21" i="15"/>
  <c r="R21" i="15" s="1"/>
  <c r="M21" i="15"/>
  <c r="L21" i="15"/>
  <c r="K21" i="15"/>
  <c r="N21" i="15" s="1"/>
  <c r="H21" i="15"/>
  <c r="G21" i="15"/>
  <c r="J21" i="15" s="1"/>
  <c r="C21" i="15"/>
  <c r="AG20" i="15"/>
  <c r="AE20" i="15"/>
  <c r="AH20" i="15" s="1"/>
  <c r="AC20" i="15"/>
  <c r="AB20" i="15"/>
  <c r="AA20" i="15"/>
  <c r="AD20" i="15" s="1"/>
  <c r="X20" i="15"/>
  <c r="W20" i="15"/>
  <c r="S20" i="15"/>
  <c r="Q20" i="15"/>
  <c r="O20" i="15"/>
  <c r="R20" i="15" s="1"/>
  <c r="M20" i="15"/>
  <c r="L20" i="15"/>
  <c r="K20" i="15"/>
  <c r="N20" i="15" s="1"/>
  <c r="H20" i="15"/>
  <c r="G20" i="15"/>
  <c r="C20" i="15"/>
  <c r="AG19" i="15"/>
  <c r="AE19" i="15"/>
  <c r="AH19" i="15" s="1"/>
  <c r="AC19" i="15"/>
  <c r="AB19" i="15"/>
  <c r="AA19" i="15"/>
  <c r="AD19" i="15" s="1"/>
  <c r="X19" i="15"/>
  <c r="W19" i="15"/>
  <c r="S19" i="15"/>
  <c r="Q19" i="15"/>
  <c r="O19" i="15"/>
  <c r="R19" i="15" s="1"/>
  <c r="M19" i="15"/>
  <c r="L19" i="15"/>
  <c r="K19" i="15"/>
  <c r="N19" i="15" s="1"/>
  <c r="H19" i="15"/>
  <c r="G19" i="15"/>
  <c r="C19" i="15"/>
  <c r="AG18" i="15"/>
  <c r="AE18" i="15"/>
  <c r="AH18" i="15" s="1"/>
  <c r="AC18" i="15"/>
  <c r="AB18" i="15"/>
  <c r="AA18" i="15"/>
  <c r="AD18" i="15" s="1"/>
  <c r="X18" i="15"/>
  <c r="W18" i="15"/>
  <c r="S18" i="15"/>
  <c r="Q18" i="15"/>
  <c r="O18" i="15"/>
  <c r="R18" i="15" s="1"/>
  <c r="M18" i="15"/>
  <c r="L18" i="15"/>
  <c r="K18" i="15"/>
  <c r="N18" i="15" s="1"/>
  <c r="H18" i="15"/>
  <c r="G18" i="15"/>
  <c r="C18" i="15"/>
  <c r="AG17" i="15"/>
  <c r="AE17" i="15"/>
  <c r="AH17" i="15" s="1"/>
  <c r="AC17" i="15"/>
  <c r="AB17" i="15"/>
  <c r="AA17" i="15"/>
  <c r="AD17" i="15" s="1"/>
  <c r="X17" i="15"/>
  <c r="W17" i="15"/>
  <c r="S17" i="15"/>
  <c r="Q17" i="15"/>
  <c r="O17" i="15"/>
  <c r="R17" i="15" s="1"/>
  <c r="M17" i="15"/>
  <c r="L17" i="15"/>
  <c r="K17" i="15"/>
  <c r="N17" i="15" s="1"/>
  <c r="H17" i="15"/>
  <c r="G17" i="15"/>
  <c r="C17" i="15"/>
  <c r="AG16" i="15"/>
  <c r="AE16" i="15"/>
  <c r="AH16" i="15" s="1"/>
  <c r="AC16" i="15"/>
  <c r="AB16" i="15"/>
  <c r="AA16" i="15"/>
  <c r="AD16" i="15" s="1"/>
  <c r="X16" i="15"/>
  <c r="W16" i="15"/>
  <c r="S16" i="15"/>
  <c r="Q16" i="15"/>
  <c r="O16" i="15"/>
  <c r="R16" i="15" s="1"/>
  <c r="M16" i="15"/>
  <c r="L16" i="15"/>
  <c r="K16" i="15"/>
  <c r="N16" i="15" s="1"/>
  <c r="H16" i="15"/>
  <c r="G16" i="15"/>
  <c r="C16" i="15"/>
  <c r="AG15" i="15"/>
  <c r="AE15" i="15"/>
  <c r="AH15" i="15" s="1"/>
  <c r="AC15" i="15"/>
  <c r="AB15" i="15"/>
  <c r="AA15" i="15"/>
  <c r="AD15" i="15" s="1"/>
  <c r="X15" i="15"/>
  <c r="W15" i="15"/>
  <c r="S15" i="15"/>
  <c r="Q15" i="15"/>
  <c r="O15" i="15"/>
  <c r="R15" i="15" s="1"/>
  <c r="M15" i="15"/>
  <c r="L15" i="15"/>
  <c r="K15" i="15"/>
  <c r="N15" i="15" s="1"/>
  <c r="H15" i="15"/>
  <c r="G15" i="15"/>
  <c r="C15" i="15"/>
  <c r="AG14" i="15"/>
  <c r="AE14" i="15"/>
  <c r="AH14" i="15" s="1"/>
  <c r="AC14" i="15"/>
  <c r="AB14" i="15"/>
  <c r="AA14" i="15"/>
  <c r="AD14" i="15" s="1"/>
  <c r="X14" i="15"/>
  <c r="W14" i="15"/>
  <c r="S14" i="15"/>
  <c r="Q14" i="15"/>
  <c r="O14" i="15"/>
  <c r="R14" i="15" s="1"/>
  <c r="M14" i="15"/>
  <c r="L14" i="15"/>
  <c r="K14" i="15"/>
  <c r="N14" i="15" s="1"/>
  <c r="H14" i="15"/>
  <c r="G14" i="15"/>
  <c r="C14" i="15"/>
  <c r="AG13" i="15"/>
  <c r="AE13" i="15"/>
  <c r="AH13" i="15" s="1"/>
  <c r="AC13" i="15"/>
  <c r="AB13" i="15"/>
  <c r="AA13" i="15"/>
  <c r="AD13" i="15" s="1"/>
  <c r="X13" i="15"/>
  <c r="W13" i="15"/>
  <c r="S13" i="15"/>
  <c r="Q13" i="15"/>
  <c r="O13" i="15"/>
  <c r="R13" i="15" s="1"/>
  <c r="M13" i="15"/>
  <c r="L13" i="15"/>
  <c r="K13" i="15"/>
  <c r="N13" i="15" s="1"/>
  <c r="H13" i="15"/>
  <c r="G13" i="15"/>
  <c r="C13" i="15"/>
  <c r="AG12" i="15"/>
  <c r="AE12" i="15"/>
  <c r="AH12" i="15" s="1"/>
  <c r="AC12" i="15"/>
  <c r="AB12" i="15"/>
  <c r="AA12" i="15"/>
  <c r="AD12" i="15" s="1"/>
  <c r="X12" i="15"/>
  <c r="W12" i="15"/>
  <c r="S12" i="15"/>
  <c r="Q12" i="15"/>
  <c r="O12" i="15"/>
  <c r="R12" i="15" s="1"/>
  <c r="N12" i="15"/>
  <c r="M12" i="15"/>
  <c r="K12" i="15"/>
  <c r="L12" i="15" s="1"/>
  <c r="J12" i="15"/>
  <c r="I12" i="15"/>
  <c r="G12" i="15"/>
  <c r="H12" i="15" s="1"/>
  <c r="F12" i="15"/>
  <c r="E12" i="15"/>
  <c r="C12" i="15"/>
  <c r="D12" i="15" s="1"/>
  <c r="AH11" i="15"/>
  <c r="AG11" i="15"/>
  <c r="AE11" i="15"/>
  <c r="AF11" i="15" s="1"/>
  <c r="AD11" i="15"/>
  <c r="AC11" i="15"/>
  <c r="AA11" i="15"/>
  <c r="AB11" i="15" s="1"/>
  <c r="Z11" i="15"/>
  <c r="Y11" i="15"/>
  <c r="W11" i="15"/>
  <c r="X11" i="15" s="1"/>
  <c r="V11" i="15"/>
  <c r="U11" i="15"/>
  <c r="S11" i="15"/>
  <c r="T11" i="15" s="1"/>
  <c r="R11" i="15"/>
  <c r="Q11" i="15"/>
  <c r="O11" i="15"/>
  <c r="P11" i="15" s="1"/>
  <c r="N11" i="15"/>
  <c r="M11" i="15"/>
  <c r="K11" i="15"/>
  <c r="L11" i="15" s="1"/>
  <c r="J11" i="15"/>
  <c r="I11" i="15"/>
  <c r="G11" i="15"/>
  <c r="H11" i="15" s="1"/>
  <c r="F11" i="15"/>
  <c r="E11" i="15"/>
  <c r="C11" i="15"/>
  <c r="D11" i="15" s="1"/>
  <c r="AH10" i="15"/>
  <c r="AG10" i="15"/>
  <c r="AE10" i="15"/>
  <c r="AF10" i="15" s="1"/>
  <c r="AD10" i="15"/>
  <c r="AC10" i="15"/>
  <c r="AA10" i="15"/>
  <c r="AB10" i="15" s="1"/>
  <c r="Z10" i="15"/>
  <c r="Y10" i="15"/>
  <c r="W10" i="15"/>
  <c r="X10" i="15" s="1"/>
  <c r="V10" i="15"/>
  <c r="U10" i="15"/>
  <c r="S10" i="15"/>
  <c r="T10" i="15" s="1"/>
  <c r="R10" i="15"/>
  <c r="Q10" i="15"/>
  <c r="O10" i="15"/>
  <c r="P10" i="15" s="1"/>
  <c r="N10" i="15"/>
  <c r="M10" i="15"/>
  <c r="K10" i="15"/>
  <c r="L10" i="15" s="1"/>
  <c r="J10" i="15"/>
  <c r="I10" i="15"/>
  <c r="G10" i="15"/>
  <c r="H10" i="15" s="1"/>
  <c r="F10" i="15"/>
  <c r="E10" i="15"/>
  <c r="C10" i="15"/>
  <c r="D10" i="15" s="1"/>
  <c r="AH9" i="15"/>
  <c r="AG9" i="15"/>
  <c r="AE9" i="15"/>
  <c r="AF9" i="15" s="1"/>
  <c r="AD9" i="15"/>
  <c r="AC9" i="15"/>
  <c r="AA9" i="15"/>
  <c r="AB9" i="15" s="1"/>
  <c r="Z9" i="15"/>
  <c r="Y9" i="15"/>
  <c r="W9" i="15"/>
  <c r="X9" i="15" s="1"/>
  <c r="V9" i="15"/>
  <c r="U9" i="15"/>
  <c r="S9" i="15"/>
  <c r="T9" i="15" s="1"/>
  <c r="R9" i="15"/>
  <c r="Q9" i="15"/>
  <c r="O9" i="15"/>
  <c r="P9" i="15" s="1"/>
  <c r="N9" i="15"/>
  <c r="M9" i="15"/>
  <c r="K9" i="15"/>
  <c r="L9" i="15" s="1"/>
  <c r="J9" i="15"/>
  <c r="I9" i="15"/>
  <c r="G9" i="15"/>
  <c r="H9" i="15" s="1"/>
  <c r="F9" i="15"/>
  <c r="E9" i="15"/>
  <c r="C9" i="15"/>
  <c r="D9" i="15" s="1"/>
  <c r="AH8" i="15"/>
  <c r="AG8" i="15"/>
  <c r="AE8" i="15"/>
  <c r="AF8" i="15" s="1"/>
  <c r="AD8" i="15"/>
  <c r="AC8" i="15"/>
  <c r="AA8" i="15"/>
  <c r="AB8" i="15" s="1"/>
  <c r="Z8" i="15"/>
  <c r="Y8" i="15"/>
  <c r="W8" i="15"/>
  <c r="X8" i="15" s="1"/>
  <c r="V8" i="15"/>
  <c r="U8" i="15"/>
  <c r="S8" i="15"/>
  <c r="T8" i="15" s="1"/>
  <c r="R8" i="15"/>
  <c r="Q8" i="15"/>
  <c r="O8" i="15"/>
  <c r="P8" i="15" s="1"/>
  <c r="N8" i="15"/>
  <c r="M8" i="15"/>
  <c r="K8" i="15"/>
  <c r="L8" i="15" s="1"/>
  <c r="J8" i="15"/>
  <c r="I8" i="15"/>
  <c r="G8" i="15"/>
  <c r="H8" i="15" s="1"/>
  <c r="F8" i="15"/>
  <c r="E8" i="15"/>
  <c r="C8" i="15"/>
  <c r="D8" i="15" s="1"/>
  <c r="AH7" i="15"/>
  <c r="AG7" i="15"/>
  <c r="AE7" i="15"/>
  <c r="AF7" i="15" s="1"/>
  <c r="AD7" i="15"/>
  <c r="AC7" i="15"/>
  <c r="AA7" i="15"/>
  <c r="AB7" i="15" s="1"/>
  <c r="Z7" i="15"/>
  <c r="Y7" i="15"/>
  <c r="W7" i="15"/>
  <c r="X7" i="15" s="1"/>
  <c r="V7" i="15"/>
  <c r="U7" i="15"/>
  <c r="S7" i="15"/>
  <c r="T7" i="15" s="1"/>
  <c r="R7" i="15"/>
  <c r="Q7" i="15"/>
  <c r="O7" i="15"/>
  <c r="P7" i="15" s="1"/>
  <c r="N7" i="15"/>
  <c r="M7" i="15"/>
  <c r="K7" i="15"/>
  <c r="L7" i="15" s="1"/>
  <c r="J7" i="15"/>
  <c r="G7" i="15"/>
  <c r="H7" i="15" s="1"/>
  <c r="F7" i="15"/>
  <c r="E7" i="15"/>
  <c r="C7" i="15"/>
  <c r="D7" i="15" s="1"/>
  <c r="AC6" i="15"/>
  <c r="Z6" i="15"/>
  <c r="U6" i="15"/>
  <c r="M6" i="15"/>
  <c r="J6" i="15"/>
  <c r="E6" i="15"/>
  <c r="AH5" i="15"/>
  <c r="AH6" i="15" s="1"/>
  <c r="AG5" i="15"/>
  <c r="AG6" i="15" s="1"/>
  <c r="AF5" i="15"/>
  <c r="AF6" i="15" s="1"/>
  <c r="AE6" i="15" s="1"/>
  <c r="AE5" i="15"/>
  <c r="AD5" i="15"/>
  <c r="AD6" i="15" s="1"/>
  <c r="AC5" i="15"/>
  <c r="AB5" i="15"/>
  <c r="AB6" i="15" s="1"/>
  <c r="AA6" i="15" s="1"/>
  <c r="AA5" i="15"/>
  <c r="Z5" i="15"/>
  <c r="Y5" i="15"/>
  <c r="Y6" i="15" s="1"/>
  <c r="X5" i="15"/>
  <c r="X6" i="15" s="1"/>
  <c r="W6" i="15" s="1"/>
  <c r="W5" i="15"/>
  <c r="V5" i="15"/>
  <c r="V6" i="15" s="1"/>
  <c r="U5" i="15"/>
  <c r="T5" i="15"/>
  <c r="T6" i="15" s="1"/>
  <c r="S6" i="15" s="1"/>
  <c r="S5" i="15"/>
  <c r="R5" i="15"/>
  <c r="R6" i="15" s="1"/>
  <c r="Q5" i="15"/>
  <c r="Q6" i="15" s="1"/>
  <c r="P5" i="15"/>
  <c r="P6" i="15" s="1"/>
  <c r="O6" i="15" s="1"/>
  <c r="O5" i="15"/>
  <c r="N5" i="15"/>
  <c r="N6" i="15" s="1"/>
  <c r="M5" i="15"/>
  <c r="L5" i="15"/>
  <c r="L6" i="15" s="1"/>
  <c r="K6" i="15" s="1"/>
  <c r="K5" i="15"/>
  <c r="J5" i="15"/>
  <c r="I5" i="15"/>
  <c r="I6" i="15" s="1"/>
  <c r="H5" i="15"/>
  <c r="H6" i="15" s="1"/>
  <c r="G6" i="15" s="1"/>
  <c r="G5" i="15"/>
  <c r="F5" i="15"/>
  <c r="F6" i="15" s="1"/>
  <c r="E5" i="15"/>
  <c r="D5" i="15"/>
  <c r="D6" i="15" s="1"/>
  <c r="C6" i="15" s="1"/>
  <c r="C5" i="15"/>
  <c r="KB14" i="14"/>
  <c r="JZ14" i="14"/>
  <c r="KC14" i="14" s="1"/>
  <c r="JW14" i="14"/>
  <c r="JT14" i="14"/>
  <c r="JX14" i="14" s="1"/>
  <c r="JR14" i="14"/>
  <c r="JO14" i="14"/>
  <c r="JN14" i="14"/>
  <c r="JQ14" i="14" s="1"/>
  <c r="JL14" i="14"/>
  <c r="JJ14" i="14"/>
  <c r="JH14" i="14"/>
  <c r="JB14" i="14"/>
  <c r="JE14" i="14" s="1"/>
  <c r="IV14" i="14"/>
  <c r="IX14" i="14" s="1"/>
  <c r="IT14" i="14"/>
  <c r="IR14" i="14"/>
  <c r="IQ14" i="14"/>
  <c r="IP14" i="14"/>
  <c r="IS14" i="14" s="1"/>
  <c r="IN14" i="14"/>
  <c r="IM14" i="14"/>
  <c r="IL14" i="14"/>
  <c r="IJ14" i="14"/>
  <c r="IF14" i="14"/>
  <c r="ID14" i="14"/>
  <c r="IG14" i="14" s="1"/>
  <c r="IB14" i="14"/>
  <c r="HZ14" i="14"/>
  <c r="HY14" i="14"/>
  <c r="IA14" i="14" s="1"/>
  <c r="HT14" i="14"/>
  <c r="HW14" i="14" s="1"/>
  <c r="HR14" i="14"/>
  <c r="HQ14" i="14"/>
  <c r="HP14" i="14"/>
  <c r="HO14" i="14"/>
  <c r="HS14" i="14" s="1"/>
  <c r="HL14" i="14"/>
  <c r="HJ14" i="14"/>
  <c r="HK14" i="14" s="1"/>
  <c r="HH14" i="14"/>
  <c r="HF14" i="14"/>
  <c r="HE14" i="14"/>
  <c r="HG14" i="14" s="1"/>
  <c r="GZ14" i="14"/>
  <c r="HC14" i="14" s="1"/>
  <c r="GV14" i="14"/>
  <c r="GY14" i="14" s="1"/>
  <c r="GR14" i="14"/>
  <c r="GU14" i="14" s="1"/>
  <c r="GN14" i="14"/>
  <c r="GQ14" i="14" s="1"/>
  <c r="GJ14" i="14"/>
  <c r="GM14" i="14" s="1"/>
  <c r="GF14" i="14"/>
  <c r="GI14" i="14" s="1"/>
  <c r="GB14" i="14"/>
  <c r="GE14" i="14" s="1"/>
  <c r="FX14" i="14"/>
  <c r="GA14" i="14" s="1"/>
  <c r="FT14" i="14"/>
  <c r="FW14" i="14" s="1"/>
  <c r="FP14" i="14"/>
  <c r="FS14" i="14" s="1"/>
  <c r="FL14" i="14"/>
  <c r="FO14" i="14" s="1"/>
  <c r="FH14" i="14"/>
  <c r="FK14" i="14" s="1"/>
  <c r="FD14" i="14"/>
  <c r="FG14" i="14" s="1"/>
  <c r="EZ14" i="14"/>
  <c r="FC14" i="14" s="1"/>
  <c r="EV14" i="14"/>
  <c r="EY14" i="14" s="1"/>
  <c r="ER14" i="14"/>
  <c r="EU14" i="14" s="1"/>
  <c r="EN14" i="14"/>
  <c r="EQ14" i="14" s="1"/>
  <c r="EJ14" i="14"/>
  <c r="EM14" i="14" s="1"/>
  <c r="EF14" i="14"/>
  <c r="EI14" i="14" s="1"/>
  <c r="ED14" i="14"/>
  <c r="EB14" i="14"/>
  <c r="DZ14" i="14"/>
  <c r="DY14" i="14"/>
  <c r="EE14" i="14" s="1"/>
  <c r="DX14" i="14"/>
  <c r="DT14" i="14"/>
  <c r="DR14" i="14"/>
  <c r="DW14" i="14" s="1"/>
  <c r="DQ14" i="14"/>
  <c r="DP14" i="14"/>
  <c r="DN14" i="14"/>
  <c r="DM14" i="14"/>
  <c r="DL14" i="14"/>
  <c r="DK14" i="14"/>
  <c r="DO14" i="14" s="1"/>
  <c r="DD14" i="14"/>
  <c r="DG14" i="14" s="1"/>
  <c r="DB14" i="14"/>
  <c r="CZ14" i="14"/>
  <c r="CX14" i="14"/>
  <c r="CW14" i="14"/>
  <c r="DC14" i="14" s="1"/>
  <c r="CV14" i="14"/>
  <c r="CR14" i="14"/>
  <c r="CP14" i="14"/>
  <c r="CU14" i="14" s="1"/>
  <c r="CO14" i="14"/>
  <c r="CN14" i="14"/>
  <c r="CL14" i="14"/>
  <c r="CK14" i="14"/>
  <c r="CJ14" i="14"/>
  <c r="CI14" i="14"/>
  <c r="CM14" i="14" s="1"/>
  <c r="CB14" i="14"/>
  <c r="CE14" i="14" s="1"/>
  <c r="BZ14" i="14"/>
  <c r="BX14" i="14"/>
  <c r="BV14" i="14"/>
  <c r="BU14" i="14"/>
  <c r="CA14" i="14" s="1"/>
  <c r="BT14" i="14"/>
  <c r="BP14" i="14"/>
  <c r="BN14" i="14"/>
  <c r="BS14" i="14" s="1"/>
  <c r="BM14" i="14"/>
  <c r="BL14" i="14"/>
  <c r="BJ14" i="14"/>
  <c r="BI14" i="14"/>
  <c r="BH14" i="14"/>
  <c r="BG14" i="14"/>
  <c r="BK14" i="14" s="1"/>
  <c r="AZ14" i="14"/>
  <c r="BC14" i="14" s="1"/>
  <c r="AX14" i="14"/>
  <c r="AV14" i="14"/>
  <c r="AT14" i="14"/>
  <c r="AR14" i="14"/>
  <c r="AP14" i="14"/>
  <c r="AO14" i="14"/>
  <c r="AY14" i="14" s="1"/>
  <c r="AN14" i="14"/>
  <c r="AL14" i="14"/>
  <c r="AK14" i="14"/>
  <c r="AJ14" i="14"/>
  <c r="AH14" i="14"/>
  <c r="AG14" i="14"/>
  <c r="AF14" i="14"/>
  <c r="AE14" i="14"/>
  <c r="AM14" i="14" s="1"/>
  <c r="AD14" i="14"/>
  <c r="AC14" i="14"/>
  <c r="AB14" i="14"/>
  <c r="AA14" i="14"/>
  <c r="T14" i="14"/>
  <c r="W14" i="14" s="1"/>
  <c r="R14" i="14"/>
  <c r="Q14" i="14"/>
  <c r="P14" i="14"/>
  <c r="O14" i="14"/>
  <c r="S14" i="14" s="1"/>
  <c r="N14" i="14"/>
  <c r="M14" i="14"/>
  <c r="L14" i="14"/>
  <c r="J14" i="14"/>
  <c r="I14" i="14"/>
  <c r="H14" i="14"/>
  <c r="G14" i="14"/>
  <c r="K14" i="14" s="1"/>
  <c r="F14" i="14"/>
  <c r="E14" i="14"/>
  <c r="D14" i="14"/>
  <c r="C14" i="14"/>
  <c r="KE13" i="14"/>
  <c r="KC13" i="14"/>
  <c r="KA13" i="14"/>
  <c r="JZ13" i="14"/>
  <c r="KB13" i="14" s="1"/>
  <c r="JY13" i="14"/>
  <c r="JW13" i="14"/>
  <c r="JV13" i="14"/>
  <c r="JU13" i="14"/>
  <c r="JT13" i="14"/>
  <c r="JX13" i="14" s="1"/>
  <c r="JS13" i="14"/>
  <c r="JQ13" i="14"/>
  <c r="JO13" i="14"/>
  <c r="JN13" i="14"/>
  <c r="JP13" i="14" s="1"/>
  <c r="JM13" i="14"/>
  <c r="JK13" i="14"/>
  <c r="JJ13" i="14"/>
  <c r="JI13" i="14"/>
  <c r="JH13" i="14"/>
  <c r="JL13" i="14" s="1"/>
  <c r="JG13" i="14"/>
  <c r="JE13" i="14"/>
  <c r="JC13" i="14"/>
  <c r="JB13" i="14"/>
  <c r="JD13" i="14" s="1"/>
  <c r="JA13" i="14"/>
  <c r="IY13" i="14"/>
  <c r="IX13" i="14"/>
  <c r="IW13" i="14"/>
  <c r="IV13" i="14"/>
  <c r="IZ13" i="14" s="1"/>
  <c r="IU13" i="14"/>
  <c r="IS13" i="14"/>
  <c r="IQ13" i="14"/>
  <c r="IP13" i="14"/>
  <c r="IR13" i="14" s="1"/>
  <c r="IO13" i="14"/>
  <c r="IM13" i="14"/>
  <c r="IL13" i="14"/>
  <c r="IK13" i="14"/>
  <c r="IJ13" i="14"/>
  <c r="IN13" i="14" s="1"/>
  <c r="II13" i="14"/>
  <c r="IG13" i="14"/>
  <c r="IE13" i="14"/>
  <c r="ID13" i="14"/>
  <c r="IF13" i="14" s="1"/>
  <c r="HY13" i="14"/>
  <c r="IB13" i="14" s="1"/>
  <c r="HW13" i="14"/>
  <c r="HV13" i="14"/>
  <c r="HU13" i="14"/>
  <c r="HT13" i="14"/>
  <c r="HX13" i="14" s="1"/>
  <c r="HQ13" i="14"/>
  <c r="HO13" i="14"/>
  <c r="HP13" i="14" s="1"/>
  <c r="HM13" i="14"/>
  <c r="HK13" i="14"/>
  <c r="HJ13" i="14"/>
  <c r="HL13" i="14" s="1"/>
  <c r="HE13" i="14"/>
  <c r="HH13" i="14" s="1"/>
  <c r="HC13" i="14"/>
  <c r="HB13" i="14"/>
  <c r="HA13" i="14"/>
  <c r="GZ13" i="14"/>
  <c r="HD13" i="14" s="1"/>
  <c r="GY13" i="14"/>
  <c r="GX13" i="14"/>
  <c r="GW13" i="14"/>
  <c r="GV13" i="14"/>
  <c r="GU13" i="14"/>
  <c r="GT13" i="14"/>
  <c r="GS13" i="14"/>
  <c r="GR13" i="14"/>
  <c r="GQ13" i="14"/>
  <c r="GP13" i="14"/>
  <c r="GO13" i="14"/>
  <c r="GN13" i="14"/>
  <c r="GM13" i="14"/>
  <c r="GL13" i="14"/>
  <c r="GK13" i="14"/>
  <c r="GJ13" i="14"/>
  <c r="GI13" i="14"/>
  <c r="GH13" i="14"/>
  <c r="GG13" i="14"/>
  <c r="GF13" i="14"/>
  <c r="GE13" i="14"/>
  <c r="GD13" i="14"/>
  <c r="GC13" i="14"/>
  <c r="GB13" i="14"/>
  <c r="GA13" i="14"/>
  <c r="FZ13" i="14"/>
  <c r="FY13" i="14"/>
  <c r="FX13" i="14"/>
  <c r="FW13" i="14"/>
  <c r="FV13" i="14"/>
  <c r="FU13" i="14"/>
  <c r="FT13" i="14"/>
  <c r="FS13" i="14"/>
  <c r="FR13" i="14"/>
  <c r="FQ13" i="14"/>
  <c r="FP13" i="14"/>
  <c r="FO13" i="14"/>
  <c r="FN13" i="14"/>
  <c r="FM13" i="14"/>
  <c r="FL13" i="14"/>
  <c r="FK13" i="14"/>
  <c r="FJ13" i="14"/>
  <c r="FI13" i="14"/>
  <c r="FH13" i="14"/>
  <c r="FG13" i="14"/>
  <c r="FF13" i="14"/>
  <c r="FE13" i="14"/>
  <c r="FD13" i="14"/>
  <c r="FC13" i="14"/>
  <c r="FB13" i="14"/>
  <c r="FA13" i="14"/>
  <c r="EZ13" i="14"/>
  <c r="EY13" i="14"/>
  <c r="EX13" i="14"/>
  <c r="EW13" i="14"/>
  <c r="EV13" i="14"/>
  <c r="EU13" i="14"/>
  <c r="ET13" i="14"/>
  <c r="ES13" i="14"/>
  <c r="ER13" i="14"/>
  <c r="EQ13" i="14"/>
  <c r="EP13" i="14"/>
  <c r="EO13" i="14"/>
  <c r="EN13" i="14"/>
  <c r="EM13" i="14"/>
  <c r="EL13" i="14"/>
  <c r="EK13" i="14"/>
  <c r="EJ13" i="14"/>
  <c r="EI13" i="14"/>
  <c r="EH13" i="14"/>
  <c r="EG13" i="14"/>
  <c r="EF13" i="14"/>
  <c r="DY13" i="14"/>
  <c r="EB13" i="14" s="1"/>
  <c r="DW13" i="14"/>
  <c r="DU13" i="14"/>
  <c r="DS13" i="14"/>
  <c r="DR13" i="14"/>
  <c r="DX13" i="14" s="1"/>
  <c r="DQ13" i="14"/>
  <c r="DM13" i="14"/>
  <c r="DK13" i="14"/>
  <c r="DP13" i="14" s="1"/>
  <c r="DJ13" i="14"/>
  <c r="DI13" i="14"/>
  <c r="DG13" i="14"/>
  <c r="DF13" i="14"/>
  <c r="DE13" i="14"/>
  <c r="DD13" i="14"/>
  <c r="DH13" i="14" s="1"/>
  <c r="CW13" i="14"/>
  <c r="CZ13" i="14" s="1"/>
  <c r="CU13" i="14"/>
  <c r="CS13" i="14"/>
  <c r="CQ13" i="14"/>
  <c r="CP13" i="14"/>
  <c r="CV13" i="14" s="1"/>
  <c r="CO13" i="14"/>
  <c r="CK13" i="14"/>
  <c r="CI13" i="14"/>
  <c r="CN13" i="14" s="1"/>
  <c r="CH13" i="14"/>
  <c r="CG13" i="14"/>
  <c r="CE13" i="14"/>
  <c r="CD13" i="14"/>
  <c r="CC13" i="14"/>
  <c r="CB13" i="14"/>
  <c r="CF13" i="14" s="1"/>
  <c r="BU13" i="14"/>
  <c r="BX13" i="14" s="1"/>
  <c r="BS13" i="14"/>
  <c r="BQ13" i="14"/>
  <c r="BO13" i="14"/>
  <c r="BN13" i="14"/>
  <c r="BT13" i="14" s="1"/>
  <c r="BM13" i="14"/>
  <c r="BI13" i="14"/>
  <c r="BG13" i="14"/>
  <c r="BL13" i="14" s="1"/>
  <c r="BF13" i="14"/>
  <c r="BE13" i="14"/>
  <c r="BC13" i="14"/>
  <c r="BB13" i="14"/>
  <c r="BA13" i="14"/>
  <c r="AZ13" i="14"/>
  <c r="BD13" i="14" s="1"/>
  <c r="AO13" i="14"/>
  <c r="AV13" i="14" s="1"/>
  <c r="AK13" i="14"/>
  <c r="AG13" i="14"/>
  <c r="AE13" i="14"/>
  <c r="AN13" i="14" s="1"/>
  <c r="AC13" i="14"/>
  <c r="AA13" i="14"/>
  <c r="AB13" i="14" s="1"/>
  <c r="Z13" i="14"/>
  <c r="Y13" i="14"/>
  <c r="W13" i="14"/>
  <c r="V13" i="14"/>
  <c r="U13" i="14"/>
  <c r="T13" i="14"/>
  <c r="X13" i="14" s="1"/>
  <c r="Q13" i="14"/>
  <c r="O13" i="14"/>
  <c r="P13" i="14" s="1"/>
  <c r="M13" i="14"/>
  <c r="I13" i="14"/>
  <c r="G13" i="14"/>
  <c r="L13" i="14" s="1"/>
  <c r="E13" i="14"/>
  <c r="C13" i="14"/>
  <c r="D13" i="14" s="1"/>
  <c r="JZ12" i="14"/>
  <c r="KC12" i="14" s="1"/>
  <c r="JV12" i="14"/>
  <c r="JT12" i="14"/>
  <c r="JY12" i="14" s="1"/>
  <c r="JN12" i="14"/>
  <c r="JQ12" i="14" s="1"/>
  <c r="JJ12" i="14"/>
  <c r="JH12" i="14"/>
  <c r="JM12" i="14" s="1"/>
  <c r="JB12" i="14"/>
  <c r="JE12" i="14" s="1"/>
  <c r="IX12" i="14"/>
  <c r="IV12" i="14"/>
  <c r="JA12" i="14" s="1"/>
  <c r="IP12" i="14"/>
  <c r="IS12" i="14" s="1"/>
  <c r="IL12" i="14"/>
  <c r="IJ12" i="14"/>
  <c r="IO12" i="14" s="1"/>
  <c r="ID12" i="14"/>
  <c r="IG12" i="14" s="1"/>
  <c r="IB12" i="14"/>
  <c r="IA12" i="14"/>
  <c r="HZ12" i="14"/>
  <c r="HY12" i="14"/>
  <c r="IC12" i="14" s="1"/>
  <c r="HV12" i="14"/>
  <c r="HT12" i="14"/>
  <c r="HU12" i="14" s="1"/>
  <c r="HR12" i="14"/>
  <c r="HP12" i="14"/>
  <c r="HO12" i="14"/>
  <c r="HQ12" i="14" s="1"/>
  <c r="HJ12" i="14"/>
  <c r="HM12" i="14" s="1"/>
  <c r="HH12" i="14"/>
  <c r="HG12" i="14"/>
  <c r="HF12" i="14"/>
  <c r="HE12" i="14"/>
  <c r="HI12" i="14" s="1"/>
  <c r="HB12" i="14"/>
  <c r="GZ12" i="14"/>
  <c r="HA12" i="14" s="1"/>
  <c r="GX12" i="14"/>
  <c r="GV12" i="14"/>
  <c r="GW12" i="14" s="1"/>
  <c r="GT12" i="14"/>
  <c r="GR12" i="14"/>
  <c r="GS12" i="14" s="1"/>
  <c r="GP12" i="14"/>
  <c r="GN12" i="14"/>
  <c r="GO12" i="14" s="1"/>
  <c r="GL12" i="14"/>
  <c r="GJ12" i="14"/>
  <c r="GK12" i="14" s="1"/>
  <c r="GH12" i="14"/>
  <c r="GF12" i="14"/>
  <c r="GG12" i="14" s="1"/>
  <c r="GD12" i="14"/>
  <c r="GB12" i="14"/>
  <c r="GC12" i="14" s="1"/>
  <c r="FZ12" i="14"/>
  <c r="FX12" i="14"/>
  <c r="FY12" i="14" s="1"/>
  <c r="FV12" i="14"/>
  <c r="FT12" i="14"/>
  <c r="FU12" i="14" s="1"/>
  <c r="FR12" i="14"/>
  <c r="FP12" i="14"/>
  <c r="FQ12" i="14" s="1"/>
  <c r="FN12" i="14"/>
  <c r="FL12" i="14"/>
  <c r="FM12" i="14" s="1"/>
  <c r="FJ12" i="14"/>
  <c r="FH12" i="14"/>
  <c r="FI12" i="14" s="1"/>
  <c r="FF12" i="14"/>
  <c r="FD12" i="14"/>
  <c r="FE12" i="14" s="1"/>
  <c r="FB12" i="14"/>
  <c r="EZ12" i="14"/>
  <c r="FA12" i="14" s="1"/>
  <c r="EX12" i="14"/>
  <c r="EV12" i="14"/>
  <c r="EW12" i="14" s="1"/>
  <c r="ET12" i="14"/>
  <c r="ER12" i="14"/>
  <c r="ES12" i="14" s="1"/>
  <c r="EP12" i="14"/>
  <c r="EN12" i="14"/>
  <c r="EO12" i="14" s="1"/>
  <c r="EL12" i="14"/>
  <c r="EJ12" i="14"/>
  <c r="EK12" i="14" s="1"/>
  <c r="EH12" i="14"/>
  <c r="EF12" i="14"/>
  <c r="EG12" i="14" s="1"/>
  <c r="EE12" i="14"/>
  <c r="ED12" i="14"/>
  <c r="EB12" i="14"/>
  <c r="EA12" i="14"/>
  <c r="DZ12" i="14"/>
  <c r="DY12" i="14"/>
  <c r="EC12" i="14" s="1"/>
  <c r="DR12" i="14"/>
  <c r="DU12" i="14" s="1"/>
  <c r="DP12" i="14"/>
  <c r="DN12" i="14"/>
  <c r="DL12" i="14"/>
  <c r="DK12" i="14"/>
  <c r="DQ12" i="14" s="1"/>
  <c r="DJ12" i="14"/>
  <c r="DF12" i="14"/>
  <c r="DD12" i="14"/>
  <c r="DI12" i="14" s="1"/>
  <c r="DC12" i="14"/>
  <c r="DB12" i="14"/>
  <c r="CZ12" i="14"/>
  <c r="CY12" i="14"/>
  <c r="CX12" i="14"/>
  <c r="CW12" i="14"/>
  <c r="DA12" i="14" s="1"/>
  <c r="CP12" i="14"/>
  <c r="CS12" i="14" s="1"/>
  <c r="CN12" i="14"/>
  <c r="CL12" i="14"/>
  <c r="CJ12" i="14"/>
  <c r="CI12" i="14"/>
  <c r="CO12" i="14" s="1"/>
  <c r="CH12" i="14"/>
  <c r="CD12" i="14"/>
  <c r="CB12" i="14"/>
  <c r="CG12" i="14" s="1"/>
  <c r="CA12" i="14"/>
  <c r="BZ12" i="14"/>
  <c r="BX12" i="14"/>
  <c r="BW12" i="14"/>
  <c r="BV12" i="14"/>
  <c r="BU12" i="14"/>
  <c r="BY12" i="14" s="1"/>
  <c r="BN12" i="14"/>
  <c r="BQ12" i="14" s="1"/>
  <c r="BL12" i="14"/>
  <c r="BJ12" i="14"/>
  <c r="BH12" i="14"/>
  <c r="BG12" i="14"/>
  <c r="BM12" i="14" s="1"/>
  <c r="BF12" i="14"/>
  <c r="BB12" i="14"/>
  <c r="AZ12" i="14"/>
  <c r="BE12" i="14" s="1"/>
  <c r="AY12" i="14"/>
  <c r="AX12" i="14"/>
  <c r="AV12" i="14"/>
  <c r="AU12" i="14"/>
  <c r="AT12" i="14"/>
  <c r="AR12" i="14"/>
  <c r="AQ12" i="14"/>
  <c r="AP12" i="14"/>
  <c r="AO12" i="14"/>
  <c r="AW12" i="14" s="1"/>
  <c r="AN12" i="14"/>
  <c r="AL12" i="14"/>
  <c r="AJ12" i="14"/>
  <c r="AH12" i="14"/>
  <c r="AF12" i="14"/>
  <c r="AE12" i="14"/>
  <c r="AK12" i="14" s="1"/>
  <c r="AD12" i="14"/>
  <c r="AB12" i="14"/>
  <c r="AA12" i="14"/>
  <c r="AC12" i="14" s="1"/>
  <c r="Z12" i="14"/>
  <c r="V12" i="14"/>
  <c r="T12" i="14"/>
  <c r="Y12" i="14" s="1"/>
  <c r="R12" i="14"/>
  <c r="P12" i="14"/>
  <c r="O12" i="14"/>
  <c r="Q12" i="14" s="1"/>
  <c r="N12" i="14"/>
  <c r="L12" i="14"/>
  <c r="J12" i="14"/>
  <c r="H12" i="14"/>
  <c r="G12" i="14"/>
  <c r="M12" i="14" s="1"/>
  <c r="F12" i="14"/>
  <c r="D12" i="14"/>
  <c r="C12" i="14"/>
  <c r="E12" i="14" s="1"/>
  <c r="KE11" i="14"/>
  <c r="KC11" i="14"/>
  <c r="KB11" i="14"/>
  <c r="KA11" i="14"/>
  <c r="JZ11" i="14"/>
  <c r="KD11" i="14" s="1"/>
  <c r="JY11" i="14"/>
  <c r="JW11" i="14"/>
  <c r="JU11" i="14"/>
  <c r="JT11" i="14"/>
  <c r="JV11" i="14" s="1"/>
  <c r="JS11" i="14"/>
  <c r="JQ11" i="14"/>
  <c r="JP11" i="14"/>
  <c r="JO11" i="14"/>
  <c r="JN11" i="14"/>
  <c r="JR11" i="14" s="1"/>
  <c r="JM11" i="14"/>
  <c r="JK11" i="14"/>
  <c r="JI11" i="14"/>
  <c r="JH11" i="14"/>
  <c r="JJ11" i="14" s="1"/>
  <c r="JG11" i="14"/>
  <c r="JE11" i="14"/>
  <c r="JD11" i="14"/>
  <c r="JC11" i="14"/>
  <c r="JB11" i="14"/>
  <c r="JF11" i="14" s="1"/>
  <c r="JA11" i="14"/>
  <c r="IY11" i="14"/>
  <c r="IW11" i="14"/>
  <c r="IV11" i="14"/>
  <c r="IX11" i="14" s="1"/>
  <c r="IU11" i="14"/>
  <c r="IS11" i="14"/>
  <c r="IR11" i="14"/>
  <c r="IQ11" i="14"/>
  <c r="IP11" i="14"/>
  <c r="IT11" i="14" s="1"/>
  <c r="IO11" i="14"/>
  <c r="IM11" i="14"/>
  <c r="IK11" i="14"/>
  <c r="IJ11" i="14"/>
  <c r="IL11" i="14" s="1"/>
  <c r="II11" i="14"/>
  <c r="IG11" i="14"/>
  <c r="IF11" i="14"/>
  <c r="IE11" i="14"/>
  <c r="ID11" i="14"/>
  <c r="IH11" i="14" s="1"/>
  <c r="IA11" i="14"/>
  <c r="HY11" i="14"/>
  <c r="HZ11" i="14" s="1"/>
  <c r="HW11" i="14"/>
  <c r="HU11" i="14"/>
  <c r="HT11" i="14"/>
  <c r="HV11" i="14" s="1"/>
  <c r="HO11" i="14"/>
  <c r="HR11" i="14" s="1"/>
  <c r="HM11" i="14"/>
  <c r="HL11" i="14"/>
  <c r="HK11" i="14"/>
  <c r="HJ11" i="14"/>
  <c r="HN11" i="14" s="1"/>
  <c r="HG11" i="14"/>
  <c r="HE11" i="14"/>
  <c r="HF11" i="14" s="1"/>
  <c r="HC11" i="14"/>
  <c r="HA11" i="14"/>
  <c r="GZ11" i="14"/>
  <c r="HB11" i="14" s="1"/>
  <c r="GY11" i="14"/>
  <c r="GW11" i="14"/>
  <c r="GV11" i="14"/>
  <c r="GX11" i="14" s="1"/>
  <c r="GU11" i="14"/>
  <c r="GS11" i="14"/>
  <c r="GR11" i="14"/>
  <c r="GT11" i="14" s="1"/>
  <c r="GQ11" i="14"/>
  <c r="GO11" i="14"/>
  <c r="GN11" i="14"/>
  <c r="GP11" i="14" s="1"/>
  <c r="GM11" i="14"/>
  <c r="GK11" i="14"/>
  <c r="GJ11" i="14"/>
  <c r="GL11" i="14" s="1"/>
  <c r="GI11" i="14"/>
  <c r="GG11" i="14"/>
  <c r="GF11" i="14"/>
  <c r="GH11" i="14" s="1"/>
  <c r="GE11" i="14"/>
  <c r="GC11" i="14"/>
  <c r="GB11" i="14"/>
  <c r="GD11" i="14" s="1"/>
  <c r="GA11" i="14"/>
  <c r="FY11" i="14"/>
  <c r="FX11" i="14"/>
  <c r="FZ11" i="14" s="1"/>
  <c r="FW11" i="14"/>
  <c r="FU11" i="14"/>
  <c r="FT11" i="14"/>
  <c r="FV11" i="14" s="1"/>
  <c r="FS11" i="14"/>
  <c r="FQ11" i="14"/>
  <c r="FP11" i="14"/>
  <c r="FR11" i="14" s="1"/>
  <c r="FO11" i="14"/>
  <c r="FM11" i="14"/>
  <c r="FL11" i="14"/>
  <c r="FN11" i="14" s="1"/>
  <c r="FK11" i="14"/>
  <c r="FI11" i="14"/>
  <c r="FH11" i="14"/>
  <c r="FJ11" i="14" s="1"/>
  <c r="FG11" i="14"/>
  <c r="FE11" i="14"/>
  <c r="FD11" i="14"/>
  <c r="FF11" i="14" s="1"/>
  <c r="FC11" i="14"/>
  <c r="FA11" i="14"/>
  <c r="EZ11" i="14"/>
  <c r="FB11" i="14" s="1"/>
  <c r="EY11" i="14"/>
  <c r="EW11" i="14"/>
  <c r="EV11" i="14"/>
  <c r="EX11" i="14" s="1"/>
  <c r="EU11" i="14"/>
  <c r="ES11" i="14"/>
  <c r="ER11" i="14"/>
  <c r="ET11" i="14" s="1"/>
  <c r="EQ11" i="14"/>
  <c r="EO11" i="14"/>
  <c r="EN11" i="14"/>
  <c r="EP11" i="14" s="1"/>
  <c r="EM11" i="14"/>
  <c r="EK11" i="14"/>
  <c r="EJ11" i="14"/>
  <c r="EL11" i="14" s="1"/>
  <c r="EI11" i="14"/>
  <c r="EG11" i="14"/>
  <c r="EF11" i="14"/>
  <c r="EH11" i="14" s="1"/>
  <c r="EE11" i="14"/>
  <c r="EA11" i="14"/>
  <c r="DY11" i="14"/>
  <c r="ED11" i="14" s="1"/>
  <c r="DX11" i="14"/>
  <c r="DW11" i="14"/>
  <c r="DU11" i="14"/>
  <c r="DT11" i="14"/>
  <c r="DS11" i="14"/>
  <c r="DR11" i="14"/>
  <c r="DV11" i="14" s="1"/>
  <c r="DK11" i="14"/>
  <c r="DN11" i="14" s="1"/>
  <c r="DI11" i="14"/>
  <c r="DG11" i="14"/>
  <c r="DE11" i="14"/>
  <c r="DD11" i="14"/>
  <c r="DJ11" i="14" s="1"/>
  <c r="DC11" i="14"/>
  <c r="CY11" i="14"/>
  <c r="CW11" i="14"/>
  <c r="DB11" i="14" s="1"/>
  <c r="CV11" i="14"/>
  <c r="CU11" i="14"/>
  <c r="CS11" i="14"/>
  <c r="CR11" i="14"/>
  <c r="CQ11" i="14"/>
  <c r="CP11" i="14"/>
  <c r="CT11" i="14" s="1"/>
  <c r="CI11" i="14"/>
  <c r="CL11" i="14" s="1"/>
  <c r="CG11" i="14"/>
  <c r="CE11" i="14"/>
  <c r="CC11" i="14"/>
  <c r="CB11" i="14"/>
  <c r="CH11" i="14" s="1"/>
  <c r="CA11" i="14"/>
  <c r="BW11" i="14"/>
  <c r="BU11" i="14"/>
  <c r="BZ11" i="14" s="1"/>
  <c r="BT11" i="14"/>
  <c r="BS11" i="14"/>
  <c r="BQ11" i="14"/>
  <c r="BP11" i="14"/>
  <c r="BO11" i="14"/>
  <c r="BN11" i="14"/>
  <c r="BR11" i="14" s="1"/>
  <c r="BG11" i="14"/>
  <c r="BJ11" i="14" s="1"/>
  <c r="BE11" i="14"/>
  <c r="BC11" i="14"/>
  <c r="BA11" i="14"/>
  <c r="AZ11" i="14"/>
  <c r="BF11" i="14" s="1"/>
  <c r="AY11" i="14"/>
  <c r="AU11" i="14"/>
  <c r="AQ11" i="14"/>
  <c r="AO11" i="14"/>
  <c r="AX11" i="14" s="1"/>
  <c r="AE11" i="14"/>
  <c r="AL11" i="14" s="1"/>
  <c r="AA11" i="14"/>
  <c r="AD11" i="14" s="1"/>
  <c r="Y11" i="14"/>
  <c r="W11" i="14"/>
  <c r="U11" i="14"/>
  <c r="T11" i="14"/>
  <c r="Z11" i="14" s="1"/>
  <c r="S11" i="14"/>
  <c r="O11" i="14"/>
  <c r="R11" i="14" s="1"/>
  <c r="G11" i="14"/>
  <c r="N11" i="14" s="1"/>
  <c r="C11" i="14"/>
  <c r="F11" i="14" s="1"/>
  <c r="KB10" i="14"/>
  <c r="JZ10" i="14"/>
  <c r="KE10" i="14" s="1"/>
  <c r="JT10" i="14"/>
  <c r="JW10" i="14" s="1"/>
  <c r="JP10" i="14"/>
  <c r="JN10" i="14"/>
  <c r="JS10" i="14" s="1"/>
  <c r="JH10" i="14"/>
  <c r="JK10" i="14" s="1"/>
  <c r="JD10" i="14"/>
  <c r="JB10" i="14"/>
  <c r="JG10" i="14" s="1"/>
  <c r="IV10" i="14"/>
  <c r="IY10" i="14" s="1"/>
  <c r="IR10" i="14"/>
  <c r="IP10" i="14"/>
  <c r="IU10" i="14" s="1"/>
  <c r="IJ10" i="14"/>
  <c r="IM10" i="14" s="1"/>
  <c r="IF10" i="14"/>
  <c r="ID10" i="14"/>
  <c r="II10" i="14" s="1"/>
  <c r="IB10" i="14"/>
  <c r="HZ10" i="14"/>
  <c r="HY10" i="14"/>
  <c r="IA10" i="14" s="1"/>
  <c r="HT10" i="14"/>
  <c r="HW10" i="14" s="1"/>
  <c r="HR10" i="14"/>
  <c r="HQ10" i="14"/>
  <c r="HP10" i="14"/>
  <c r="HO10" i="14"/>
  <c r="HS10" i="14" s="1"/>
  <c r="HL10" i="14"/>
  <c r="HJ10" i="14"/>
  <c r="HK10" i="14" s="1"/>
  <c r="HH10" i="14"/>
  <c r="HF10" i="14"/>
  <c r="HE10" i="14"/>
  <c r="HG10" i="14" s="1"/>
  <c r="GZ10" i="14"/>
  <c r="HC10" i="14" s="1"/>
  <c r="GV10" i="14"/>
  <c r="GY10" i="14" s="1"/>
  <c r="GR10" i="14"/>
  <c r="GU10" i="14" s="1"/>
  <c r="GN10" i="14"/>
  <c r="GQ10" i="14" s="1"/>
  <c r="GJ10" i="14"/>
  <c r="GM10" i="14" s="1"/>
  <c r="GF10" i="14"/>
  <c r="GI10" i="14" s="1"/>
  <c r="GB10" i="14"/>
  <c r="GE10" i="14" s="1"/>
  <c r="FX10" i="14"/>
  <c r="GA10" i="14" s="1"/>
  <c r="FT10" i="14"/>
  <c r="FW10" i="14" s="1"/>
  <c r="FP10" i="14"/>
  <c r="FS10" i="14" s="1"/>
  <c r="FL10" i="14"/>
  <c r="FO10" i="14" s="1"/>
  <c r="FH10" i="14"/>
  <c r="FK10" i="14" s="1"/>
  <c r="FD10" i="14"/>
  <c r="FG10" i="14" s="1"/>
  <c r="EZ10" i="14"/>
  <c r="FC10" i="14" s="1"/>
  <c r="EV10" i="14"/>
  <c r="EY10" i="14" s="1"/>
  <c r="ER10" i="14"/>
  <c r="EU10" i="14" s="1"/>
  <c r="EN10" i="14"/>
  <c r="EQ10" i="14" s="1"/>
  <c r="EJ10" i="14"/>
  <c r="EM10" i="14" s="1"/>
  <c r="EF10" i="14"/>
  <c r="EI10" i="14" s="1"/>
  <c r="ED10" i="14"/>
  <c r="EB10" i="14"/>
  <c r="DZ10" i="14"/>
  <c r="DY10" i="14"/>
  <c r="EE10" i="14" s="1"/>
  <c r="DX10" i="14"/>
  <c r="DT10" i="14"/>
  <c r="DR10" i="14"/>
  <c r="DW10" i="14" s="1"/>
  <c r="DQ10" i="14"/>
  <c r="DP10" i="14"/>
  <c r="DN10" i="14"/>
  <c r="DM10" i="14"/>
  <c r="DL10" i="14"/>
  <c r="DK10" i="14"/>
  <c r="DO10" i="14" s="1"/>
  <c r="DD10" i="14"/>
  <c r="DG10" i="14" s="1"/>
  <c r="DB10" i="14"/>
  <c r="CZ10" i="14"/>
  <c r="CX10" i="14"/>
  <c r="CW10" i="14"/>
  <c r="DC10" i="14" s="1"/>
  <c r="CV10" i="14"/>
  <c r="CR10" i="14"/>
  <c r="CP10" i="14"/>
  <c r="CU10" i="14" s="1"/>
  <c r="CO10" i="14"/>
  <c r="CN10" i="14"/>
  <c r="CL10" i="14"/>
  <c r="CK10" i="14"/>
  <c r="CJ10" i="14"/>
  <c r="CI10" i="14"/>
  <c r="CM10" i="14" s="1"/>
  <c r="CB10" i="14"/>
  <c r="CE10" i="14" s="1"/>
  <c r="BZ10" i="14"/>
  <c r="BX10" i="14"/>
  <c r="BV10" i="14"/>
  <c r="BU10" i="14"/>
  <c r="CA10" i="14" s="1"/>
  <c r="BT10" i="14"/>
  <c r="BP10" i="14"/>
  <c r="BN10" i="14"/>
  <c r="BS10" i="14" s="1"/>
  <c r="BM10" i="14"/>
  <c r="BL10" i="14"/>
  <c r="BJ10" i="14"/>
  <c r="BI10" i="14"/>
  <c r="BH10" i="14"/>
  <c r="BG10" i="14"/>
  <c r="BK10" i="14" s="1"/>
  <c r="AZ10" i="14"/>
  <c r="BC10" i="14" s="1"/>
  <c r="AX10" i="14"/>
  <c r="AV10" i="14"/>
  <c r="AT10" i="14"/>
  <c r="AR10" i="14"/>
  <c r="AP10" i="14"/>
  <c r="AO10" i="14"/>
  <c r="AY10" i="14" s="1"/>
  <c r="AN10" i="14"/>
  <c r="AL10" i="14"/>
  <c r="AK10" i="14"/>
  <c r="AJ10" i="14"/>
  <c r="AH10" i="14"/>
  <c r="AG10" i="14"/>
  <c r="AF10" i="14"/>
  <c r="AE10" i="14"/>
  <c r="AM10" i="14" s="1"/>
  <c r="AD10" i="14"/>
  <c r="AC10" i="14"/>
  <c r="AB10" i="14"/>
  <c r="AA10" i="14"/>
  <c r="T10" i="14"/>
  <c r="W10" i="14" s="1"/>
  <c r="R10" i="14"/>
  <c r="Q10" i="14"/>
  <c r="P10" i="14"/>
  <c r="O10" i="14"/>
  <c r="S10" i="14" s="1"/>
  <c r="N10" i="14"/>
  <c r="M10" i="14"/>
  <c r="L10" i="14"/>
  <c r="J10" i="14"/>
  <c r="I10" i="14"/>
  <c r="H10" i="14"/>
  <c r="G10" i="14"/>
  <c r="K10" i="14" s="1"/>
  <c r="F10" i="14"/>
  <c r="E10" i="14"/>
  <c r="D10" i="14"/>
  <c r="C10" i="14"/>
  <c r="KE9" i="14"/>
  <c r="KC9" i="14"/>
  <c r="KA9" i="14"/>
  <c r="JZ9" i="14"/>
  <c r="KB9" i="14" s="1"/>
  <c r="JY9" i="14"/>
  <c r="JW9" i="14"/>
  <c r="JV9" i="14"/>
  <c r="JU9" i="14"/>
  <c r="JT9" i="14"/>
  <c r="JX9" i="14" s="1"/>
  <c r="JS9" i="14"/>
  <c r="JQ9" i="14"/>
  <c r="JO9" i="14"/>
  <c r="JN9" i="14"/>
  <c r="JP9" i="14" s="1"/>
  <c r="JM9" i="14"/>
  <c r="JK9" i="14"/>
  <c r="JJ9" i="14"/>
  <c r="JI9" i="14"/>
  <c r="JH9" i="14"/>
  <c r="JL9" i="14" s="1"/>
  <c r="JG9" i="14"/>
  <c r="JE9" i="14"/>
  <c r="JC9" i="14"/>
  <c r="JB9" i="14"/>
  <c r="JD9" i="14" s="1"/>
  <c r="JA9" i="14"/>
  <c r="IY9" i="14"/>
  <c r="IX9" i="14"/>
  <c r="IW9" i="14"/>
  <c r="IV9" i="14"/>
  <c r="IZ9" i="14" s="1"/>
  <c r="IU9" i="14"/>
  <c r="IS9" i="14"/>
  <c r="IQ9" i="14"/>
  <c r="IP9" i="14"/>
  <c r="IR9" i="14" s="1"/>
  <c r="IO9" i="14"/>
  <c r="IM9" i="14"/>
  <c r="IL9" i="14"/>
  <c r="IK9" i="14"/>
  <c r="IJ9" i="14"/>
  <c r="IN9" i="14" s="1"/>
  <c r="II9" i="14"/>
  <c r="IG9" i="14"/>
  <c r="IE9" i="14"/>
  <c r="ID9" i="14"/>
  <c r="IF9" i="14" s="1"/>
  <c r="HY9" i="14"/>
  <c r="IB9" i="14" s="1"/>
  <c r="HW9" i="14"/>
  <c r="HV9" i="14"/>
  <c r="HU9" i="14"/>
  <c r="HT9" i="14"/>
  <c r="HX9" i="14" s="1"/>
  <c r="HQ9" i="14"/>
  <c r="HO9" i="14"/>
  <c r="HP9" i="14" s="1"/>
  <c r="HM9" i="14"/>
  <c r="HK9" i="14"/>
  <c r="HJ9" i="14"/>
  <c r="HL9" i="14" s="1"/>
  <c r="HE9" i="14"/>
  <c r="HH9" i="14" s="1"/>
  <c r="HC9" i="14"/>
  <c r="HB9" i="14"/>
  <c r="HA9" i="14"/>
  <c r="GZ9" i="14"/>
  <c r="HD9" i="14" s="1"/>
  <c r="GY9" i="14"/>
  <c r="GX9" i="14"/>
  <c r="GW9" i="14"/>
  <c r="GV9" i="14"/>
  <c r="GU9" i="14"/>
  <c r="GT9" i="14"/>
  <c r="GS9" i="14"/>
  <c r="GR9" i="14"/>
  <c r="GQ9" i="14"/>
  <c r="GP9" i="14"/>
  <c r="GO9" i="14"/>
  <c r="GN9" i="14"/>
  <c r="GM9" i="14"/>
  <c r="GL9" i="14"/>
  <c r="GK9" i="14"/>
  <c r="GJ9" i="14"/>
  <c r="GI9" i="14"/>
  <c r="GH9" i="14"/>
  <c r="GG9" i="14"/>
  <c r="GF9" i="14"/>
  <c r="GE9" i="14"/>
  <c r="GD9" i="14"/>
  <c r="GC9" i="14"/>
  <c r="GB9" i="14"/>
  <c r="GA9" i="14"/>
  <c r="FZ9" i="14"/>
  <c r="FY9" i="14"/>
  <c r="FX9" i="14"/>
  <c r="FW9" i="14"/>
  <c r="FV9" i="14"/>
  <c r="FU9" i="14"/>
  <c r="FT9" i="14"/>
  <c r="FS9" i="14"/>
  <c r="FR9" i="14"/>
  <c r="FQ9" i="14"/>
  <c r="FP9" i="14"/>
  <c r="FO9" i="14"/>
  <c r="FN9" i="14"/>
  <c r="FM9" i="14"/>
  <c r="FL9" i="14"/>
  <c r="FK9" i="14"/>
  <c r="FJ9" i="14"/>
  <c r="FI9" i="14"/>
  <c r="FH9" i="14"/>
  <c r="FG9" i="14"/>
  <c r="FF9" i="14"/>
  <c r="FE9" i="14"/>
  <c r="FD9" i="14"/>
  <c r="FC9" i="14"/>
  <c r="FB9" i="14"/>
  <c r="FA9" i="14"/>
  <c r="EZ9" i="14"/>
  <c r="EY9" i="14"/>
  <c r="EX9" i="14"/>
  <c r="EW9" i="14"/>
  <c r="EV9" i="14"/>
  <c r="EU9" i="14"/>
  <c r="ET9" i="14"/>
  <c r="ES9" i="14"/>
  <c r="ER9" i="14"/>
  <c r="EQ9" i="14"/>
  <c r="EP9" i="14"/>
  <c r="EO9" i="14"/>
  <c r="EN9" i="14"/>
  <c r="EM9" i="14"/>
  <c r="EL9" i="14"/>
  <c r="EK9" i="14"/>
  <c r="EJ9" i="14"/>
  <c r="EI9" i="14"/>
  <c r="EH9" i="14"/>
  <c r="EG9" i="14"/>
  <c r="EF9" i="14"/>
  <c r="DY9" i="14"/>
  <c r="EB9" i="14" s="1"/>
  <c r="DW9" i="14"/>
  <c r="DU9" i="14"/>
  <c r="DS9" i="14"/>
  <c r="DR9" i="14"/>
  <c r="DX9" i="14" s="1"/>
  <c r="DQ9" i="14"/>
  <c r="DM9" i="14"/>
  <c r="DK9" i="14"/>
  <c r="DP9" i="14" s="1"/>
  <c r="DJ9" i="14"/>
  <c r="DI9" i="14"/>
  <c r="DG9" i="14"/>
  <c r="DF9" i="14"/>
  <c r="DE9" i="14"/>
  <c r="DD9" i="14"/>
  <c r="DH9" i="14" s="1"/>
  <c r="CW9" i="14"/>
  <c r="CZ9" i="14" s="1"/>
  <c r="CU9" i="14"/>
  <c r="CS9" i="14"/>
  <c r="CQ9" i="14"/>
  <c r="CP9" i="14"/>
  <c r="CV9" i="14" s="1"/>
  <c r="CO9" i="14"/>
  <c r="CK9" i="14"/>
  <c r="CI9" i="14"/>
  <c r="CN9" i="14" s="1"/>
  <c r="CH9" i="14"/>
  <c r="CG9" i="14"/>
  <c r="CE9" i="14"/>
  <c r="CD9" i="14"/>
  <c r="CC9" i="14"/>
  <c r="CB9" i="14"/>
  <c r="CF9" i="14" s="1"/>
  <c r="BU9" i="14"/>
  <c r="BX9" i="14" s="1"/>
  <c r="BS9" i="14"/>
  <c r="BQ9" i="14"/>
  <c r="BO9" i="14"/>
  <c r="BN9" i="14"/>
  <c r="BT9" i="14" s="1"/>
  <c r="BM9" i="14"/>
  <c r="BI9" i="14"/>
  <c r="BG9" i="14"/>
  <c r="BL9" i="14" s="1"/>
  <c r="BF9" i="14"/>
  <c r="BE9" i="14"/>
  <c r="BC9" i="14"/>
  <c r="BB9" i="14"/>
  <c r="BA9" i="14"/>
  <c r="AZ9" i="14"/>
  <c r="BD9" i="14" s="1"/>
  <c r="AO9" i="14"/>
  <c r="AV9" i="14" s="1"/>
  <c r="AK9" i="14"/>
  <c r="AG9" i="14"/>
  <c r="AE9" i="14"/>
  <c r="AN9" i="14" s="1"/>
  <c r="AC9" i="14"/>
  <c r="AA9" i="14"/>
  <c r="AB9" i="14" s="1"/>
  <c r="Z9" i="14"/>
  <c r="Y9" i="14"/>
  <c r="W9" i="14"/>
  <c r="V9" i="14"/>
  <c r="U9" i="14"/>
  <c r="T9" i="14"/>
  <c r="X9" i="14" s="1"/>
  <c r="Q9" i="14"/>
  <c r="O9" i="14"/>
  <c r="P9" i="14" s="1"/>
  <c r="M9" i="14"/>
  <c r="I9" i="14"/>
  <c r="G9" i="14"/>
  <c r="L9" i="14" s="1"/>
  <c r="E9" i="14"/>
  <c r="C9" i="14"/>
  <c r="D9" i="14" s="1"/>
  <c r="JZ8" i="14"/>
  <c r="KC8" i="14" s="1"/>
  <c r="JV8" i="14"/>
  <c r="JT8" i="14"/>
  <c r="JY8" i="14" s="1"/>
  <c r="JN8" i="14"/>
  <c r="JQ8" i="14" s="1"/>
  <c r="JJ8" i="14"/>
  <c r="JH8" i="14"/>
  <c r="JM8" i="14" s="1"/>
  <c r="JB8" i="14"/>
  <c r="JE8" i="14" s="1"/>
  <c r="IX8" i="14"/>
  <c r="IV8" i="14"/>
  <c r="JA8" i="14" s="1"/>
  <c r="IT8" i="14"/>
  <c r="IP8" i="14"/>
  <c r="IL8" i="14"/>
  <c r="IJ8" i="14"/>
  <c r="IO8" i="14" s="1"/>
  <c r="IH8" i="14"/>
  <c r="ID8" i="14"/>
  <c r="IB8" i="14"/>
  <c r="IA8" i="14"/>
  <c r="HZ8" i="14"/>
  <c r="HY8" i="14"/>
  <c r="IC8" i="14" s="1"/>
  <c r="HV8" i="14"/>
  <c r="HT8" i="14"/>
  <c r="HU8" i="14" s="1"/>
  <c r="HR8" i="14"/>
  <c r="HP8" i="14"/>
  <c r="HO8" i="14"/>
  <c r="HQ8" i="14" s="1"/>
  <c r="HJ8" i="14"/>
  <c r="HN8" i="14" s="1"/>
  <c r="HH8" i="14"/>
  <c r="HG8" i="14"/>
  <c r="HF8" i="14"/>
  <c r="HE8" i="14"/>
  <c r="HI8" i="14" s="1"/>
  <c r="HB8" i="14"/>
  <c r="GZ8" i="14"/>
  <c r="HA8" i="14" s="1"/>
  <c r="GX8" i="14"/>
  <c r="GV8" i="14"/>
  <c r="GW8" i="14" s="1"/>
  <c r="GT8" i="14"/>
  <c r="GR8" i="14"/>
  <c r="GS8" i="14" s="1"/>
  <c r="GP8" i="14"/>
  <c r="GN8" i="14"/>
  <c r="GO8" i="14" s="1"/>
  <c r="GL8" i="14"/>
  <c r="GJ8" i="14"/>
  <c r="GK8" i="14" s="1"/>
  <c r="GH8" i="14"/>
  <c r="GF8" i="14"/>
  <c r="GG8" i="14" s="1"/>
  <c r="GD8" i="14"/>
  <c r="GB8" i="14"/>
  <c r="GC8" i="14" s="1"/>
  <c r="FZ8" i="14"/>
  <c r="FX8" i="14"/>
  <c r="FY8" i="14" s="1"/>
  <c r="FV8" i="14"/>
  <c r="FT8" i="14"/>
  <c r="FU8" i="14" s="1"/>
  <c r="FR8" i="14"/>
  <c r="FP8" i="14"/>
  <c r="FQ8" i="14" s="1"/>
  <c r="FN8" i="14"/>
  <c r="FL8" i="14"/>
  <c r="FM8" i="14" s="1"/>
  <c r="FJ8" i="14"/>
  <c r="FH8" i="14"/>
  <c r="FI8" i="14" s="1"/>
  <c r="FF8" i="14"/>
  <c r="FD8" i="14"/>
  <c r="FE8" i="14" s="1"/>
  <c r="FB8" i="14"/>
  <c r="EZ8" i="14"/>
  <c r="FA8" i="14" s="1"/>
  <c r="EX8" i="14"/>
  <c r="EV8" i="14"/>
  <c r="EW8" i="14" s="1"/>
  <c r="ET8" i="14"/>
  <c r="ER8" i="14"/>
  <c r="ES8" i="14" s="1"/>
  <c r="EP8" i="14"/>
  <c r="EN8" i="14"/>
  <c r="EO8" i="14" s="1"/>
  <c r="EL8" i="14"/>
  <c r="EJ8" i="14"/>
  <c r="EK8" i="14" s="1"/>
  <c r="EH8" i="14"/>
  <c r="EF8" i="14"/>
  <c r="EG8" i="14" s="1"/>
  <c r="EE8" i="14"/>
  <c r="ED8" i="14"/>
  <c r="EB8" i="14"/>
  <c r="EA8" i="14"/>
  <c r="DZ8" i="14"/>
  <c r="DY8" i="14"/>
  <c r="EC8" i="14" s="1"/>
  <c r="DR8" i="14"/>
  <c r="DP8" i="14"/>
  <c r="DN8" i="14"/>
  <c r="DL8" i="14"/>
  <c r="DK8" i="14"/>
  <c r="DQ8" i="14" s="1"/>
  <c r="DJ8" i="14"/>
  <c r="DF8" i="14"/>
  <c r="DD8" i="14"/>
  <c r="DI8" i="14" s="1"/>
  <c r="DC8" i="14"/>
  <c r="DB8" i="14"/>
  <c r="CZ8" i="14"/>
  <c r="CY8" i="14"/>
  <c r="CX8" i="14"/>
  <c r="CW8" i="14"/>
  <c r="DA8" i="14" s="1"/>
  <c r="CT8" i="14"/>
  <c r="CP8" i="14"/>
  <c r="CN8" i="14"/>
  <c r="CL8" i="14"/>
  <c r="CJ8" i="14"/>
  <c r="CI8" i="14"/>
  <c r="CO8" i="14" s="1"/>
  <c r="CH8" i="14"/>
  <c r="CD8" i="14"/>
  <c r="CB8" i="14"/>
  <c r="CG8" i="14" s="1"/>
  <c r="CA8" i="14"/>
  <c r="BZ8" i="14"/>
  <c r="BX8" i="14"/>
  <c r="BW8" i="14"/>
  <c r="BV8" i="14"/>
  <c r="BU8" i="14"/>
  <c r="BY8" i="14" s="1"/>
  <c r="BN8" i="14"/>
  <c r="BR8" i="14" s="1"/>
  <c r="BL8" i="14"/>
  <c r="BJ8" i="14"/>
  <c r="BH8" i="14"/>
  <c r="BG8" i="14"/>
  <c r="BM8" i="14" s="1"/>
  <c r="BF8" i="14"/>
  <c r="BB8" i="14"/>
  <c r="AZ8" i="14"/>
  <c r="BE8" i="14" s="1"/>
  <c r="AY8" i="14"/>
  <c r="AX8" i="14"/>
  <c r="AV8" i="14"/>
  <c r="AU8" i="14"/>
  <c r="AT8" i="14"/>
  <c r="AR8" i="14"/>
  <c r="AQ8" i="14"/>
  <c r="AP8" i="14"/>
  <c r="AO8" i="14"/>
  <c r="AW8" i="14" s="1"/>
  <c r="AN8" i="14"/>
  <c r="AL8" i="14"/>
  <c r="AJ8" i="14"/>
  <c r="AH8" i="14"/>
  <c r="AF8" i="14"/>
  <c r="AE8" i="14"/>
  <c r="AK8" i="14" s="1"/>
  <c r="AD8" i="14"/>
  <c r="AB8" i="14"/>
  <c r="AA8" i="14"/>
  <c r="AC8" i="14" s="1"/>
  <c r="Z8" i="14"/>
  <c r="V8" i="14"/>
  <c r="T8" i="14"/>
  <c r="Y8" i="14" s="1"/>
  <c r="R8" i="14"/>
  <c r="P8" i="14"/>
  <c r="O8" i="14"/>
  <c r="Q8" i="14" s="1"/>
  <c r="N8" i="14"/>
  <c r="L8" i="14"/>
  <c r="J8" i="14"/>
  <c r="H8" i="14"/>
  <c r="G8" i="14"/>
  <c r="M8" i="14" s="1"/>
  <c r="F8" i="14"/>
  <c r="D8" i="14"/>
  <c r="C8" i="14"/>
  <c r="E8" i="14" s="1"/>
  <c r="KE7" i="14"/>
  <c r="KC7" i="14"/>
  <c r="KB7" i="14"/>
  <c r="KA7" i="14"/>
  <c r="JZ7" i="14"/>
  <c r="KD7" i="14" s="1"/>
  <c r="JY7" i="14"/>
  <c r="JW7" i="14"/>
  <c r="JU7" i="14"/>
  <c r="JT7" i="14"/>
  <c r="JV7" i="14" s="1"/>
  <c r="JS7" i="14"/>
  <c r="JQ7" i="14"/>
  <c r="JP7" i="14"/>
  <c r="JO7" i="14"/>
  <c r="JN7" i="14"/>
  <c r="JR7" i="14" s="1"/>
  <c r="JM7" i="14"/>
  <c r="JK7" i="14"/>
  <c r="JI7" i="14"/>
  <c r="JH7" i="14"/>
  <c r="JJ7" i="14" s="1"/>
  <c r="JG7" i="14"/>
  <c r="JE7" i="14"/>
  <c r="JD7" i="14"/>
  <c r="JC7" i="14"/>
  <c r="JB7" i="14"/>
  <c r="JF7" i="14" s="1"/>
  <c r="JA7" i="14"/>
  <c r="IY7" i="14"/>
  <c r="IW7" i="14"/>
  <c r="IV7" i="14"/>
  <c r="IX7" i="14" s="1"/>
  <c r="IU7" i="14"/>
  <c r="IS7" i="14"/>
  <c r="IR7" i="14"/>
  <c r="IQ7" i="14"/>
  <c r="IP7" i="14"/>
  <c r="IT7" i="14" s="1"/>
  <c r="IO7" i="14"/>
  <c r="IM7" i="14"/>
  <c r="IK7" i="14"/>
  <c r="IJ7" i="14"/>
  <c r="IL7" i="14" s="1"/>
  <c r="II7" i="14"/>
  <c r="IG7" i="14"/>
  <c r="IF7" i="14"/>
  <c r="IE7" i="14"/>
  <c r="ID7" i="14"/>
  <c r="IH7" i="14" s="1"/>
  <c r="IA7" i="14"/>
  <c r="HY7" i="14"/>
  <c r="HZ7" i="14" s="1"/>
  <c r="HW7" i="14"/>
  <c r="HU7" i="14"/>
  <c r="HT7" i="14"/>
  <c r="HV7" i="14" s="1"/>
  <c r="HS7" i="14"/>
  <c r="HO7" i="14"/>
  <c r="HM7" i="14"/>
  <c r="HL7" i="14"/>
  <c r="HK7" i="14"/>
  <c r="HJ7" i="14"/>
  <c r="HN7" i="14" s="1"/>
  <c r="HG7" i="14"/>
  <c r="HE7" i="14"/>
  <c r="HF7" i="14" s="1"/>
  <c r="HC7" i="14"/>
  <c r="HA7" i="14"/>
  <c r="GZ7" i="14"/>
  <c r="HB7" i="14" s="1"/>
  <c r="GY7" i="14"/>
  <c r="GW7" i="14"/>
  <c r="GV7" i="14"/>
  <c r="GX7" i="14" s="1"/>
  <c r="GU7" i="14"/>
  <c r="GS7" i="14"/>
  <c r="GR7" i="14"/>
  <c r="GT7" i="14" s="1"/>
  <c r="GQ7" i="14"/>
  <c r="GO7" i="14"/>
  <c r="GN7" i="14"/>
  <c r="GP7" i="14" s="1"/>
  <c r="GM7" i="14"/>
  <c r="GK7" i="14"/>
  <c r="GJ7" i="14"/>
  <c r="GL7" i="14" s="1"/>
  <c r="GI7" i="14"/>
  <c r="GG7" i="14"/>
  <c r="GF7" i="14"/>
  <c r="GH7" i="14" s="1"/>
  <c r="GE7" i="14"/>
  <c r="GC7" i="14"/>
  <c r="GB7" i="14"/>
  <c r="GD7" i="14" s="1"/>
  <c r="GA7" i="14"/>
  <c r="FY7" i="14"/>
  <c r="FX7" i="14"/>
  <c r="FZ7" i="14" s="1"/>
  <c r="FW7" i="14"/>
  <c r="FU7" i="14"/>
  <c r="FT7" i="14"/>
  <c r="FV7" i="14" s="1"/>
  <c r="FS7" i="14"/>
  <c r="FQ7" i="14"/>
  <c r="FP7" i="14"/>
  <c r="FR7" i="14" s="1"/>
  <c r="FO7" i="14"/>
  <c r="FM7" i="14"/>
  <c r="FL7" i="14"/>
  <c r="FN7" i="14" s="1"/>
  <c r="FK7" i="14"/>
  <c r="FI7" i="14"/>
  <c r="FH7" i="14"/>
  <c r="FJ7" i="14" s="1"/>
  <c r="FG7" i="14"/>
  <c r="FE7" i="14"/>
  <c r="FD7" i="14"/>
  <c r="FF7" i="14" s="1"/>
  <c r="FC7" i="14"/>
  <c r="FA7" i="14"/>
  <c r="EZ7" i="14"/>
  <c r="FB7" i="14" s="1"/>
  <c r="EY7" i="14"/>
  <c r="EW7" i="14"/>
  <c r="EV7" i="14"/>
  <c r="EX7" i="14" s="1"/>
  <c r="EU7" i="14"/>
  <c r="ES7" i="14"/>
  <c r="ER7" i="14"/>
  <c r="ET7" i="14" s="1"/>
  <c r="EQ7" i="14"/>
  <c r="EO7" i="14"/>
  <c r="EN7" i="14"/>
  <c r="EP7" i="14" s="1"/>
  <c r="EM7" i="14"/>
  <c r="EK7" i="14"/>
  <c r="EJ7" i="14"/>
  <c r="EL7" i="14" s="1"/>
  <c r="EI7" i="14"/>
  <c r="EG7" i="14"/>
  <c r="EF7" i="14"/>
  <c r="EH7" i="14" s="1"/>
  <c r="EE7" i="14"/>
  <c r="EA7" i="14"/>
  <c r="DY7" i="14"/>
  <c r="ED7" i="14" s="1"/>
  <c r="DX7" i="14"/>
  <c r="DW7" i="14"/>
  <c r="DU7" i="14"/>
  <c r="DT7" i="14"/>
  <c r="DS7" i="14"/>
  <c r="DR7" i="14"/>
  <c r="DV7" i="14" s="1"/>
  <c r="DO7" i="14"/>
  <c r="DK7" i="14"/>
  <c r="DI7" i="14"/>
  <c r="DG7" i="14"/>
  <c r="DE7" i="14"/>
  <c r="DD7" i="14"/>
  <c r="DJ7" i="14" s="1"/>
  <c r="DC7" i="14"/>
  <c r="CY7" i="14"/>
  <c r="CW7" i="14"/>
  <c r="DB7" i="14" s="1"/>
  <c r="CV7" i="14"/>
  <c r="CU7" i="14"/>
  <c r="CS7" i="14"/>
  <c r="CR7" i="14"/>
  <c r="CQ7" i="14"/>
  <c r="CP7" i="14"/>
  <c r="CT7" i="14" s="1"/>
  <c r="CI7" i="14"/>
  <c r="CG7" i="14"/>
  <c r="CE7" i="14"/>
  <c r="CC7" i="14"/>
  <c r="CB7" i="14"/>
  <c r="CH7" i="14" s="1"/>
  <c r="CA7" i="14"/>
  <c r="BW7" i="14"/>
  <c r="BU7" i="14"/>
  <c r="BZ7" i="14" s="1"/>
  <c r="BT7" i="14"/>
  <c r="BS7" i="14"/>
  <c r="BQ7" i="14"/>
  <c r="BP7" i="14"/>
  <c r="BO7" i="14"/>
  <c r="BN7" i="14"/>
  <c r="BR7" i="14" s="1"/>
  <c r="BK7" i="14"/>
  <c r="BG7" i="14"/>
  <c r="BE7" i="14"/>
  <c r="BC7" i="14"/>
  <c r="BA7" i="14"/>
  <c r="AZ7" i="14"/>
  <c r="BF7" i="14" s="1"/>
  <c r="AY7" i="14"/>
  <c r="AU7" i="14"/>
  <c r="AQ7" i="14"/>
  <c r="AO7" i="14"/>
  <c r="AX7" i="14" s="1"/>
  <c r="AM7" i="14"/>
  <c r="AE7" i="14"/>
  <c r="AA7" i="14"/>
  <c r="Y7" i="14"/>
  <c r="W7" i="14"/>
  <c r="U7" i="14"/>
  <c r="T7" i="14"/>
  <c r="Z7" i="14" s="1"/>
  <c r="S7" i="14"/>
  <c r="O7" i="14"/>
  <c r="K7" i="14"/>
  <c r="G7" i="14"/>
  <c r="C7" i="14"/>
  <c r="KD6" i="14"/>
  <c r="KB6" i="14"/>
  <c r="JX6" i="14"/>
  <c r="JV6" i="14"/>
  <c r="JR6" i="14"/>
  <c r="JP6" i="14"/>
  <c r="JL6" i="14"/>
  <c r="JJ6" i="14"/>
  <c r="JF6" i="14"/>
  <c r="JD6" i="14"/>
  <c r="IZ6" i="14"/>
  <c r="IX6" i="14"/>
  <c r="IT6" i="14"/>
  <c r="IR6" i="14"/>
  <c r="IN6" i="14"/>
  <c r="IL6" i="14"/>
  <c r="IH6" i="14"/>
  <c r="IF6" i="14"/>
  <c r="HX6" i="14"/>
  <c r="HV6" i="14"/>
  <c r="HP6" i="14"/>
  <c r="HN6" i="14"/>
  <c r="HL6" i="14"/>
  <c r="HD6" i="14"/>
  <c r="HB6" i="14"/>
  <c r="GX6" i="14"/>
  <c r="GT6" i="14"/>
  <c r="GP6" i="14"/>
  <c r="GL6" i="14"/>
  <c r="GH6" i="14"/>
  <c r="GD6" i="14"/>
  <c r="FZ6" i="14"/>
  <c r="FV6" i="14"/>
  <c r="FR6" i="14"/>
  <c r="FN6" i="14"/>
  <c r="FJ6" i="14"/>
  <c r="FF6" i="14"/>
  <c r="FB6" i="14"/>
  <c r="EX6" i="14"/>
  <c r="ET6" i="14"/>
  <c r="EP6" i="14"/>
  <c r="EL6" i="14"/>
  <c r="EH6" i="14"/>
  <c r="DX6" i="14"/>
  <c r="DV6" i="14"/>
  <c r="DT6" i="14"/>
  <c r="DP6" i="14"/>
  <c r="DL6" i="14"/>
  <c r="DJ6" i="14"/>
  <c r="DH6" i="14"/>
  <c r="DF6" i="14"/>
  <c r="CV6" i="14"/>
  <c r="CT6" i="14"/>
  <c r="CR6" i="14"/>
  <c r="CN6" i="14"/>
  <c r="CJ6" i="14"/>
  <c r="CH6" i="14"/>
  <c r="CF6" i="14"/>
  <c r="CD6" i="14"/>
  <c r="BT6" i="14"/>
  <c r="BR6" i="14"/>
  <c r="BP6" i="14"/>
  <c r="BL6" i="14"/>
  <c r="BH6" i="14"/>
  <c r="BF6" i="14"/>
  <c r="BD6" i="14"/>
  <c r="BB6" i="14"/>
  <c r="AN6" i="14"/>
  <c r="AJ6" i="14"/>
  <c r="AF6" i="14"/>
  <c r="AB6" i="14"/>
  <c r="Z6" i="14"/>
  <c r="X6" i="14"/>
  <c r="V6" i="14"/>
  <c r="P6" i="14"/>
  <c r="L6" i="14"/>
  <c r="H6" i="14"/>
  <c r="D6" i="14"/>
  <c r="KE5" i="14"/>
  <c r="KE6" i="14" s="1"/>
  <c r="KD5" i="14"/>
  <c r="KC5" i="14"/>
  <c r="KC6" i="14" s="1"/>
  <c r="KB5" i="14"/>
  <c r="KA5" i="14"/>
  <c r="KA6" i="14" s="1"/>
  <c r="JZ5" i="14"/>
  <c r="JY5" i="14"/>
  <c r="JY6" i="14" s="1"/>
  <c r="JX5" i="14"/>
  <c r="JW5" i="14"/>
  <c r="JW6" i="14" s="1"/>
  <c r="JV5" i="14"/>
  <c r="JU5" i="14"/>
  <c r="JU6" i="14" s="1"/>
  <c r="JT6" i="14" s="1"/>
  <c r="JT5" i="14"/>
  <c r="JS5" i="14"/>
  <c r="JS6" i="14" s="1"/>
  <c r="JR5" i="14"/>
  <c r="JQ5" i="14"/>
  <c r="JQ6" i="14" s="1"/>
  <c r="JP5" i="14"/>
  <c r="JO5" i="14"/>
  <c r="JO6" i="14" s="1"/>
  <c r="JN5" i="14"/>
  <c r="JM5" i="14"/>
  <c r="JM6" i="14" s="1"/>
  <c r="JL5" i="14"/>
  <c r="JK5" i="14"/>
  <c r="JK6" i="14" s="1"/>
  <c r="JJ5" i="14"/>
  <c r="JI5" i="14"/>
  <c r="JI6" i="14" s="1"/>
  <c r="JH6" i="14" s="1"/>
  <c r="JH5" i="14"/>
  <c r="JG5" i="14"/>
  <c r="JG6" i="14" s="1"/>
  <c r="JF5" i="14"/>
  <c r="JE5" i="14"/>
  <c r="JE6" i="14" s="1"/>
  <c r="JD5" i="14"/>
  <c r="JC5" i="14"/>
  <c r="JC6" i="14" s="1"/>
  <c r="JB5" i="14"/>
  <c r="JA5" i="14"/>
  <c r="JA6" i="14" s="1"/>
  <c r="IZ5" i="14"/>
  <c r="IY5" i="14"/>
  <c r="IY6" i="14" s="1"/>
  <c r="IX5" i="14"/>
  <c r="IW5" i="14"/>
  <c r="IW6" i="14" s="1"/>
  <c r="IV6" i="14" s="1"/>
  <c r="IV5" i="14"/>
  <c r="IU5" i="14"/>
  <c r="IU6" i="14" s="1"/>
  <c r="IT5" i="14"/>
  <c r="IS5" i="14"/>
  <c r="IS6" i="14" s="1"/>
  <c r="IR5" i="14"/>
  <c r="IQ5" i="14"/>
  <c r="IQ6" i="14" s="1"/>
  <c r="IP5" i="14"/>
  <c r="IO5" i="14"/>
  <c r="IO6" i="14" s="1"/>
  <c r="IN5" i="14"/>
  <c r="IM5" i="14"/>
  <c r="IM6" i="14" s="1"/>
  <c r="IL5" i="14"/>
  <c r="IK5" i="14"/>
  <c r="IK6" i="14" s="1"/>
  <c r="IJ6" i="14" s="1"/>
  <c r="IJ5" i="14"/>
  <c r="II5" i="14"/>
  <c r="II6" i="14" s="1"/>
  <c r="IH5" i="14"/>
  <c r="IG5" i="14"/>
  <c r="IG6" i="14" s="1"/>
  <c r="IF5" i="14"/>
  <c r="IE5" i="14"/>
  <c r="IE6" i="14" s="1"/>
  <c r="ID5" i="14"/>
  <c r="IC5" i="14"/>
  <c r="IC6" i="14" s="1"/>
  <c r="IB5" i="14"/>
  <c r="IA5" i="14"/>
  <c r="HZ5" i="14"/>
  <c r="HY5" i="14"/>
  <c r="HZ6" i="14" s="1"/>
  <c r="HX5" i="14"/>
  <c r="HW5" i="14"/>
  <c r="HW6" i="14" s="1"/>
  <c r="HV5" i="14"/>
  <c r="HU5" i="14"/>
  <c r="HU6" i="14" s="1"/>
  <c r="HT6" i="14" s="1"/>
  <c r="HT5" i="14"/>
  <c r="HS5" i="14"/>
  <c r="HS6" i="14" s="1"/>
  <c r="HR5" i="14"/>
  <c r="HQ5" i="14"/>
  <c r="HQ6" i="14" s="1"/>
  <c r="HP5" i="14"/>
  <c r="HO5" i="14"/>
  <c r="HR6" i="14" s="1"/>
  <c r="HN5" i="14"/>
  <c r="HM5" i="14"/>
  <c r="HM6" i="14" s="1"/>
  <c r="HL5" i="14"/>
  <c r="HK5" i="14"/>
  <c r="HK6" i="14" s="1"/>
  <c r="HJ5" i="14"/>
  <c r="HI5" i="14"/>
  <c r="HI6" i="14" s="1"/>
  <c r="HH5" i="14"/>
  <c r="HG5" i="14"/>
  <c r="HF5" i="14"/>
  <c r="HE5" i="14"/>
  <c r="HF6" i="14" s="1"/>
  <c r="HD5" i="14"/>
  <c r="HC5" i="14"/>
  <c r="HC6" i="14" s="1"/>
  <c r="HB5" i="14"/>
  <c r="HA5" i="14"/>
  <c r="HA6" i="14" s="1"/>
  <c r="GZ6" i="14" s="1"/>
  <c r="GZ5" i="14"/>
  <c r="GY5" i="14"/>
  <c r="GY6" i="14" s="1"/>
  <c r="GX5" i="14"/>
  <c r="GW5" i="14"/>
  <c r="GW6" i="14" s="1"/>
  <c r="GV6" i="14" s="1"/>
  <c r="GV5" i="14"/>
  <c r="GU5" i="14"/>
  <c r="GU6" i="14" s="1"/>
  <c r="GT5" i="14"/>
  <c r="GS5" i="14"/>
  <c r="GS6" i="14" s="1"/>
  <c r="GR6" i="14" s="1"/>
  <c r="GR5" i="14"/>
  <c r="GQ5" i="14"/>
  <c r="GQ6" i="14" s="1"/>
  <c r="GP5" i="14"/>
  <c r="GO5" i="14"/>
  <c r="GO6" i="14" s="1"/>
  <c r="GN6" i="14" s="1"/>
  <c r="GN5" i="14"/>
  <c r="GM5" i="14"/>
  <c r="GM6" i="14" s="1"/>
  <c r="GL5" i="14"/>
  <c r="GK5" i="14"/>
  <c r="GK6" i="14" s="1"/>
  <c r="GJ6" i="14" s="1"/>
  <c r="GJ5" i="14"/>
  <c r="GI5" i="14"/>
  <c r="GI6" i="14" s="1"/>
  <c r="GH5" i="14"/>
  <c r="GG5" i="14"/>
  <c r="GG6" i="14" s="1"/>
  <c r="GF6" i="14" s="1"/>
  <c r="GF5" i="14"/>
  <c r="GE5" i="14"/>
  <c r="GE6" i="14" s="1"/>
  <c r="GD5" i="14"/>
  <c r="GC5" i="14"/>
  <c r="GC6" i="14" s="1"/>
  <c r="GB6" i="14" s="1"/>
  <c r="GB5" i="14"/>
  <c r="GA5" i="14"/>
  <c r="GA6" i="14" s="1"/>
  <c r="FZ5" i="14"/>
  <c r="FY5" i="14"/>
  <c r="FY6" i="14" s="1"/>
  <c r="FX6" i="14" s="1"/>
  <c r="FX5" i="14"/>
  <c r="FW5" i="14"/>
  <c r="FW6" i="14" s="1"/>
  <c r="FV5" i="14"/>
  <c r="FU5" i="14"/>
  <c r="FU6" i="14" s="1"/>
  <c r="FT6" i="14" s="1"/>
  <c r="FT5" i="14"/>
  <c r="FS5" i="14"/>
  <c r="FS6" i="14" s="1"/>
  <c r="FR5" i="14"/>
  <c r="FQ5" i="14"/>
  <c r="FQ6" i="14" s="1"/>
  <c r="FP6" i="14" s="1"/>
  <c r="FP5" i="14"/>
  <c r="FO5" i="14"/>
  <c r="FO6" i="14" s="1"/>
  <c r="FN5" i="14"/>
  <c r="FM5" i="14"/>
  <c r="FM6" i="14" s="1"/>
  <c r="FL6" i="14" s="1"/>
  <c r="FL5" i="14"/>
  <c r="FK5" i="14"/>
  <c r="FK6" i="14" s="1"/>
  <c r="FJ5" i="14"/>
  <c r="FI5" i="14"/>
  <c r="FI6" i="14" s="1"/>
  <c r="FH6" i="14" s="1"/>
  <c r="FH5" i="14"/>
  <c r="FG5" i="14"/>
  <c r="FG6" i="14" s="1"/>
  <c r="FF5" i="14"/>
  <c r="FE5" i="14"/>
  <c r="FE6" i="14" s="1"/>
  <c r="FD6" i="14" s="1"/>
  <c r="FD5" i="14"/>
  <c r="FC5" i="14"/>
  <c r="FC6" i="14" s="1"/>
  <c r="FB5" i="14"/>
  <c r="FA5" i="14"/>
  <c r="FA6" i="14" s="1"/>
  <c r="EZ6" i="14" s="1"/>
  <c r="EZ5" i="14"/>
  <c r="EY5" i="14"/>
  <c r="EY6" i="14" s="1"/>
  <c r="EX5" i="14"/>
  <c r="EW5" i="14"/>
  <c r="EW6" i="14" s="1"/>
  <c r="EV6" i="14" s="1"/>
  <c r="EV5" i="14"/>
  <c r="EU5" i="14"/>
  <c r="EU6" i="14" s="1"/>
  <c r="ET5" i="14"/>
  <c r="ES5" i="14"/>
  <c r="ES6" i="14" s="1"/>
  <c r="ER6" i="14" s="1"/>
  <c r="ER5" i="14"/>
  <c r="EQ5" i="14"/>
  <c r="EQ6" i="14" s="1"/>
  <c r="EP5" i="14"/>
  <c r="EO5" i="14"/>
  <c r="EO6" i="14" s="1"/>
  <c r="EN6" i="14" s="1"/>
  <c r="EN5" i="14"/>
  <c r="EM5" i="14"/>
  <c r="EM6" i="14" s="1"/>
  <c r="EL5" i="14"/>
  <c r="EK5" i="14"/>
  <c r="EK6" i="14" s="1"/>
  <c r="EJ6" i="14" s="1"/>
  <c r="EJ5" i="14"/>
  <c r="EI5" i="14"/>
  <c r="EI6" i="14" s="1"/>
  <c r="EH5" i="14"/>
  <c r="EG5" i="14"/>
  <c r="EG6" i="14" s="1"/>
  <c r="EF6" i="14" s="1"/>
  <c r="EF5" i="14"/>
  <c r="EE5" i="14"/>
  <c r="ED5" i="14"/>
  <c r="EC5" i="14"/>
  <c r="EC6" i="14" s="1"/>
  <c r="EB5" i="14"/>
  <c r="EA5" i="14"/>
  <c r="DZ5" i="14"/>
  <c r="DY5" i="14"/>
  <c r="DX5" i="14"/>
  <c r="DW5" i="14"/>
  <c r="DW6" i="14" s="1"/>
  <c r="DV5" i="14"/>
  <c r="DU5" i="14"/>
  <c r="DU6" i="14" s="1"/>
  <c r="DT5" i="14"/>
  <c r="DS5" i="14"/>
  <c r="DS6" i="14" s="1"/>
  <c r="DR5" i="14"/>
  <c r="DQ5" i="14"/>
  <c r="DQ6" i="14" s="1"/>
  <c r="DP5" i="14"/>
  <c r="DO5" i="14"/>
  <c r="DO6" i="14" s="1"/>
  <c r="DN5" i="14"/>
  <c r="DM5" i="14"/>
  <c r="DM6" i="14" s="1"/>
  <c r="DL5" i="14"/>
  <c r="DK5" i="14"/>
  <c r="DN6" i="14" s="1"/>
  <c r="DJ5" i="14"/>
  <c r="DI5" i="14"/>
  <c r="DI6" i="14" s="1"/>
  <c r="DH5" i="14"/>
  <c r="DG5" i="14"/>
  <c r="DG6" i="14" s="1"/>
  <c r="DF5" i="14"/>
  <c r="DE5" i="14"/>
  <c r="DE6" i="14" s="1"/>
  <c r="DD6" i="14" s="1"/>
  <c r="DD5" i="14"/>
  <c r="DC5" i="14"/>
  <c r="DB5" i="14"/>
  <c r="DA5" i="14"/>
  <c r="CZ5" i="14"/>
  <c r="CY5" i="14"/>
  <c r="CX5" i="14"/>
  <c r="CW5" i="14"/>
  <c r="CZ6" i="14" s="1"/>
  <c r="CV5" i="14"/>
  <c r="CU5" i="14"/>
  <c r="CU6" i="14" s="1"/>
  <c r="CT5" i="14"/>
  <c r="CS5" i="14"/>
  <c r="CS6" i="14" s="1"/>
  <c r="CR5" i="14"/>
  <c r="CQ5" i="14"/>
  <c r="CQ6" i="14" s="1"/>
  <c r="CP5" i="14"/>
  <c r="CO5" i="14"/>
  <c r="CO6" i="14" s="1"/>
  <c r="CN5" i="14"/>
  <c r="CM5" i="14"/>
  <c r="CM6" i="14" s="1"/>
  <c r="CL5" i="14"/>
  <c r="CK5" i="14"/>
  <c r="CK6" i="14" s="1"/>
  <c r="CJ5" i="14"/>
  <c r="CI5" i="14"/>
  <c r="CL6" i="14" s="1"/>
  <c r="CH5" i="14"/>
  <c r="CG5" i="14"/>
  <c r="CG6" i="14" s="1"/>
  <c r="CF5" i="14"/>
  <c r="CE5" i="14"/>
  <c r="CE6" i="14" s="1"/>
  <c r="CD5" i="14"/>
  <c r="CC5" i="14"/>
  <c r="CC6" i="14" s="1"/>
  <c r="CB6" i="14" s="1"/>
  <c r="CB5" i="14"/>
  <c r="CA5" i="14"/>
  <c r="BZ5" i="14"/>
  <c r="BY5" i="14"/>
  <c r="BY6" i="14" s="1"/>
  <c r="BX5" i="14"/>
  <c r="BW5" i="14"/>
  <c r="BV5" i="14"/>
  <c r="BU5" i="14"/>
  <c r="BT5" i="14"/>
  <c r="BS5" i="14"/>
  <c r="BS6" i="14" s="1"/>
  <c r="BR5" i="14"/>
  <c r="BQ5" i="14"/>
  <c r="BQ6" i="14" s="1"/>
  <c r="BP5" i="14"/>
  <c r="BO5" i="14"/>
  <c r="BO6" i="14" s="1"/>
  <c r="BN5" i="14"/>
  <c r="BM5" i="14"/>
  <c r="BM6" i="14" s="1"/>
  <c r="BL5" i="14"/>
  <c r="BK5" i="14"/>
  <c r="BK6" i="14" s="1"/>
  <c r="BJ5" i="14"/>
  <c r="BI5" i="14"/>
  <c r="BI6" i="14" s="1"/>
  <c r="BH5" i="14"/>
  <c r="BG5" i="14"/>
  <c r="BJ6" i="14" s="1"/>
  <c r="BF5" i="14"/>
  <c r="BE5" i="14"/>
  <c r="BE6" i="14" s="1"/>
  <c r="BD5" i="14"/>
  <c r="BC5" i="14"/>
  <c r="BC6" i="14" s="1"/>
  <c r="BB5" i="14"/>
  <c r="BA5" i="14"/>
  <c r="BA6" i="14" s="1"/>
  <c r="AZ6" i="14" s="1"/>
  <c r="AZ5" i="14"/>
  <c r="AY5" i="14"/>
  <c r="AX5" i="14"/>
  <c r="AW5" i="14"/>
  <c r="AV5" i="14"/>
  <c r="AU5" i="14"/>
  <c r="AT5" i="14"/>
  <c r="AS5" i="14"/>
  <c r="AR5" i="14"/>
  <c r="AQ5" i="14"/>
  <c r="AP5" i="14"/>
  <c r="AO5" i="14"/>
  <c r="AN5" i="14"/>
  <c r="AM5" i="14"/>
  <c r="AM6" i="14" s="1"/>
  <c r="AL5" i="14"/>
  <c r="AK5" i="14"/>
  <c r="AK6" i="14" s="1"/>
  <c r="AJ5" i="14"/>
  <c r="AI5" i="14"/>
  <c r="AI6" i="14" s="1"/>
  <c r="AH5" i="14"/>
  <c r="AG5" i="14"/>
  <c r="AG6" i="14" s="1"/>
  <c r="AF5" i="14"/>
  <c r="AE5" i="14"/>
  <c r="AL6" i="14" s="1"/>
  <c r="AD5" i="14"/>
  <c r="AC5" i="14"/>
  <c r="AC6" i="14" s="1"/>
  <c r="AB5" i="14"/>
  <c r="AA5" i="14"/>
  <c r="AD6" i="14" s="1"/>
  <c r="Z5" i="14"/>
  <c r="Y5" i="14"/>
  <c r="Y6" i="14" s="1"/>
  <c r="X5" i="14"/>
  <c r="W5" i="14"/>
  <c r="W6" i="14" s="1"/>
  <c r="V5" i="14"/>
  <c r="U5" i="14"/>
  <c r="U6" i="14" s="1"/>
  <c r="T6" i="14" s="1"/>
  <c r="T5" i="14"/>
  <c r="S5" i="14"/>
  <c r="S6" i="14" s="1"/>
  <c r="R5" i="14"/>
  <c r="Q5" i="14"/>
  <c r="Q6" i="14" s="1"/>
  <c r="P5" i="14"/>
  <c r="O5" i="14"/>
  <c r="R6" i="14" s="1"/>
  <c r="N5" i="14"/>
  <c r="M5" i="14"/>
  <c r="M6" i="14" s="1"/>
  <c r="L5" i="14"/>
  <c r="K5" i="14"/>
  <c r="K6" i="14" s="1"/>
  <c r="J5" i="14"/>
  <c r="I5" i="14"/>
  <c r="I6" i="14" s="1"/>
  <c r="H5" i="14"/>
  <c r="G5" i="14"/>
  <c r="N6" i="14" s="1"/>
  <c r="F5" i="14"/>
  <c r="E5" i="14"/>
  <c r="E6" i="14" s="1"/>
  <c r="D5" i="14"/>
  <c r="C5" i="14"/>
  <c r="F6" i="14" s="1"/>
  <c r="AG14" i="13"/>
  <c r="AE14" i="13"/>
  <c r="AF14" i="13" s="1"/>
  <c r="AC14" i="13"/>
  <c r="AA14" i="13"/>
  <c r="AB14" i="13" s="1"/>
  <c r="Y14" i="13"/>
  <c r="W14" i="13"/>
  <c r="X14" i="13" s="1"/>
  <c r="U14" i="13"/>
  <c r="S14" i="13"/>
  <c r="T14" i="13" s="1"/>
  <c r="Q14" i="13"/>
  <c r="O14" i="13"/>
  <c r="P14" i="13" s="1"/>
  <c r="M14" i="13"/>
  <c r="K14" i="13"/>
  <c r="L14" i="13" s="1"/>
  <c r="I14" i="13"/>
  <c r="G14" i="13"/>
  <c r="H14" i="13" s="1"/>
  <c r="E14" i="13"/>
  <c r="C14" i="13"/>
  <c r="D14" i="13" s="1"/>
  <c r="AG13" i="13"/>
  <c r="AE13" i="13"/>
  <c r="AF13" i="13" s="1"/>
  <c r="AC13" i="13"/>
  <c r="AA13" i="13"/>
  <c r="AB13" i="13" s="1"/>
  <c r="Y13" i="13"/>
  <c r="W13" i="13"/>
  <c r="X13" i="13" s="1"/>
  <c r="U13" i="13"/>
  <c r="S13" i="13"/>
  <c r="T13" i="13" s="1"/>
  <c r="Q13" i="13"/>
  <c r="O13" i="13"/>
  <c r="P13" i="13" s="1"/>
  <c r="M13" i="13"/>
  <c r="K13" i="13"/>
  <c r="L13" i="13" s="1"/>
  <c r="I13" i="13"/>
  <c r="G13" i="13"/>
  <c r="H13" i="13" s="1"/>
  <c r="E13" i="13"/>
  <c r="C13" i="13"/>
  <c r="D13" i="13" s="1"/>
  <c r="AG12" i="13"/>
  <c r="AE12" i="13"/>
  <c r="AF12" i="13" s="1"/>
  <c r="AC12" i="13"/>
  <c r="AA12" i="13"/>
  <c r="AB12" i="13" s="1"/>
  <c r="Y12" i="13"/>
  <c r="W12" i="13"/>
  <c r="X12" i="13" s="1"/>
  <c r="U12" i="13"/>
  <c r="S12" i="13"/>
  <c r="T12" i="13" s="1"/>
  <c r="Q12" i="13"/>
  <c r="O12" i="13"/>
  <c r="P12" i="13" s="1"/>
  <c r="M12" i="13"/>
  <c r="K12" i="13"/>
  <c r="L12" i="13" s="1"/>
  <c r="I12" i="13"/>
  <c r="G12" i="13"/>
  <c r="H12" i="13" s="1"/>
  <c r="E12" i="13"/>
  <c r="C12" i="13"/>
  <c r="D12" i="13" s="1"/>
  <c r="AG11" i="13"/>
  <c r="AE11" i="13"/>
  <c r="AF11" i="13" s="1"/>
  <c r="AC11" i="13"/>
  <c r="AA11" i="13"/>
  <c r="AB11" i="13" s="1"/>
  <c r="Y11" i="13"/>
  <c r="W11" i="13"/>
  <c r="X11" i="13" s="1"/>
  <c r="U11" i="13"/>
  <c r="S11" i="13"/>
  <c r="T11" i="13" s="1"/>
  <c r="Q11" i="13"/>
  <c r="O11" i="13"/>
  <c r="P11" i="13" s="1"/>
  <c r="M11" i="13"/>
  <c r="K11" i="13"/>
  <c r="L11" i="13" s="1"/>
  <c r="I11" i="13"/>
  <c r="G11" i="13"/>
  <c r="H11" i="13" s="1"/>
  <c r="E11" i="13"/>
  <c r="C11" i="13"/>
  <c r="D11" i="13" s="1"/>
  <c r="AG10" i="13"/>
  <c r="AE10" i="13"/>
  <c r="AF10" i="13" s="1"/>
  <c r="AC10" i="13"/>
  <c r="AA10" i="13"/>
  <c r="AB10" i="13" s="1"/>
  <c r="Y10" i="13"/>
  <c r="W10" i="13"/>
  <c r="X10" i="13" s="1"/>
  <c r="U10" i="13"/>
  <c r="S10" i="13"/>
  <c r="T10" i="13" s="1"/>
  <c r="Q10" i="13"/>
  <c r="O10" i="13"/>
  <c r="P10" i="13" s="1"/>
  <c r="M10" i="13"/>
  <c r="K10" i="13"/>
  <c r="L10" i="13" s="1"/>
  <c r="I10" i="13"/>
  <c r="G10" i="13"/>
  <c r="H10" i="13" s="1"/>
  <c r="E10" i="13"/>
  <c r="C10" i="13"/>
  <c r="D10" i="13" s="1"/>
  <c r="AG9" i="13"/>
  <c r="AE9" i="13"/>
  <c r="AF9" i="13" s="1"/>
  <c r="AC9" i="13"/>
  <c r="AA9" i="13"/>
  <c r="AB9" i="13" s="1"/>
  <c r="Y9" i="13"/>
  <c r="W9" i="13"/>
  <c r="X9" i="13" s="1"/>
  <c r="U9" i="13"/>
  <c r="S9" i="13"/>
  <c r="T9" i="13" s="1"/>
  <c r="Q9" i="13"/>
  <c r="O9" i="13"/>
  <c r="P9" i="13" s="1"/>
  <c r="M9" i="13"/>
  <c r="K9" i="13"/>
  <c r="L9" i="13" s="1"/>
  <c r="I9" i="13"/>
  <c r="G9" i="13"/>
  <c r="H9" i="13" s="1"/>
  <c r="E9" i="13"/>
  <c r="C9" i="13"/>
  <c r="D9" i="13" s="1"/>
  <c r="AG8" i="13"/>
  <c r="AE8" i="13"/>
  <c r="AF8" i="13" s="1"/>
  <c r="AC8" i="13"/>
  <c r="AA8" i="13"/>
  <c r="AB8" i="13" s="1"/>
  <c r="Y8" i="13"/>
  <c r="W8" i="13"/>
  <c r="X8" i="13" s="1"/>
  <c r="U8" i="13"/>
  <c r="S8" i="13"/>
  <c r="T8" i="13" s="1"/>
  <c r="Q8" i="13"/>
  <c r="O8" i="13"/>
  <c r="P8" i="13" s="1"/>
  <c r="M8" i="13"/>
  <c r="K8" i="13"/>
  <c r="L8" i="13" s="1"/>
  <c r="I8" i="13"/>
  <c r="G8" i="13"/>
  <c r="H8" i="13" s="1"/>
  <c r="E8" i="13"/>
  <c r="C8" i="13"/>
  <c r="D8" i="13" s="1"/>
  <c r="AG7" i="13"/>
  <c r="AE7" i="13"/>
  <c r="AF7" i="13" s="1"/>
  <c r="AC7" i="13"/>
  <c r="AA7" i="13"/>
  <c r="AB7" i="13" s="1"/>
  <c r="Y7" i="13"/>
  <c r="W7" i="13"/>
  <c r="X7" i="13" s="1"/>
  <c r="U7" i="13"/>
  <c r="S7" i="13"/>
  <c r="T7" i="13" s="1"/>
  <c r="Q7" i="13"/>
  <c r="O7" i="13"/>
  <c r="P7" i="13" s="1"/>
  <c r="M7" i="13"/>
  <c r="K7" i="13"/>
  <c r="L7" i="13" s="1"/>
  <c r="I7" i="13"/>
  <c r="G7" i="13"/>
  <c r="H7" i="13" s="1"/>
  <c r="E7" i="13"/>
  <c r="C7" i="13"/>
  <c r="D7" i="13" s="1"/>
  <c r="AH5" i="13"/>
  <c r="AH6" i="13" s="1"/>
  <c r="AG5" i="13"/>
  <c r="AG6" i="13" s="1"/>
  <c r="AF5" i="13"/>
  <c r="AF6" i="13" s="1"/>
  <c r="AE5" i="13"/>
  <c r="AD5" i="13"/>
  <c r="AD6" i="13" s="1"/>
  <c r="AC5" i="13"/>
  <c r="AC6" i="13" s="1"/>
  <c r="AB5" i="13"/>
  <c r="AB6" i="13" s="1"/>
  <c r="AA5" i="13"/>
  <c r="Z5" i="13"/>
  <c r="Z6" i="13" s="1"/>
  <c r="Y5" i="13"/>
  <c r="Y6" i="13" s="1"/>
  <c r="X5" i="13"/>
  <c r="X6" i="13" s="1"/>
  <c r="W5" i="13"/>
  <c r="V5" i="13"/>
  <c r="V6" i="13" s="1"/>
  <c r="U5" i="13"/>
  <c r="U6" i="13" s="1"/>
  <c r="T5" i="13"/>
  <c r="T6" i="13" s="1"/>
  <c r="S5" i="13"/>
  <c r="R5" i="13"/>
  <c r="R6" i="13" s="1"/>
  <c r="Q5" i="13"/>
  <c r="Q6" i="13" s="1"/>
  <c r="P5" i="13"/>
  <c r="P6" i="13" s="1"/>
  <c r="O5" i="13"/>
  <c r="N5" i="13"/>
  <c r="N6" i="13" s="1"/>
  <c r="M5" i="13"/>
  <c r="M6" i="13" s="1"/>
  <c r="L5" i="13"/>
  <c r="L6" i="13" s="1"/>
  <c r="K5" i="13"/>
  <c r="J5" i="13"/>
  <c r="J6" i="13" s="1"/>
  <c r="I5" i="13"/>
  <c r="I6" i="13" s="1"/>
  <c r="H5" i="13"/>
  <c r="H6" i="13" s="1"/>
  <c r="G5" i="13"/>
  <c r="F5" i="13"/>
  <c r="F6" i="13" s="1"/>
  <c r="E5" i="13"/>
  <c r="E6" i="13" s="1"/>
  <c r="D5" i="13"/>
  <c r="D6" i="13" s="1"/>
  <c r="C5" i="13"/>
  <c r="E13" i="12"/>
  <c r="C13" i="12"/>
  <c r="D13" i="12" s="1"/>
  <c r="E12" i="12"/>
  <c r="C12" i="12"/>
  <c r="D12" i="12" s="1"/>
  <c r="E11" i="12"/>
  <c r="C11" i="12"/>
  <c r="D11" i="12" s="1"/>
  <c r="E10" i="12"/>
  <c r="C10" i="12"/>
  <c r="D10" i="12" s="1"/>
  <c r="E9" i="12"/>
  <c r="C9" i="12"/>
  <c r="D9" i="12" s="1"/>
  <c r="E8" i="12"/>
  <c r="C8" i="12"/>
  <c r="D8" i="12" s="1"/>
  <c r="E7" i="12"/>
  <c r="C7" i="12"/>
  <c r="D7" i="12" s="1"/>
  <c r="E6" i="12"/>
  <c r="C6" i="12"/>
  <c r="D6" i="12" s="1"/>
  <c r="E5" i="12"/>
  <c r="F4" i="12"/>
  <c r="F5" i="12" s="1"/>
  <c r="E4" i="12"/>
  <c r="D4" i="12"/>
  <c r="D5" i="12" s="1"/>
  <c r="C4" i="12"/>
  <c r="I8" i="11"/>
  <c r="H8" i="11"/>
  <c r="F8" i="11"/>
  <c r="E8" i="11"/>
  <c r="D8" i="11"/>
  <c r="C8" i="11"/>
  <c r="G8" i="11" s="1"/>
  <c r="G7" i="11"/>
  <c r="C7" i="11"/>
  <c r="H6" i="11"/>
  <c r="F6" i="11"/>
  <c r="D6" i="11"/>
  <c r="C6" i="11"/>
  <c r="I6" i="11" s="1"/>
  <c r="I5" i="11"/>
  <c r="G5" i="11"/>
  <c r="E5" i="11"/>
  <c r="I4" i="11"/>
  <c r="H4" i="11"/>
  <c r="H5" i="11" s="1"/>
  <c r="G4" i="11"/>
  <c r="F4" i="11"/>
  <c r="F5" i="11" s="1"/>
  <c r="E4" i="11"/>
  <c r="D4" i="11"/>
  <c r="D5" i="11" s="1"/>
  <c r="C5" i="11" s="1"/>
  <c r="C4" i="11"/>
  <c r="AS6" i="14" l="1"/>
  <c r="BZ6" i="14"/>
  <c r="BV6" i="14"/>
  <c r="DA6" i="14"/>
  <c r="CL7" i="14"/>
  <c r="CO7" i="14"/>
  <c r="CK7" i="14"/>
  <c r="CN7" i="14"/>
  <c r="CJ7" i="14"/>
  <c r="F7" i="11"/>
  <c r="I7" i="11"/>
  <c r="E7" i="11"/>
  <c r="H7" i="11"/>
  <c r="D7" i="11"/>
  <c r="BG6" i="14"/>
  <c r="DK6" i="14"/>
  <c r="HO6" i="14"/>
  <c r="IB6" i="14"/>
  <c r="N7" i="14"/>
  <c r="J7" i="14"/>
  <c r="M7" i="14"/>
  <c r="I7" i="14"/>
  <c r="L7" i="14"/>
  <c r="H7" i="14"/>
  <c r="AD7" i="14"/>
  <c r="AC7" i="14"/>
  <c r="AB7" i="14"/>
  <c r="BJ7" i="14"/>
  <c r="BM7" i="14"/>
  <c r="BI7" i="14"/>
  <c r="BL7" i="14"/>
  <c r="BH7" i="14"/>
  <c r="CM7" i="14"/>
  <c r="HR7" i="14"/>
  <c r="HQ7" i="14"/>
  <c r="HP7" i="14"/>
  <c r="AT6" i="14"/>
  <c r="AX6" i="14"/>
  <c r="AP6" i="14"/>
  <c r="ED6" i="14"/>
  <c r="DZ6" i="14"/>
  <c r="HE6" i="14"/>
  <c r="HM8" i="14"/>
  <c r="HL8" i="14"/>
  <c r="HK8" i="14"/>
  <c r="AU6" i="14"/>
  <c r="BN6" i="14"/>
  <c r="BW6" i="14"/>
  <c r="CA6" i="14"/>
  <c r="CY6" i="14"/>
  <c r="DC6" i="14"/>
  <c r="DR6" i="14"/>
  <c r="EA6" i="14"/>
  <c r="EE6" i="14"/>
  <c r="HG6" i="14"/>
  <c r="HJ6" i="14"/>
  <c r="IA6" i="14"/>
  <c r="HY6" i="14" s="1"/>
  <c r="ID6" i="14"/>
  <c r="IP6" i="14"/>
  <c r="JB6" i="14"/>
  <c r="JN6" i="14"/>
  <c r="JZ6" i="14"/>
  <c r="O6" i="14"/>
  <c r="BX6" i="14"/>
  <c r="EB6" i="14"/>
  <c r="HH6" i="14"/>
  <c r="AL7" i="14"/>
  <c r="AH7" i="14"/>
  <c r="AK7" i="14"/>
  <c r="AG7" i="14"/>
  <c r="AN7" i="14"/>
  <c r="AJ7" i="14"/>
  <c r="AF7" i="14"/>
  <c r="DU8" i="14"/>
  <c r="DX8" i="14"/>
  <c r="DT8" i="14"/>
  <c r="DW8" i="14"/>
  <c r="DS8" i="14"/>
  <c r="AW6" i="14"/>
  <c r="CX6" i="14"/>
  <c r="DB6" i="14"/>
  <c r="AV6" i="14"/>
  <c r="F7" i="14"/>
  <c r="E7" i="14"/>
  <c r="D7" i="14"/>
  <c r="BQ8" i="14"/>
  <c r="BT8" i="14"/>
  <c r="BP8" i="14"/>
  <c r="BS8" i="14"/>
  <c r="BO8" i="14"/>
  <c r="C5" i="12"/>
  <c r="AQ6" i="14"/>
  <c r="AY6" i="14"/>
  <c r="CP6" i="14"/>
  <c r="C6" i="13"/>
  <c r="G6" i="13"/>
  <c r="K6" i="13"/>
  <c r="O6" i="13"/>
  <c r="S6" i="13"/>
  <c r="W6" i="13"/>
  <c r="AA6" i="13"/>
  <c r="AE6" i="13"/>
  <c r="C6" i="14"/>
  <c r="AA6" i="14"/>
  <c r="AR6" i="14"/>
  <c r="CI6" i="14"/>
  <c r="R7" i="14"/>
  <c r="Q7" i="14"/>
  <c r="P7" i="14"/>
  <c r="AI7" i="14"/>
  <c r="DN7" i="14"/>
  <c r="DQ7" i="14"/>
  <c r="DM7" i="14"/>
  <c r="DP7" i="14"/>
  <c r="DL7" i="14"/>
  <c r="CS8" i="14"/>
  <c r="CV8" i="14"/>
  <c r="CR8" i="14"/>
  <c r="CU8" i="14"/>
  <c r="CQ8" i="14"/>
  <c r="DV8" i="14"/>
  <c r="IG8" i="14"/>
  <c r="IF8" i="14"/>
  <c r="II8" i="14"/>
  <c r="IE8" i="14"/>
  <c r="IS8" i="14"/>
  <c r="IR8" i="14"/>
  <c r="IU8" i="14"/>
  <c r="IQ8" i="14"/>
  <c r="AW9" i="14"/>
  <c r="HI9" i="14"/>
  <c r="DH10" i="14"/>
  <c r="IZ10" i="14"/>
  <c r="BK11" i="14"/>
  <c r="BR12" i="14"/>
  <c r="DV12" i="14"/>
  <c r="IH12" i="14"/>
  <c r="IT12" i="14"/>
  <c r="AS13" i="14"/>
  <c r="AW13" i="14"/>
  <c r="BY13" i="14"/>
  <c r="HI13" i="14"/>
  <c r="BD14" i="14"/>
  <c r="DH14" i="14"/>
  <c r="JA9" i="18"/>
  <c r="IW9" i="18"/>
  <c r="IY9" i="18"/>
  <c r="IZ9" i="18"/>
  <c r="IX9" i="18"/>
  <c r="L10" i="18"/>
  <c r="H10" i="18"/>
  <c r="N10" i="18"/>
  <c r="J10" i="18"/>
  <c r="M10" i="18"/>
  <c r="K10" i="18"/>
  <c r="I10" i="18"/>
  <c r="EU11" i="18"/>
  <c r="ET11" i="18"/>
  <c r="ES11" i="18"/>
  <c r="L14" i="20"/>
  <c r="O14" i="20"/>
  <c r="K14" i="20"/>
  <c r="N14" i="20"/>
  <c r="M14" i="20"/>
  <c r="F15" i="20"/>
  <c r="I15" i="20"/>
  <c r="E15" i="20"/>
  <c r="H15" i="20"/>
  <c r="G15" i="20"/>
  <c r="BB15" i="20"/>
  <c r="BE15" i="20"/>
  <c r="BA15" i="20"/>
  <c r="BD15" i="20"/>
  <c r="BC15" i="20"/>
  <c r="G27" i="20"/>
  <c r="F27" i="20"/>
  <c r="I27" i="20"/>
  <c r="H27" i="20"/>
  <c r="E27" i="20"/>
  <c r="G6" i="11"/>
  <c r="F6" i="12"/>
  <c r="F7" i="12"/>
  <c r="F8" i="12"/>
  <c r="F9" i="12"/>
  <c r="F10" i="12"/>
  <c r="F11" i="12"/>
  <c r="F12" i="12"/>
  <c r="F13" i="12"/>
  <c r="F7" i="13"/>
  <c r="J7" i="13"/>
  <c r="N7" i="13"/>
  <c r="R7" i="13"/>
  <c r="V7" i="13"/>
  <c r="Z7" i="13"/>
  <c r="AD7" i="13"/>
  <c r="AH7" i="13"/>
  <c r="F8" i="13"/>
  <c r="J8" i="13"/>
  <c r="N8" i="13"/>
  <c r="R8" i="13"/>
  <c r="V8" i="13"/>
  <c r="Z8" i="13"/>
  <c r="AD8" i="13"/>
  <c r="AH8" i="13"/>
  <c r="F9" i="13"/>
  <c r="J9" i="13"/>
  <c r="N9" i="13"/>
  <c r="R9" i="13"/>
  <c r="V9" i="13"/>
  <c r="Z9" i="13"/>
  <c r="AD9" i="13"/>
  <c r="AH9" i="13"/>
  <c r="F10" i="13"/>
  <c r="J10" i="13"/>
  <c r="N10" i="13"/>
  <c r="R10" i="13"/>
  <c r="V10" i="13"/>
  <c r="Z10" i="13"/>
  <c r="AD10" i="13"/>
  <c r="AH10" i="13"/>
  <c r="F11" i="13"/>
  <c r="J11" i="13"/>
  <c r="N11" i="13"/>
  <c r="R11" i="13"/>
  <c r="V11" i="13"/>
  <c r="Z11" i="13"/>
  <c r="AD11" i="13"/>
  <c r="AH11" i="13"/>
  <c r="F12" i="13"/>
  <c r="J12" i="13"/>
  <c r="N12" i="13"/>
  <c r="R12" i="13"/>
  <c r="V12" i="13"/>
  <c r="Z12" i="13"/>
  <c r="AD12" i="13"/>
  <c r="AH12" i="13"/>
  <c r="F13" i="13"/>
  <c r="J13" i="13"/>
  <c r="N13" i="13"/>
  <c r="R13" i="13"/>
  <c r="V13" i="13"/>
  <c r="Z13" i="13"/>
  <c r="AD13" i="13"/>
  <c r="AH13" i="13"/>
  <c r="F14" i="13"/>
  <c r="J14" i="13"/>
  <c r="N14" i="13"/>
  <c r="R14" i="13"/>
  <c r="V14" i="13"/>
  <c r="Z14" i="13"/>
  <c r="AD14" i="13"/>
  <c r="AH14" i="13"/>
  <c r="X7" i="14"/>
  <c r="AR7" i="14"/>
  <c r="AV7" i="14"/>
  <c r="BD7" i="14"/>
  <c r="BX7" i="14"/>
  <c r="CF7" i="14"/>
  <c r="CZ7" i="14"/>
  <c r="DH7" i="14"/>
  <c r="EB7" i="14"/>
  <c r="HD7" i="14"/>
  <c r="HH7" i="14"/>
  <c r="HX7" i="14"/>
  <c r="IB7" i="14"/>
  <c r="IN7" i="14"/>
  <c r="IZ7" i="14"/>
  <c r="JL7" i="14"/>
  <c r="JX7" i="14"/>
  <c r="K8" i="14"/>
  <c r="S8" i="14"/>
  <c r="W8" i="14"/>
  <c r="AI8" i="14"/>
  <c r="AM8" i="14"/>
  <c r="BC8" i="14"/>
  <c r="BK8" i="14"/>
  <c r="CE8" i="14"/>
  <c r="CM8" i="14"/>
  <c r="DG8" i="14"/>
  <c r="DO8" i="14"/>
  <c r="EI8" i="14"/>
  <c r="EM8" i="14"/>
  <c r="EQ8" i="14"/>
  <c r="EU8" i="14"/>
  <c r="EY8" i="14"/>
  <c r="FC8" i="14"/>
  <c r="FG8" i="14"/>
  <c r="FK8" i="14"/>
  <c r="FO8" i="14"/>
  <c r="FS8" i="14"/>
  <c r="FW8" i="14"/>
  <c r="GA8" i="14"/>
  <c r="GE8" i="14"/>
  <c r="GI8" i="14"/>
  <c r="GM8" i="14"/>
  <c r="GQ8" i="14"/>
  <c r="GU8" i="14"/>
  <c r="GY8" i="14"/>
  <c r="HC8" i="14"/>
  <c r="HS8" i="14"/>
  <c r="HW8" i="14"/>
  <c r="IM8" i="14"/>
  <c r="IY8" i="14"/>
  <c r="JC8" i="14"/>
  <c r="JG8" i="14"/>
  <c r="JK8" i="14"/>
  <c r="JO8" i="14"/>
  <c r="JS8" i="14"/>
  <c r="JW8" i="14"/>
  <c r="KA8" i="14"/>
  <c r="KE8" i="14"/>
  <c r="F9" i="14"/>
  <c r="J9" i="14"/>
  <c r="N9" i="14"/>
  <c r="R9" i="14"/>
  <c r="AD9" i="14"/>
  <c r="AH9" i="14"/>
  <c r="AL9" i="14"/>
  <c r="AP9" i="14"/>
  <c r="AT9" i="14"/>
  <c r="AX9" i="14"/>
  <c r="BJ9" i="14"/>
  <c r="BR9" i="14"/>
  <c r="BV9" i="14"/>
  <c r="BZ9" i="14"/>
  <c r="CL9" i="14"/>
  <c r="CT9" i="14"/>
  <c r="CX9" i="14"/>
  <c r="DB9" i="14"/>
  <c r="DN9" i="14"/>
  <c r="DV9" i="14"/>
  <c r="DZ9" i="14"/>
  <c r="ED9" i="14"/>
  <c r="HF9" i="14"/>
  <c r="HN9" i="14"/>
  <c r="HR9" i="14"/>
  <c r="HZ9" i="14"/>
  <c r="IH9" i="14"/>
  <c r="IT9" i="14"/>
  <c r="JF9" i="14"/>
  <c r="JR9" i="14"/>
  <c r="KD9" i="14"/>
  <c r="U10" i="14"/>
  <c r="Y10" i="14"/>
  <c r="AS10" i="14"/>
  <c r="AW10" i="14"/>
  <c r="BA10" i="14"/>
  <c r="BE10" i="14"/>
  <c r="BQ10" i="14"/>
  <c r="BY10" i="14"/>
  <c r="CC10" i="14"/>
  <c r="CG10" i="14"/>
  <c r="CS10" i="14"/>
  <c r="DA10" i="14"/>
  <c r="DE10" i="14"/>
  <c r="DI10" i="14"/>
  <c r="DU10" i="14"/>
  <c r="EC10" i="14"/>
  <c r="EG10" i="14"/>
  <c r="EK10" i="14"/>
  <c r="EO10" i="14"/>
  <c r="ES10" i="14"/>
  <c r="EW10" i="14"/>
  <c r="FA10" i="14"/>
  <c r="FE10" i="14"/>
  <c r="FI10" i="14"/>
  <c r="FM10" i="14"/>
  <c r="FQ10" i="14"/>
  <c r="FU10" i="14"/>
  <c r="FY10" i="14"/>
  <c r="GC10" i="14"/>
  <c r="GG10" i="14"/>
  <c r="GK10" i="14"/>
  <c r="GO10" i="14"/>
  <c r="GS10" i="14"/>
  <c r="GW10" i="14"/>
  <c r="HA10" i="14"/>
  <c r="HI10" i="14"/>
  <c r="HM10" i="14"/>
  <c r="HU10" i="14"/>
  <c r="IC10" i="14"/>
  <c r="IG10" i="14"/>
  <c r="IK10" i="14"/>
  <c r="IO10" i="14"/>
  <c r="IS10" i="14"/>
  <c r="IW10" i="14"/>
  <c r="JA10" i="14"/>
  <c r="JE10" i="14"/>
  <c r="JI10" i="14"/>
  <c r="JM10" i="14"/>
  <c r="JQ10" i="14"/>
  <c r="JU10" i="14"/>
  <c r="JY10" i="14"/>
  <c r="KC10" i="14"/>
  <c r="D11" i="14"/>
  <c r="H11" i="14"/>
  <c r="L11" i="14"/>
  <c r="P11" i="14"/>
  <c r="X11" i="14"/>
  <c r="AB11" i="14"/>
  <c r="AF11" i="14"/>
  <c r="AJ11" i="14"/>
  <c r="AN11" i="14"/>
  <c r="AR11" i="14"/>
  <c r="AV11" i="14"/>
  <c r="BD11" i="14"/>
  <c r="BH11" i="14"/>
  <c r="BL11" i="14"/>
  <c r="BX11" i="14"/>
  <c r="CF11" i="14"/>
  <c r="CJ11" i="14"/>
  <c r="CN11" i="14"/>
  <c r="CZ11" i="14"/>
  <c r="DH11" i="14"/>
  <c r="DL11" i="14"/>
  <c r="DP11" i="14"/>
  <c r="EB11" i="14"/>
  <c r="HD11" i="14"/>
  <c r="HH11" i="14"/>
  <c r="HP11" i="14"/>
  <c r="HX11" i="14"/>
  <c r="IB11" i="14"/>
  <c r="IN11" i="14"/>
  <c r="IZ11" i="14"/>
  <c r="JL11" i="14"/>
  <c r="JX11" i="14"/>
  <c r="K12" i="14"/>
  <c r="S12" i="14"/>
  <c r="W12" i="14"/>
  <c r="AI12" i="14"/>
  <c r="AM12" i="14"/>
  <c r="BC12" i="14"/>
  <c r="BK12" i="14"/>
  <c r="BO12" i="14"/>
  <c r="BS12" i="14"/>
  <c r="CE12" i="14"/>
  <c r="CM12" i="14"/>
  <c r="CQ12" i="14"/>
  <c r="CU12" i="14"/>
  <c r="DG12" i="14"/>
  <c r="DO12" i="14"/>
  <c r="DS12" i="14"/>
  <c r="DW12" i="14"/>
  <c r="EI12" i="14"/>
  <c r="EM12" i="14"/>
  <c r="EQ12" i="14"/>
  <c r="EU12" i="14"/>
  <c r="EY12" i="14"/>
  <c r="FC12" i="14"/>
  <c r="FG12" i="14"/>
  <c r="FK12" i="14"/>
  <c r="FO12" i="14"/>
  <c r="FS12" i="14"/>
  <c r="FW12" i="14"/>
  <c r="GA12" i="14"/>
  <c r="GE12" i="14"/>
  <c r="GI12" i="14"/>
  <c r="GM12" i="14"/>
  <c r="GQ12" i="14"/>
  <c r="GU12" i="14"/>
  <c r="GY12" i="14"/>
  <c r="HC12" i="14"/>
  <c r="HK12" i="14"/>
  <c r="HS12" i="14"/>
  <c r="HW12" i="14"/>
  <c r="IE12" i="14"/>
  <c r="II12" i="14"/>
  <c r="IM12" i="14"/>
  <c r="IQ12" i="14"/>
  <c r="IU12" i="14"/>
  <c r="IY12" i="14"/>
  <c r="JC12" i="14"/>
  <c r="JG12" i="14"/>
  <c r="JK12" i="14"/>
  <c r="JO12" i="14"/>
  <c r="JS12" i="14"/>
  <c r="JW12" i="14"/>
  <c r="KA12" i="14"/>
  <c r="KE12" i="14"/>
  <c r="F13" i="14"/>
  <c r="J13" i="14"/>
  <c r="N13" i="14"/>
  <c r="R13" i="14"/>
  <c r="AD13" i="14"/>
  <c r="AH13" i="14"/>
  <c r="AL13" i="14"/>
  <c r="AP13" i="14"/>
  <c r="AT13" i="14"/>
  <c r="AX13" i="14"/>
  <c r="BJ13" i="14"/>
  <c r="BR13" i="14"/>
  <c r="BV13" i="14"/>
  <c r="BZ13" i="14"/>
  <c r="CL13" i="14"/>
  <c r="CT13" i="14"/>
  <c r="CX13" i="14"/>
  <c r="DB13" i="14"/>
  <c r="DN13" i="14"/>
  <c r="DV13" i="14"/>
  <c r="DZ13" i="14"/>
  <c r="ED13" i="14"/>
  <c r="HF13" i="14"/>
  <c r="HN13" i="14"/>
  <c r="HR13" i="14"/>
  <c r="HZ13" i="14"/>
  <c r="IH13" i="14"/>
  <c r="IT13" i="14"/>
  <c r="JF13" i="14"/>
  <c r="JR13" i="14"/>
  <c r="KD13" i="14"/>
  <c r="U14" i="14"/>
  <c r="Y14" i="14"/>
  <c r="AS14" i="14"/>
  <c r="AW14" i="14"/>
  <c r="BA14" i="14"/>
  <c r="BE14" i="14"/>
  <c r="BQ14" i="14"/>
  <c r="BY14" i="14"/>
  <c r="CC14" i="14"/>
  <c r="CG14" i="14"/>
  <c r="CS14" i="14"/>
  <c r="DA14" i="14"/>
  <c r="DE14" i="14"/>
  <c r="DI14" i="14"/>
  <c r="DU14" i="14"/>
  <c r="EC14" i="14"/>
  <c r="EG14" i="14"/>
  <c r="EK14" i="14"/>
  <c r="EO14" i="14"/>
  <c r="ES14" i="14"/>
  <c r="EW14" i="14"/>
  <c r="FA14" i="14"/>
  <c r="FE14" i="14"/>
  <c r="FI14" i="14"/>
  <c r="FM14" i="14"/>
  <c r="FQ14" i="14"/>
  <c r="FU14" i="14"/>
  <c r="FY14" i="14"/>
  <c r="GC14" i="14"/>
  <c r="GG14" i="14"/>
  <c r="GK14" i="14"/>
  <c r="GO14" i="14"/>
  <c r="GS14" i="14"/>
  <c r="GW14" i="14"/>
  <c r="HA14" i="14"/>
  <c r="HI14" i="14"/>
  <c r="HM14" i="14"/>
  <c r="HU14" i="14"/>
  <c r="IC14" i="14"/>
  <c r="IH14" i="14"/>
  <c r="JC14" i="14"/>
  <c r="JM14" i="14"/>
  <c r="JI14" i="14"/>
  <c r="JS14" i="14"/>
  <c r="KD14" i="14"/>
  <c r="C6" i="18"/>
  <c r="O6" i="18"/>
  <c r="AA6" i="18"/>
  <c r="AE6" i="18"/>
  <c r="BG6" i="18"/>
  <c r="HQ7" i="18"/>
  <c r="HS7" i="18"/>
  <c r="HR7" i="18"/>
  <c r="HP7" i="18"/>
  <c r="L8" i="18"/>
  <c r="H8" i="18"/>
  <c r="K8" i="18"/>
  <c r="J8" i="18"/>
  <c r="N8" i="18"/>
  <c r="I8" i="18"/>
  <c r="M8" i="18"/>
  <c r="AS9" i="14"/>
  <c r="BD10" i="14"/>
  <c r="CF10" i="14"/>
  <c r="HD10" i="14"/>
  <c r="IN10" i="14"/>
  <c r="K11" i="14"/>
  <c r="AI11" i="14"/>
  <c r="CM11" i="14"/>
  <c r="DO11" i="14"/>
  <c r="HS11" i="14"/>
  <c r="HN12" i="14"/>
  <c r="JR12" i="14"/>
  <c r="KD12" i="14"/>
  <c r="DA13" i="14"/>
  <c r="CF14" i="14"/>
  <c r="HX14" i="14"/>
  <c r="JA14" i="14"/>
  <c r="IW14" i="14"/>
  <c r="JY9" i="18"/>
  <c r="JU9" i="18"/>
  <c r="JW9" i="18"/>
  <c r="JX9" i="18"/>
  <c r="JV9" i="18"/>
  <c r="FK11" i="18"/>
  <c r="FJ11" i="18"/>
  <c r="FI11" i="18"/>
  <c r="AV16" i="20"/>
  <c r="AY16" i="20"/>
  <c r="AU16" i="20"/>
  <c r="AX16" i="20"/>
  <c r="AW16" i="20"/>
  <c r="R22" i="20"/>
  <c r="U22" i="20"/>
  <c r="Q22" i="20"/>
  <c r="T22" i="20"/>
  <c r="S22" i="20"/>
  <c r="J6" i="14"/>
  <c r="G6" i="14" s="1"/>
  <c r="AH6" i="14"/>
  <c r="AE6" i="14" s="1"/>
  <c r="AS7" i="14"/>
  <c r="AW7" i="14"/>
  <c r="BY7" i="14"/>
  <c r="DA7" i="14"/>
  <c r="EC7" i="14"/>
  <c r="HI7" i="14"/>
  <c r="IC7" i="14"/>
  <c r="X8" i="14"/>
  <c r="BD8" i="14"/>
  <c r="CF8" i="14"/>
  <c r="DH8" i="14"/>
  <c r="HD8" i="14"/>
  <c r="HX8" i="14"/>
  <c r="IN8" i="14"/>
  <c r="IZ8" i="14"/>
  <c r="JD8" i="14"/>
  <c r="JL8" i="14"/>
  <c r="JP8" i="14"/>
  <c r="JX8" i="14"/>
  <c r="KB8" i="14"/>
  <c r="K9" i="14"/>
  <c r="S9" i="14"/>
  <c r="AI9" i="14"/>
  <c r="AM9" i="14"/>
  <c r="AQ9" i="14"/>
  <c r="AU9" i="14"/>
  <c r="AY9" i="14"/>
  <c r="BK9" i="14"/>
  <c r="BW9" i="14"/>
  <c r="CA9" i="14"/>
  <c r="CM9" i="14"/>
  <c r="CY9" i="14"/>
  <c r="DC9" i="14"/>
  <c r="DO9" i="14"/>
  <c r="EA9" i="14"/>
  <c r="EE9" i="14"/>
  <c r="HG9" i="14"/>
  <c r="HS9" i="14"/>
  <c r="IA9" i="14"/>
  <c r="V10" i="14"/>
  <c r="Z10" i="14"/>
  <c r="BB10" i="14"/>
  <c r="BF10" i="14"/>
  <c r="BR10" i="14"/>
  <c r="CD10" i="14"/>
  <c r="CH10" i="14"/>
  <c r="CT10" i="14"/>
  <c r="DF10" i="14"/>
  <c r="DJ10" i="14"/>
  <c r="DV10" i="14"/>
  <c r="EH10" i="14"/>
  <c r="EL10" i="14"/>
  <c r="EP10" i="14"/>
  <c r="ET10" i="14"/>
  <c r="EX10" i="14"/>
  <c r="FB10" i="14"/>
  <c r="FF10" i="14"/>
  <c r="FJ10" i="14"/>
  <c r="FN10" i="14"/>
  <c r="FR10" i="14"/>
  <c r="FV10" i="14"/>
  <c r="FZ10" i="14"/>
  <c r="GD10" i="14"/>
  <c r="GH10" i="14"/>
  <c r="GL10" i="14"/>
  <c r="GP10" i="14"/>
  <c r="GT10" i="14"/>
  <c r="GX10" i="14"/>
  <c r="HB10" i="14"/>
  <c r="HN10" i="14"/>
  <c r="HV10" i="14"/>
  <c r="IH10" i="14"/>
  <c r="IL10" i="14"/>
  <c r="IT10" i="14"/>
  <c r="IX10" i="14"/>
  <c r="JF10" i="14"/>
  <c r="JJ10" i="14"/>
  <c r="JR10" i="14"/>
  <c r="JV10" i="14"/>
  <c r="KD10" i="14"/>
  <c r="E11" i="14"/>
  <c r="I11" i="14"/>
  <c r="M11" i="14"/>
  <c r="Q11" i="14"/>
  <c r="AC11" i="14"/>
  <c r="AG11" i="14"/>
  <c r="AK11" i="14"/>
  <c r="AS11" i="14"/>
  <c r="AW11" i="14"/>
  <c r="BI11" i="14"/>
  <c r="BM11" i="14"/>
  <c r="BY11" i="14"/>
  <c r="CK11" i="14"/>
  <c r="CO11" i="14"/>
  <c r="DA11" i="14"/>
  <c r="DM11" i="14"/>
  <c r="DQ11" i="14"/>
  <c r="EC11" i="14"/>
  <c r="HI11" i="14"/>
  <c r="HQ11" i="14"/>
  <c r="IC11" i="14"/>
  <c r="X12" i="14"/>
  <c r="BD12" i="14"/>
  <c r="BP12" i="14"/>
  <c r="BT12" i="14"/>
  <c r="CF12" i="14"/>
  <c r="CR12" i="14"/>
  <c r="CV12" i="14"/>
  <c r="DH12" i="14"/>
  <c r="DT12" i="14"/>
  <c r="DX12" i="14"/>
  <c r="HD12" i="14"/>
  <c r="HL12" i="14"/>
  <c r="HX12" i="14"/>
  <c r="IF12" i="14"/>
  <c r="IN12" i="14"/>
  <c r="IR12" i="14"/>
  <c r="IZ12" i="14"/>
  <c r="JD12" i="14"/>
  <c r="JL12" i="14"/>
  <c r="JP12" i="14"/>
  <c r="JX12" i="14"/>
  <c r="KB12" i="14"/>
  <c r="K13" i="14"/>
  <c r="S13" i="14"/>
  <c r="AI13" i="14"/>
  <c r="AM13" i="14"/>
  <c r="AQ13" i="14"/>
  <c r="AU13" i="14"/>
  <c r="AY13" i="14"/>
  <c r="BK13" i="14"/>
  <c r="BW13" i="14"/>
  <c r="CA13" i="14"/>
  <c r="CM13" i="14"/>
  <c r="CY13" i="14"/>
  <c r="DC13" i="14"/>
  <c r="DO13" i="14"/>
  <c r="EA13" i="14"/>
  <c r="EE13" i="14"/>
  <c r="HG13" i="14"/>
  <c r="HS13" i="14"/>
  <c r="IA13" i="14"/>
  <c r="V14" i="14"/>
  <c r="Z14" i="14"/>
  <c r="BB14" i="14"/>
  <c r="BF14" i="14"/>
  <c r="BR14" i="14"/>
  <c r="CD14" i="14"/>
  <c r="CH14" i="14"/>
  <c r="CT14" i="14"/>
  <c r="DF14" i="14"/>
  <c r="DJ14" i="14"/>
  <c r="DV14" i="14"/>
  <c r="EH14" i="14"/>
  <c r="EL14" i="14"/>
  <c r="EP14" i="14"/>
  <c r="ET14" i="14"/>
  <c r="EX14" i="14"/>
  <c r="FB14" i="14"/>
  <c r="FF14" i="14"/>
  <c r="FJ14" i="14"/>
  <c r="FN14" i="14"/>
  <c r="FR14" i="14"/>
  <c r="FV14" i="14"/>
  <c r="FZ14" i="14"/>
  <c r="GD14" i="14"/>
  <c r="GH14" i="14"/>
  <c r="GL14" i="14"/>
  <c r="GP14" i="14"/>
  <c r="GT14" i="14"/>
  <c r="GX14" i="14"/>
  <c r="HB14" i="14"/>
  <c r="HN14" i="14"/>
  <c r="HV14" i="14"/>
  <c r="II14" i="14"/>
  <c r="IY14" i="14"/>
  <c r="JD14" i="14"/>
  <c r="JY14" i="14"/>
  <c r="JU14" i="14"/>
  <c r="KE14" i="14"/>
  <c r="V12" i="15"/>
  <c r="U12" i="15"/>
  <c r="T12" i="15"/>
  <c r="F13" i="15"/>
  <c r="E13" i="15"/>
  <c r="D13" i="15"/>
  <c r="V13" i="15"/>
  <c r="U13" i="15"/>
  <c r="T13" i="15"/>
  <c r="F14" i="15"/>
  <c r="E14" i="15"/>
  <c r="D14" i="15"/>
  <c r="V14" i="15"/>
  <c r="U14" i="15"/>
  <c r="T14" i="15"/>
  <c r="F15" i="15"/>
  <c r="E15" i="15"/>
  <c r="D15" i="15"/>
  <c r="V15" i="15"/>
  <c r="U15" i="15"/>
  <c r="T15" i="15"/>
  <c r="F16" i="15"/>
  <c r="E16" i="15"/>
  <c r="D16" i="15"/>
  <c r="V16" i="15"/>
  <c r="U16" i="15"/>
  <c r="T16" i="15"/>
  <c r="F17" i="15"/>
  <c r="E17" i="15"/>
  <c r="D17" i="15"/>
  <c r="V17" i="15"/>
  <c r="U17" i="15"/>
  <c r="T17" i="15"/>
  <c r="F18" i="15"/>
  <c r="E18" i="15"/>
  <c r="D18" i="15"/>
  <c r="V18" i="15"/>
  <c r="U18" i="15"/>
  <c r="T18" i="15"/>
  <c r="F19" i="15"/>
  <c r="E19" i="15"/>
  <c r="D19" i="15"/>
  <c r="V19" i="15"/>
  <c r="U19" i="15"/>
  <c r="T19" i="15"/>
  <c r="F20" i="15"/>
  <c r="E20" i="15"/>
  <c r="D20" i="15"/>
  <c r="V20" i="15"/>
  <c r="U20" i="15"/>
  <c r="T20" i="15"/>
  <c r="F21" i="15"/>
  <c r="E21" i="15"/>
  <c r="D21" i="15"/>
  <c r="V21" i="15"/>
  <c r="U21" i="15"/>
  <c r="T21" i="15"/>
  <c r="F22" i="15"/>
  <c r="E22" i="15"/>
  <c r="D22" i="15"/>
  <c r="V22" i="15"/>
  <c r="U22" i="15"/>
  <c r="T22" i="15"/>
  <c r="F23" i="15"/>
  <c r="E23" i="15"/>
  <c r="D23" i="15"/>
  <c r="V23" i="15"/>
  <c r="U23" i="15"/>
  <c r="T23" i="15"/>
  <c r="F24" i="15"/>
  <c r="E24" i="15"/>
  <c r="D24" i="15"/>
  <c r="V24" i="15"/>
  <c r="U24" i="15"/>
  <c r="T24" i="15"/>
  <c r="F25" i="15"/>
  <c r="E25" i="15"/>
  <c r="D25" i="15"/>
  <c r="V25" i="15"/>
  <c r="U25" i="15"/>
  <c r="T25" i="15"/>
  <c r="F26" i="15"/>
  <c r="E26" i="15"/>
  <c r="D26" i="15"/>
  <c r="V26" i="15"/>
  <c r="U26" i="15"/>
  <c r="T26" i="15"/>
  <c r="F27" i="15"/>
  <c r="E27" i="15"/>
  <c r="D27" i="15"/>
  <c r="V27" i="15"/>
  <c r="U27" i="15"/>
  <c r="T27" i="15"/>
  <c r="F28" i="15"/>
  <c r="E28" i="15"/>
  <c r="D28" i="15"/>
  <c r="V28" i="15"/>
  <c r="U28" i="15"/>
  <c r="T28" i="15"/>
  <c r="F29" i="15"/>
  <c r="E29" i="15"/>
  <c r="D29" i="15"/>
  <c r="V29" i="15"/>
  <c r="U29" i="15"/>
  <c r="T29" i="15"/>
  <c r="F30" i="15"/>
  <c r="E30" i="15"/>
  <c r="D30" i="15"/>
  <c r="V30" i="15"/>
  <c r="U30" i="15"/>
  <c r="T30" i="15"/>
  <c r="F31" i="15"/>
  <c r="E31" i="15"/>
  <c r="D31" i="15"/>
  <c r="V31" i="15"/>
  <c r="U31" i="15"/>
  <c r="T31" i="15"/>
  <c r="F32" i="15"/>
  <c r="E32" i="15"/>
  <c r="D32" i="15"/>
  <c r="V32" i="15"/>
  <c r="U32" i="15"/>
  <c r="T32" i="15"/>
  <c r="EF6" i="18"/>
  <c r="EV6" i="18"/>
  <c r="FL6" i="18"/>
  <c r="GB6" i="18"/>
  <c r="GR6" i="18"/>
  <c r="IJ6" i="18"/>
  <c r="CS7" i="18"/>
  <c r="CV7" i="18"/>
  <c r="CR7" i="18"/>
  <c r="CU7" i="18"/>
  <c r="CQ7" i="18"/>
  <c r="CT7" i="18"/>
  <c r="JF8" i="14"/>
  <c r="JR8" i="14"/>
  <c r="KD8" i="14"/>
  <c r="BY9" i="14"/>
  <c r="DA9" i="14"/>
  <c r="EC9" i="14"/>
  <c r="IC9" i="14"/>
  <c r="X10" i="14"/>
  <c r="HX10" i="14"/>
  <c r="JL10" i="14"/>
  <c r="JX10" i="14"/>
  <c r="AM11" i="14"/>
  <c r="CT12" i="14"/>
  <c r="JF12" i="14"/>
  <c r="EC13" i="14"/>
  <c r="IC13" i="14"/>
  <c r="X14" i="14"/>
  <c r="HD14" i="14"/>
  <c r="JG14" i="14"/>
  <c r="BQ9" i="18"/>
  <c r="BS9" i="18"/>
  <c r="BO9" i="18"/>
  <c r="BT9" i="18"/>
  <c r="BR9" i="18"/>
  <c r="BP9" i="18"/>
  <c r="GA11" i="18"/>
  <c r="FZ11" i="18"/>
  <c r="FY11" i="18"/>
  <c r="GQ11" i="18"/>
  <c r="GP11" i="18"/>
  <c r="GO11" i="18"/>
  <c r="IG13" i="18"/>
  <c r="IF13" i="18"/>
  <c r="II13" i="18"/>
  <c r="IH13" i="18"/>
  <c r="IE13" i="18"/>
  <c r="AD20" i="20"/>
  <c r="AG20" i="20"/>
  <c r="AC20" i="20"/>
  <c r="AF20" i="20"/>
  <c r="AE20" i="20"/>
  <c r="X21" i="20"/>
  <c r="AA21" i="20"/>
  <c r="W21" i="20"/>
  <c r="Z21" i="20"/>
  <c r="Y21" i="20"/>
  <c r="E6" i="11"/>
  <c r="V7" i="14"/>
  <c r="AP7" i="14"/>
  <c r="AT7" i="14"/>
  <c r="BB7" i="14"/>
  <c r="BV7" i="14"/>
  <c r="CD7" i="14"/>
  <c r="CX7" i="14"/>
  <c r="DF7" i="14"/>
  <c r="DZ7" i="14"/>
  <c r="I8" i="14"/>
  <c r="U8" i="14"/>
  <c r="AG8" i="14"/>
  <c r="AS8" i="14"/>
  <c r="BA8" i="14"/>
  <c r="BI8" i="14"/>
  <c r="CC8" i="14"/>
  <c r="CK8" i="14"/>
  <c r="DE8" i="14"/>
  <c r="DM8" i="14"/>
  <c r="IK8" i="14"/>
  <c r="IW8" i="14"/>
  <c r="JI8" i="14"/>
  <c r="JU8" i="14"/>
  <c r="H9" i="14"/>
  <c r="AF9" i="14"/>
  <c r="AJ9" i="14"/>
  <c r="AR9" i="14"/>
  <c r="BH9" i="14"/>
  <c r="BP9" i="14"/>
  <c r="CJ9" i="14"/>
  <c r="CR9" i="14"/>
  <c r="DL9" i="14"/>
  <c r="DT9" i="14"/>
  <c r="AI10" i="14"/>
  <c r="AQ10" i="14"/>
  <c r="AU10" i="14"/>
  <c r="BO10" i="14"/>
  <c r="BW10" i="14"/>
  <c r="CQ10" i="14"/>
  <c r="CY10" i="14"/>
  <c r="DS10" i="14"/>
  <c r="EA10" i="14"/>
  <c r="IE10" i="14"/>
  <c r="IQ10" i="14"/>
  <c r="JC10" i="14"/>
  <c r="JO10" i="14"/>
  <c r="KA10" i="14"/>
  <c r="J11" i="14"/>
  <c r="V11" i="14"/>
  <c r="AH11" i="14"/>
  <c r="AP11" i="14"/>
  <c r="AT11" i="14"/>
  <c r="BB11" i="14"/>
  <c r="BV11" i="14"/>
  <c r="CD11" i="14"/>
  <c r="CX11" i="14"/>
  <c r="DF11" i="14"/>
  <c r="DZ11" i="14"/>
  <c r="I12" i="14"/>
  <c r="U12" i="14"/>
  <c r="AG12" i="14"/>
  <c r="AS12" i="14"/>
  <c r="BA12" i="14"/>
  <c r="BI12" i="14"/>
  <c r="CC12" i="14"/>
  <c r="CK12" i="14"/>
  <c r="DE12" i="14"/>
  <c r="DM12" i="14"/>
  <c r="IK12" i="14"/>
  <c r="IW12" i="14"/>
  <c r="JI12" i="14"/>
  <c r="JU12" i="14"/>
  <c r="H13" i="14"/>
  <c r="AF13" i="14"/>
  <c r="AJ13" i="14"/>
  <c r="AR13" i="14"/>
  <c r="BH13" i="14"/>
  <c r="BP13" i="14"/>
  <c r="CJ13" i="14"/>
  <c r="CR13" i="14"/>
  <c r="DL13" i="14"/>
  <c r="DT13" i="14"/>
  <c r="AI14" i="14"/>
  <c r="AQ14" i="14"/>
  <c r="AU14" i="14"/>
  <c r="BO14" i="14"/>
  <c r="BW14" i="14"/>
  <c r="CQ14" i="14"/>
  <c r="CY14" i="14"/>
  <c r="DS14" i="14"/>
  <c r="EA14" i="14"/>
  <c r="IE14" i="14"/>
  <c r="IO14" i="14"/>
  <c r="IK14" i="14"/>
  <c r="IU14" i="14"/>
  <c r="IZ14" i="14"/>
  <c r="JF14" i="14"/>
  <c r="JK14" i="14"/>
  <c r="JP14" i="14"/>
  <c r="JV14" i="14"/>
  <c r="KA14" i="14"/>
  <c r="I7" i="15"/>
  <c r="Z12" i="15"/>
  <c r="Y12" i="15"/>
  <c r="J13" i="15"/>
  <c r="I13" i="15"/>
  <c r="Z13" i="15"/>
  <c r="Y13" i="15"/>
  <c r="J14" i="15"/>
  <c r="I14" i="15"/>
  <c r="Z14" i="15"/>
  <c r="Y14" i="15"/>
  <c r="J15" i="15"/>
  <c r="I15" i="15"/>
  <c r="Z15" i="15"/>
  <c r="Y15" i="15"/>
  <c r="J16" i="15"/>
  <c r="I16" i="15"/>
  <c r="Z16" i="15"/>
  <c r="Y16" i="15"/>
  <c r="J17" i="15"/>
  <c r="I17" i="15"/>
  <c r="Z17" i="15"/>
  <c r="Y17" i="15"/>
  <c r="J18" i="15"/>
  <c r="I18" i="15"/>
  <c r="Z18" i="15"/>
  <c r="Y18" i="15"/>
  <c r="J19" i="15"/>
  <c r="I19" i="15"/>
  <c r="Z19" i="15"/>
  <c r="Y19" i="15"/>
  <c r="J20" i="15"/>
  <c r="I20" i="15"/>
  <c r="Z20" i="15"/>
  <c r="Y20" i="15"/>
  <c r="I21" i="15"/>
  <c r="Y21" i="15"/>
  <c r="I22" i="15"/>
  <c r="Y22" i="15"/>
  <c r="I23" i="15"/>
  <c r="Y23" i="15"/>
  <c r="I24" i="15"/>
  <c r="Y24" i="15"/>
  <c r="I25" i="15"/>
  <c r="Y25" i="15"/>
  <c r="I26" i="15"/>
  <c r="Y26" i="15"/>
  <c r="I27" i="15"/>
  <c r="Y27" i="15"/>
  <c r="I28" i="15"/>
  <c r="Y28" i="15"/>
  <c r="I29" i="15"/>
  <c r="Y29" i="15"/>
  <c r="I30" i="15"/>
  <c r="Y30" i="15"/>
  <c r="I31" i="15"/>
  <c r="Y31" i="15"/>
  <c r="I32" i="15"/>
  <c r="Y32" i="15"/>
  <c r="M6" i="16"/>
  <c r="O6" i="16"/>
  <c r="K6" i="16"/>
  <c r="G7" i="16"/>
  <c r="U7" i="16"/>
  <c r="O8" i="16"/>
  <c r="K8" i="16"/>
  <c r="M8" i="16"/>
  <c r="V6" i="18"/>
  <c r="Z6" i="18"/>
  <c r="AO6" i="18"/>
  <c r="BB6" i="18"/>
  <c r="AZ6" i="18" s="1"/>
  <c r="BF6" i="18"/>
  <c r="BU6" i="18"/>
  <c r="CD6" i="18"/>
  <c r="CB6" i="18" s="1"/>
  <c r="CH6" i="18"/>
  <c r="CW6" i="18"/>
  <c r="DF6" i="18"/>
  <c r="DD6" i="18" s="1"/>
  <c r="DJ6" i="18"/>
  <c r="DY6" i="18"/>
  <c r="EH6" i="18"/>
  <c r="EL6" i="18"/>
  <c r="EJ6" i="18" s="1"/>
  <c r="EP6" i="18"/>
  <c r="EN6" i="18" s="1"/>
  <c r="ET6" i="18"/>
  <c r="ER6" i="18" s="1"/>
  <c r="EX6" i="18"/>
  <c r="FB6" i="18"/>
  <c r="EZ6" i="18" s="1"/>
  <c r="FF6" i="18"/>
  <c r="FD6" i="18" s="1"/>
  <c r="FJ6" i="18"/>
  <c r="FH6" i="18" s="1"/>
  <c r="FN6" i="18"/>
  <c r="FR6" i="18"/>
  <c r="FP6" i="18" s="1"/>
  <c r="FV6" i="18"/>
  <c r="FT6" i="18" s="1"/>
  <c r="FZ6" i="18"/>
  <c r="FX6" i="18" s="1"/>
  <c r="GD6" i="18"/>
  <c r="GH6" i="18"/>
  <c r="GF6" i="18" s="1"/>
  <c r="GL6" i="18"/>
  <c r="GJ6" i="18" s="1"/>
  <c r="GP6" i="18"/>
  <c r="GN6" i="18" s="1"/>
  <c r="GT6" i="18"/>
  <c r="GX6" i="18"/>
  <c r="GV6" i="18" s="1"/>
  <c r="HB6" i="18"/>
  <c r="GZ6" i="18" s="1"/>
  <c r="HE6" i="18"/>
  <c r="HV6" i="18"/>
  <c r="HT6" i="18" s="1"/>
  <c r="HY6" i="18"/>
  <c r="IL6" i="18"/>
  <c r="IX6" i="18"/>
  <c r="IV6" i="18" s="1"/>
  <c r="JJ6" i="18"/>
  <c r="JH6" i="18" s="1"/>
  <c r="JV6" i="18"/>
  <c r="JT6" i="18" s="1"/>
  <c r="DR6" i="18"/>
  <c r="HJ6" i="18"/>
  <c r="IP6" i="18"/>
  <c r="BQ7" i="18"/>
  <c r="BT7" i="18"/>
  <c r="BP7" i="18"/>
  <c r="BS7" i="18"/>
  <c r="BO7" i="18"/>
  <c r="HU7" i="18"/>
  <c r="HX7" i="18"/>
  <c r="HW7" i="18"/>
  <c r="HV7" i="18"/>
  <c r="Y9" i="18"/>
  <c r="U9" i="18"/>
  <c r="W9" i="18"/>
  <c r="Z9" i="18"/>
  <c r="X9" i="18"/>
  <c r="V9" i="18"/>
  <c r="CG9" i="18"/>
  <c r="CC9" i="18"/>
  <c r="CE9" i="18"/>
  <c r="CH9" i="18"/>
  <c r="CF9" i="18"/>
  <c r="CD9" i="18"/>
  <c r="EO9" i="18"/>
  <c r="EQ9" i="18"/>
  <c r="EP9" i="18"/>
  <c r="FE9" i="18"/>
  <c r="FG9" i="18"/>
  <c r="FF9" i="18"/>
  <c r="FU9" i="18"/>
  <c r="FW9" i="18"/>
  <c r="FV9" i="18"/>
  <c r="GK9" i="18"/>
  <c r="GM9" i="18"/>
  <c r="GL9" i="18"/>
  <c r="HA9" i="18"/>
  <c r="HC9" i="18"/>
  <c r="HD9" i="18"/>
  <c r="HB9" i="18"/>
  <c r="P10" i="18"/>
  <c r="R10" i="18"/>
  <c r="S10" i="18"/>
  <c r="Q10" i="18"/>
  <c r="EB10" i="18"/>
  <c r="EE10" i="18"/>
  <c r="EA10" i="18"/>
  <c r="ED10" i="18"/>
  <c r="DZ10" i="18"/>
  <c r="EC10" i="18"/>
  <c r="P12" i="15"/>
  <c r="AF12" i="15"/>
  <c r="P13" i="15"/>
  <c r="AF13" i="15"/>
  <c r="P14" i="15"/>
  <c r="AF14" i="15"/>
  <c r="P15" i="15"/>
  <c r="AF15" i="15"/>
  <c r="P16" i="15"/>
  <c r="AF16" i="15"/>
  <c r="P17" i="15"/>
  <c r="AF17" i="15"/>
  <c r="P18" i="15"/>
  <c r="AF18" i="15"/>
  <c r="P19" i="15"/>
  <c r="AF19" i="15"/>
  <c r="P20" i="15"/>
  <c r="AF20" i="15"/>
  <c r="P21" i="15"/>
  <c r="AF21" i="15"/>
  <c r="P22" i="15"/>
  <c r="AF22" i="15"/>
  <c r="P23" i="15"/>
  <c r="AF23" i="15"/>
  <c r="P24" i="15"/>
  <c r="AF24" i="15"/>
  <c r="P25" i="15"/>
  <c r="AF25" i="15"/>
  <c r="P26" i="15"/>
  <c r="AF26" i="15"/>
  <c r="P27" i="15"/>
  <c r="AF27" i="15"/>
  <c r="P28" i="15"/>
  <c r="AF28" i="15"/>
  <c r="P29" i="15"/>
  <c r="AF29" i="15"/>
  <c r="P30" i="15"/>
  <c r="AF30" i="15"/>
  <c r="P31" i="15"/>
  <c r="AF31" i="15"/>
  <c r="P32" i="15"/>
  <c r="AF32" i="15"/>
  <c r="L6" i="16"/>
  <c r="L8" i="16"/>
  <c r="CP6" i="18"/>
  <c r="ID6" i="18"/>
  <c r="JZ6" i="18"/>
  <c r="BR7" i="18"/>
  <c r="EO7" i="18"/>
  <c r="EQ7" i="18"/>
  <c r="EP7" i="18"/>
  <c r="FE7" i="18"/>
  <c r="FG7" i="18"/>
  <c r="FF7" i="18"/>
  <c r="FU7" i="18"/>
  <c r="FW7" i="18"/>
  <c r="FV7" i="18"/>
  <c r="GK7" i="18"/>
  <c r="GM7" i="18"/>
  <c r="GL7" i="18"/>
  <c r="HA7" i="18"/>
  <c r="HD7" i="18"/>
  <c r="HC7" i="18"/>
  <c r="HB7" i="18"/>
  <c r="IG7" i="18"/>
  <c r="IH7" i="18"/>
  <c r="IF7" i="18"/>
  <c r="IE7" i="18"/>
  <c r="JY7" i="18"/>
  <c r="JU7" i="18"/>
  <c r="JX7" i="18"/>
  <c r="JW7" i="18"/>
  <c r="JV7" i="18"/>
  <c r="AB8" i="18"/>
  <c r="AD8" i="18"/>
  <c r="AC8" i="18"/>
  <c r="DU9" i="18"/>
  <c r="DW9" i="18"/>
  <c r="DS9" i="18"/>
  <c r="DX9" i="18"/>
  <c r="DV9" i="18"/>
  <c r="DT9" i="18"/>
  <c r="BL10" i="18"/>
  <c r="BH10" i="18"/>
  <c r="BJ10" i="18"/>
  <c r="BM10" i="18"/>
  <c r="BK10" i="18"/>
  <c r="BI10" i="18"/>
  <c r="BC11" i="18"/>
  <c r="BF11" i="18"/>
  <c r="BB11" i="18"/>
  <c r="BE11" i="18"/>
  <c r="BA11" i="18"/>
  <c r="BD11" i="18"/>
  <c r="AC13" i="18"/>
  <c r="AD13" i="18"/>
  <c r="AB13" i="18"/>
  <c r="H7" i="16"/>
  <c r="D7" i="16"/>
  <c r="F7" i="16"/>
  <c r="T7" i="16"/>
  <c r="V7" i="16"/>
  <c r="R7" i="16"/>
  <c r="X6" i="18"/>
  <c r="T6" i="18" s="1"/>
  <c r="BD6" i="18"/>
  <c r="CF6" i="18"/>
  <c r="DH6" i="18"/>
  <c r="HD6" i="18"/>
  <c r="HX6" i="18"/>
  <c r="IN6" i="18"/>
  <c r="IZ6" i="18"/>
  <c r="JL6" i="18"/>
  <c r="JX6" i="18"/>
  <c r="BN6" i="18"/>
  <c r="JN6" i="18"/>
  <c r="DU7" i="18"/>
  <c r="DX7" i="18"/>
  <c r="DT7" i="18"/>
  <c r="DW7" i="18"/>
  <c r="DS7" i="18"/>
  <c r="HM7" i="18"/>
  <c r="HN7" i="18"/>
  <c r="HL7" i="18"/>
  <c r="HK7" i="18"/>
  <c r="KC7" i="18"/>
  <c r="KD7" i="18"/>
  <c r="KB7" i="18"/>
  <c r="KA7" i="18"/>
  <c r="CV8" i="18"/>
  <c r="CR8" i="18"/>
  <c r="CT8" i="18"/>
  <c r="CS8" i="18"/>
  <c r="CQ8" i="18"/>
  <c r="EG9" i="18"/>
  <c r="EI9" i="18"/>
  <c r="EH9" i="18"/>
  <c r="EW9" i="18"/>
  <c r="EY9" i="18"/>
  <c r="EX9" i="18"/>
  <c r="FM9" i="18"/>
  <c r="FO9" i="18"/>
  <c r="FN9" i="18"/>
  <c r="GC9" i="18"/>
  <c r="GE9" i="18"/>
  <c r="GD9" i="18"/>
  <c r="GS9" i="18"/>
  <c r="GU9" i="18"/>
  <c r="GT9" i="18"/>
  <c r="CZ10" i="18"/>
  <c r="DC10" i="18"/>
  <c r="DB10" i="18"/>
  <c r="CX10" i="18"/>
  <c r="DA10" i="18"/>
  <c r="CY10" i="18"/>
  <c r="W11" i="18"/>
  <c r="Z11" i="18"/>
  <c r="V11" i="18"/>
  <c r="Y11" i="18"/>
  <c r="U11" i="18"/>
  <c r="X11" i="18"/>
  <c r="JV12" i="18"/>
  <c r="JX12" i="18"/>
  <c r="JW12" i="18"/>
  <c r="JU12" i="18"/>
  <c r="JY12" i="18"/>
  <c r="G6" i="16"/>
  <c r="N7" i="16"/>
  <c r="U8" i="16"/>
  <c r="W7" i="18"/>
  <c r="AI7" i="18"/>
  <c r="AQ7" i="18"/>
  <c r="AU7" i="18"/>
  <c r="AY7" i="18"/>
  <c r="BC7" i="18"/>
  <c r="BW7" i="18"/>
  <c r="CA7" i="18"/>
  <c r="CE7" i="18"/>
  <c r="CY7" i="18"/>
  <c r="DC7" i="18"/>
  <c r="DG7" i="18"/>
  <c r="EA7" i="18"/>
  <c r="EE7" i="18"/>
  <c r="EU7" i="18"/>
  <c r="FK7" i="18"/>
  <c r="GA7" i="18"/>
  <c r="GQ7" i="18"/>
  <c r="IO7" i="18"/>
  <c r="IK7" i="18"/>
  <c r="IU7" i="18"/>
  <c r="JF7" i="18"/>
  <c r="JP7" i="18"/>
  <c r="S8" i="18"/>
  <c r="AH8" i="18"/>
  <c r="AS8" i="18"/>
  <c r="BL8" i="18"/>
  <c r="BH8" i="18"/>
  <c r="BM8" i="18"/>
  <c r="BW8" i="18"/>
  <c r="DB8" i="18"/>
  <c r="DN8" i="18"/>
  <c r="DP8" i="18"/>
  <c r="DL8" i="18"/>
  <c r="ED8" i="18"/>
  <c r="DZ8" i="18"/>
  <c r="EB8" i="18"/>
  <c r="HF8" i="18"/>
  <c r="HH8" i="18"/>
  <c r="HU9" i="18"/>
  <c r="HW9" i="18"/>
  <c r="IS9" i="18"/>
  <c r="IU9" i="18"/>
  <c r="IQ9" i="18"/>
  <c r="JQ9" i="18"/>
  <c r="JS9" i="18"/>
  <c r="JO9" i="18"/>
  <c r="AN10" i="18"/>
  <c r="AJ10" i="18"/>
  <c r="AF10" i="18"/>
  <c r="AL10" i="18"/>
  <c r="AH10" i="18"/>
  <c r="AM10" i="18"/>
  <c r="EI11" i="18"/>
  <c r="EH11" i="18"/>
  <c r="EG11" i="18"/>
  <c r="EY11" i="18"/>
  <c r="EX11" i="18"/>
  <c r="EW11" i="18"/>
  <c r="FO11" i="18"/>
  <c r="FN11" i="18"/>
  <c r="FM11" i="18"/>
  <c r="GE11" i="18"/>
  <c r="GD11" i="18"/>
  <c r="GC11" i="18"/>
  <c r="GU11" i="18"/>
  <c r="GT11" i="18"/>
  <c r="GS11" i="18"/>
  <c r="R12" i="18"/>
  <c r="Q12" i="18"/>
  <c r="P12" i="18"/>
  <c r="AD12" i="18"/>
  <c r="AC12" i="18"/>
  <c r="AB12" i="18"/>
  <c r="ET12" i="18"/>
  <c r="EU12" i="18"/>
  <c r="ES12" i="18"/>
  <c r="FJ12" i="18"/>
  <c r="FK12" i="18"/>
  <c r="FI12" i="18"/>
  <c r="FZ12" i="18"/>
  <c r="GA12" i="18"/>
  <c r="FY12" i="18"/>
  <c r="GP12" i="18"/>
  <c r="GQ12" i="18"/>
  <c r="GO12" i="18"/>
  <c r="EO13" i="18"/>
  <c r="EQ13" i="18"/>
  <c r="EP13" i="18"/>
  <c r="X7" i="18"/>
  <c r="BD7" i="18"/>
  <c r="CF7" i="18"/>
  <c r="DH7" i="18"/>
  <c r="JA7" i="18"/>
  <c r="IW7" i="18"/>
  <c r="JG7" i="18"/>
  <c r="AV8" i="18"/>
  <c r="AR8" i="18"/>
  <c r="AT8" i="18"/>
  <c r="AY8" i="18"/>
  <c r="BT8" i="18"/>
  <c r="BP8" i="18"/>
  <c r="BS8" i="18"/>
  <c r="HZ8" i="18"/>
  <c r="IB8" i="18"/>
  <c r="BE9" i="18"/>
  <c r="BA9" i="18"/>
  <c r="BC9" i="18"/>
  <c r="CS9" i="18"/>
  <c r="CU9" i="18"/>
  <c r="CQ9" i="18"/>
  <c r="DI9" i="18"/>
  <c r="DE9" i="18"/>
  <c r="DG9" i="18"/>
  <c r="EK9" i="18"/>
  <c r="EM9" i="18"/>
  <c r="ES9" i="18"/>
  <c r="EU9" i="18"/>
  <c r="FA9" i="18"/>
  <c r="FC9" i="18"/>
  <c r="FI9" i="18"/>
  <c r="FK9" i="18"/>
  <c r="FQ9" i="18"/>
  <c r="FS9" i="18"/>
  <c r="FY9" i="18"/>
  <c r="GA9" i="18"/>
  <c r="GG9" i="18"/>
  <c r="GI9" i="18"/>
  <c r="GO9" i="18"/>
  <c r="GQ9" i="18"/>
  <c r="GW9" i="18"/>
  <c r="GY9" i="18"/>
  <c r="HM9" i="18"/>
  <c r="HK9" i="18"/>
  <c r="IO9" i="18"/>
  <c r="IK9" i="18"/>
  <c r="IM9" i="18"/>
  <c r="JM9" i="18"/>
  <c r="JI9" i="18"/>
  <c r="JK9" i="18"/>
  <c r="D10" i="18"/>
  <c r="F10" i="18"/>
  <c r="AV10" i="18"/>
  <c r="AR10" i="18"/>
  <c r="AX10" i="18"/>
  <c r="AT10" i="18"/>
  <c r="AP10" i="18"/>
  <c r="AW10" i="18"/>
  <c r="BX10" i="18"/>
  <c r="BZ10" i="18"/>
  <c r="BV10" i="18"/>
  <c r="CN10" i="18"/>
  <c r="CJ10" i="18"/>
  <c r="CL10" i="18"/>
  <c r="IB10" i="18"/>
  <c r="IA10" i="18"/>
  <c r="HZ10" i="18"/>
  <c r="DG11" i="18"/>
  <c r="DJ11" i="18"/>
  <c r="DF11" i="18"/>
  <c r="DI11" i="18"/>
  <c r="DE11" i="18"/>
  <c r="EM11" i="18"/>
  <c r="EL11" i="18"/>
  <c r="EK11" i="18"/>
  <c r="FC11" i="18"/>
  <c r="FB11" i="18"/>
  <c r="FA11" i="18"/>
  <c r="FS11" i="18"/>
  <c r="FR11" i="18"/>
  <c r="FQ11" i="18"/>
  <c r="GI11" i="18"/>
  <c r="GH11" i="18"/>
  <c r="GG11" i="18"/>
  <c r="GY11" i="18"/>
  <c r="GX11" i="18"/>
  <c r="GW11" i="18"/>
  <c r="HW11" i="18"/>
  <c r="HV11" i="18"/>
  <c r="HU11" i="18"/>
  <c r="IM11" i="18"/>
  <c r="IL11" i="18"/>
  <c r="IO11" i="18"/>
  <c r="IK11" i="18"/>
  <c r="IY11" i="18"/>
  <c r="IX11" i="18"/>
  <c r="JA11" i="18"/>
  <c r="IW11" i="18"/>
  <c r="JK11" i="18"/>
  <c r="JJ11" i="18"/>
  <c r="JM11" i="18"/>
  <c r="JI11" i="18"/>
  <c r="JW11" i="18"/>
  <c r="JV11" i="18"/>
  <c r="JY11" i="18"/>
  <c r="JU11" i="18"/>
  <c r="F12" i="18"/>
  <c r="E12" i="18"/>
  <c r="D12" i="18"/>
  <c r="AL12" i="18"/>
  <c r="AH12" i="18"/>
  <c r="AK12" i="18"/>
  <c r="AG12" i="18"/>
  <c r="AN12" i="18"/>
  <c r="AJ12" i="18"/>
  <c r="AF12" i="18"/>
  <c r="CL12" i="18"/>
  <c r="CM12" i="18"/>
  <c r="CK12" i="18"/>
  <c r="CO12" i="18"/>
  <c r="CJ12" i="18"/>
  <c r="DB12" i="18"/>
  <c r="CX12" i="18"/>
  <c r="DA12" i="18"/>
  <c r="CZ12" i="18"/>
  <c r="CY12" i="18"/>
  <c r="IX12" i="18"/>
  <c r="IZ12" i="18"/>
  <c r="IY12" i="18"/>
  <c r="IW12" i="18"/>
  <c r="CS13" i="18"/>
  <c r="CT13" i="18"/>
  <c r="CR13" i="18"/>
  <c r="CV13" i="18"/>
  <c r="CQ13" i="18"/>
  <c r="DI13" i="18"/>
  <c r="DE13" i="18"/>
  <c r="DH13" i="18"/>
  <c r="DG13" i="18"/>
  <c r="DF13" i="18"/>
  <c r="KC13" i="18"/>
  <c r="KB13" i="18"/>
  <c r="KE13" i="18"/>
  <c r="KD13" i="18"/>
  <c r="KA13" i="18"/>
  <c r="BX14" i="18"/>
  <c r="CA14" i="18"/>
  <c r="BW14" i="18"/>
  <c r="BZ14" i="18"/>
  <c r="BY14" i="18"/>
  <c r="BV14" i="18"/>
  <c r="E6" i="16"/>
  <c r="L7" i="16"/>
  <c r="S8" i="16"/>
  <c r="U7" i="18"/>
  <c r="AS7" i="18"/>
  <c r="BA7" i="18"/>
  <c r="CC7" i="18"/>
  <c r="DE7" i="18"/>
  <c r="EH7" i="18"/>
  <c r="EX7" i="18"/>
  <c r="FN7" i="18"/>
  <c r="GD7" i="18"/>
  <c r="GT7" i="18"/>
  <c r="IX7" i="18"/>
  <c r="JC7" i="18"/>
  <c r="JM7" i="18"/>
  <c r="JI7" i="18"/>
  <c r="JS7" i="18"/>
  <c r="Q8" i="18"/>
  <c r="AN8" i="18"/>
  <c r="AJ8" i="18"/>
  <c r="AF8" i="18"/>
  <c r="AK8" i="18"/>
  <c r="AP8" i="18"/>
  <c r="AU8" i="18"/>
  <c r="BO8" i="18"/>
  <c r="BZ8" i="18"/>
  <c r="CN8" i="18"/>
  <c r="CJ8" i="18"/>
  <c r="CO8" i="18"/>
  <c r="HR8" i="18"/>
  <c r="HP8" i="18"/>
  <c r="IA8" i="18"/>
  <c r="BB9" i="18"/>
  <c r="CR9" i="18"/>
  <c r="DF9" i="18"/>
  <c r="EL9" i="18"/>
  <c r="ET9" i="18"/>
  <c r="FB9" i="18"/>
  <c r="FJ9" i="18"/>
  <c r="FR9" i="18"/>
  <c r="FZ9" i="18"/>
  <c r="GH9" i="18"/>
  <c r="GP9" i="18"/>
  <c r="GX9" i="18"/>
  <c r="HL9" i="18"/>
  <c r="IG9" i="18"/>
  <c r="II9" i="18"/>
  <c r="IE9" i="18"/>
  <c r="IL9" i="18"/>
  <c r="JE9" i="18"/>
  <c r="JG9" i="18"/>
  <c r="JC9" i="18"/>
  <c r="JJ9" i="18"/>
  <c r="KC9" i="18"/>
  <c r="KE9" i="18"/>
  <c r="KA9" i="18"/>
  <c r="E10" i="18"/>
  <c r="AB10" i="18"/>
  <c r="AD10" i="18"/>
  <c r="AQ10" i="18"/>
  <c r="AY10" i="18"/>
  <c r="BW10" i="18"/>
  <c r="CK10" i="18"/>
  <c r="HH10" i="18"/>
  <c r="HG10" i="18"/>
  <c r="HF10" i="18"/>
  <c r="IC10" i="18"/>
  <c r="CE11" i="18"/>
  <c r="CH11" i="18"/>
  <c r="CD11" i="18"/>
  <c r="CG11" i="18"/>
  <c r="CC11" i="18"/>
  <c r="DH11" i="18"/>
  <c r="EQ11" i="18"/>
  <c r="EP11" i="18"/>
  <c r="EO11" i="18"/>
  <c r="FG11" i="18"/>
  <c r="FF11" i="18"/>
  <c r="FE11" i="18"/>
  <c r="FW11" i="18"/>
  <c r="FV11" i="18"/>
  <c r="FU11" i="18"/>
  <c r="GM11" i="18"/>
  <c r="GL11" i="18"/>
  <c r="GK11" i="18"/>
  <c r="HC11" i="18"/>
  <c r="HB11" i="18"/>
  <c r="HA11" i="18"/>
  <c r="HX11" i="18"/>
  <c r="IN11" i="18"/>
  <c r="IZ11" i="18"/>
  <c r="JL11" i="18"/>
  <c r="JX11" i="18"/>
  <c r="N12" i="18"/>
  <c r="J12" i="18"/>
  <c r="M12" i="18"/>
  <c r="I12" i="18"/>
  <c r="L12" i="18"/>
  <c r="H12" i="18"/>
  <c r="AI12" i="18"/>
  <c r="CN12" i="18"/>
  <c r="DC12" i="18"/>
  <c r="JA12" i="18"/>
  <c r="BE13" i="18"/>
  <c r="BA13" i="18"/>
  <c r="BD13" i="18"/>
  <c r="BC13" i="18"/>
  <c r="BB13" i="18"/>
  <c r="CU13" i="18"/>
  <c r="DJ13" i="18"/>
  <c r="O6" i="19"/>
  <c r="DT8" i="18"/>
  <c r="DX8" i="18"/>
  <c r="HL8" i="18"/>
  <c r="IF8" i="18"/>
  <c r="IR8" i="18"/>
  <c r="JD8" i="18"/>
  <c r="JP8" i="18"/>
  <c r="KB8" i="18"/>
  <c r="AI9" i="18"/>
  <c r="AQ9" i="18"/>
  <c r="AU9" i="18"/>
  <c r="AY9" i="18"/>
  <c r="BW9" i="18"/>
  <c r="CA9" i="18"/>
  <c r="CY9" i="18"/>
  <c r="DC9" i="18"/>
  <c r="EA9" i="18"/>
  <c r="EE9" i="18"/>
  <c r="HG9" i="18"/>
  <c r="IA9" i="18"/>
  <c r="V10" i="18"/>
  <c r="Z10" i="18"/>
  <c r="BB10" i="18"/>
  <c r="BF10" i="18"/>
  <c r="CD10" i="18"/>
  <c r="CH10" i="18"/>
  <c r="DF10" i="18"/>
  <c r="DJ10" i="18"/>
  <c r="DN10" i="18"/>
  <c r="HB10" i="18"/>
  <c r="HR10" i="18"/>
  <c r="HV10" i="18"/>
  <c r="IL10" i="18"/>
  <c r="IX10" i="18"/>
  <c r="JJ10" i="18"/>
  <c r="JV10" i="18"/>
  <c r="I11" i="18"/>
  <c r="M11" i="18"/>
  <c r="Q11" i="18"/>
  <c r="AG11" i="18"/>
  <c r="AK11" i="18"/>
  <c r="AS11" i="18"/>
  <c r="BI11" i="18"/>
  <c r="BM11" i="18"/>
  <c r="BQ11" i="18"/>
  <c r="CK11" i="18"/>
  <c r="CO11" i="18"/>
  <c r="CS11" i="18"/>
  <c r="DM11" i="18"/>
  <c r="DQ11" i="18"/>
  <c r="DU11" i="18"/>
  <c r="HM11" i="18"/>
  <c r="HQ11" i="18"/>
  <c r="IG11" i="18"/>
  <c r="IS11" i="18"/>
  <c r="JE11" i="18"/>
  <c r="JQ11" i="18"/>
  <c r="KC11" i="18"/>
  <c r="AR12" i="18"/>
  <c r="AV12" i="18"/>
  <c r="BF12" i="18"/>
  <c r="BB12" i="18"/>
  <c r="BE12" i="18"/>
  <c r="BK12" i="18"/>
  <c r="DJ12" i="18"/>
  <c r="DF12" i="18"/>
  <c r="DI12" i="18"/>
  <c r="DO12" i="18"/>
  <c r="EI12" i="18"/>
  <c r="EY12" i="18"/>
  <c r="FO12" i="18"/>
  <c r="GE12" i="18"/>
  <c r="GU12" i="18"/>
  <c r="IN12" i="18"/>
  <c r="JL12" i="18"/>
  <c r="M13" i="18"/>
  <c r="I13" i="18"/>
  <c r="L13" i="18"/>
  <c r="R13" i="18"/>
  <c r="AH13" i="18"/>
  <c r="BM13" i="18"/>
  <c r="BI13" i="18"/>
  <c r="BL13" i="18"/>
  <c r="BR13" i="18"/>
  <c r="DQ13" i="18"/>
  <c r="DM13" i="18"/>
  <c r="DP13" i="18"/>
  <c r="DV13" i="18"/>
  <c r="EU13" i="18"/>
  <c r="JQ13" i="18"/>
  <c r="JP13" i="18"/>
  <c r="AV14" i="18"/>
  <c r="AR14" i="18"/>
  <c r="AY14" i="18"/>
  <c r="AU14" i="18"/>
  <c r="AQ14" i="18"/>
  <c r="AW14" i="18"/>
  <c r="BT14" i="18"/>
  <c r="BP14" i="18"/>
  <c r="BS14" i="18"/>
  <c r="BO14" i="18"/>
  <c r="CZ14" i="18"/>
  <c r="DC14" i="18"/>
  <c r="CY14" i="18"/>
  <c r="IB14" i="18"/>
  <c r="IA14" i="18"/>
  <c r="HZ14" i="18"/>
  <c r="AD17" i="19"/>
  <c r="AC17" i="19"/>
  <c r="AB17" i="19"/>
  <c r="DO10" i="18"/>
  <c r="HS10" i="18"/>
  <c r="BR11" i="18"/>
  <c r="CT11" i="18"/>
  <c r="DV11" i="18"/>
  <c r="HN11" i="18"/>
  <c r="IH11" i="18"/>
  <c r="IT11" i="18"/>
  <c r="JF11" i="18"/>
  <c r="JR11" i="18"/>
  <c r="KD11" i="18"/>
  <c r="AS12" i="18"/>
  <c r="AW12" i="18"/>
  <c r="BL12" i="18"/>
  <c r="BZ12" i="18"/>
  <c r="BV12" i="18"/>
  <c r="CA12" i="18"/>
  <c r="DP12" i="18"/>
  <c r="ED12" i="18"/>
  <c r="DZ12" i="18"/>
  <c r="EE12" i="18"/>
  <c r="IO12" i="18"/>
  <c r="JM12" i="18"/>
  <c r="BS13" i="18"/>
  <c r="CG13" i="18"/>
  <c r="CC13" i="18"/>
  <c r="CH13" i="18"/>
  <c r="DW13" i="18"/>
  <c r="HQ13" i="18"/>
  <c r="HP13" i="18"/>
  <c r="JE13" i="18"/>
  <c r="JD13" i="18"/>
  <c r="CV14" i="18"/>
  <c r="CR14" i="18"/>
  <c r="CU14" i="18"/>
  <c r="CQ14" i="18"/>
  <c r="EB14" i="18"/>
  <c r="EE14" i="18"/>
  <c r="EA14" i="18"/>
  <c r="HH14" i="18"/>
  <c r="HG14" i="18"/>
  <c r="HF14" i="18"/>
  <c r="AS9" i="18"/>
  <c r="DL10" i="18"/>
  <c r="AI11" i="18"/>
  <c r="BO11" i="18"/>
  <c r="CQ11" i="18"/>
  <c r="DS11" i="18"/>
  <c r="IE11" i="18"/>
  <c r="IQ11" i="18"/>
  <c r="JC11" i="18"/>
  <c r="JO11" i="18"/>
  <c r="KA11" i="18"/>
  <c r="AP12" i="18"/>
  <c r="AT12" i="18"/>
  <c r="BH12" i="18"/>
  <c r="BM12" i="18"/>
  <c r="BW12" i="18"/>
  <c r="CH12" i="18"/>
  <c r="CD12" i="18"/>
  <c r="CG12" i="18"/>
  <c r="DL12" i="18"/>
  <c r="DQ12" i="18"/>
  <c r="EA12" i="18"/>
  <c r="EK12" i="18"/>
  <c r="FA12" i="18"/>
  <c r="FQ12" i="18"/>
  <c r="GG12" i="18"/>
  <c r="GW12" i="18"/>
  <c r="IK12" i="18"/>
  <c r="JI12" i="18"/>
  <c r="D13" i="18"/>
  <c r="Y13" i="18"/>
  <c r="U13" i="18"/>
  <c r="Z13" i="18"/>
  <c r="AK13" i="18"/>
  <c r="AG13" i="18"/>
  <c r="AJ13" i="18"/>
  <c r="BO13" i="18"/>
  <c r="BT13" i="18"/>
  <c r="CD13" i="18"/>
  <c r="CO13" i="18"/>
  <c r="CK13" i="18"/>
  <c r="CN13" i="18"/>
  <c r="DS13" i="18"/>
  <c r="DX13" i="18"/>
  <c r="EH13" i="18"/>
  <c r="HM13" i="18"/>
  <c r="HL13" i="18"/>
  <c r="HR13" i="18"/>
  <c r="IS13" i="18"/>
  <c r="IR13" i="18"/>
  <c r="JC13" i="18"/>
  <c r="CS14" i="18"/>
  <c r="DX14" i="18"/>
  <c r="DT14" i="18"/>
  <c r="DW14" i="18"/>
  <c r="DS14" i="18"/>
  <c r="DZ14" i="18"/>
  <c r="HI14" i="18"/>
  <c r="HN14" i="18"/>
  <c r="IH14" i="18"/>
  <c r="IT14" i="18"/>
  <c r="JF14" i="18"/>
  <c r="JR14" i="18"/>
  <c r="KD14" i="18"/>
  <c r="HD13" i="18"/>
  <c r="HX13" i="18"/>
  <c r="IN13" i="18"/>
  <c r="IZ13" i="18"/>
  <c r="JL13" i="18"/>
  <c r="JX13" i="18"/>
  <c r="K14" i="18"/>
  <c r="S14" i="18"/>
  <c r="AI14" i="18"/>
  <c r="AM14" i="18"/>
  <c r="BK14" i="18"/>
  <c r="CM14" i="18"/>
  <c r="DO14" i="18"/>
  <c r="HK14" i="18"/>
  <c r="HS14" i="18"/>
  <c r="IE14" i="18"/>
  <c r="II14" i="18"/>
  <c r="IQ14" i="18"/>
  <c r="IU14" i="18"/>
  <c r="JC14" i="18"/>
  <c r="JG14" i="18"/>
  <c r="JO14" i="18"/>
  <c r="JS14" i="18"/>
  <c r="KA14" i="18"/>
  <c r="KE14" i="18"/>
  <c r="Z17" i="19"/>
  <c r="Y17" i="19"/>
  <c r="AS13" i="18"/>
  <c r="IK13" i="18"/>
  <c r="IW13" i="18"/>
  <c r="JI13" i="18"/>
  <c r="JU13" i="18"/>
  <c r="H14" i="18"/>
  <c r="AF14" i="18"/>
  <c r="AJ14" i="18"/>
  <c r="BH14" i="18"/>
  <c r="CJ14" i="18"/>
  <c r="DL14" i="18"/>
  <c r="X17" i="19"/>
  <c r="AG17" i="19"/>
  <c r="E18" i="19"/>
  <c r="I18" i="19"/>
  <c r="M18" i="19"/>
  <c r="Q18" i="19"/>
  <c r="U18" i="19"/>
  <c r="Y18" i="19"/>
  <c r="AC18" i="19"/>
  <c r="AG18" i="19"/>
  <c r="E19" i="19"/>
  <c r="I19" i="19"/>
  <c r="M19" i="19"/>
  <c r="Q19" i="19"/>
  <c r="U19" i="19"/>
  <c r="Y19" i="19"/>
  <c r="AC19" i="19"/>
  <c r="AG19" i="19"/>
  <c r="E20" i="19"/>
  <c r="I20" i="19"/>
  <c r="M20" i="19"/>
  <c r="Q20" i="19"/>
  <c r="U20" i="19"/>
  <c r="Y20" i="19"/>
  <c r="AC20" i="19"/>
  <c r="AG20" i="19"/>
  <c r="E21" i="19"/>
  <c r="I21" i="19"/>
  <c r="M21" i="19"/>
  <c r="Q21" i="19"/>
  <c r="U21" i="19"/>
  <c r="Y21" i="19"/>
  <c r="AC21" i="19"/>
  <c r="AG21" i="19"/>
  <c r="E22" i="19"/>
  <c r="I22" i="19"/>
  <c r="M22" i="19"/>
  <c r="Q22" i="19"/>
  <c r="U22" i="19"/>
  <c r="Y22" i="19"/>
  <c r="AC22" i="19"/>
  <c r="AG22" i="19"/>
  <c r="E23" i="19"/>
  <c r="I23" i="19"/>
  <c r="M23" i="19"/>
  <c r="Q23" i="19"/>
  <c r="U23" i="19"/>
  <c r="Y23" i="19"/>
  <c r="AC23" i="19"/>
  <c r="AG23" i="19"/>
  <c r="E24" i="19"/>
  <c r="I24" i="19"/>
  <c r="M24" i="19"/>
  <c r="Q24" i="19"/>
  <c r="U24" i="19"/>
  <c r="Y24" i="19"/>
  <c r="AC24" i="19"/>
  <c r="AG24" i="19"/>
  <c r="E25" i="19"/>
  <c r="I25" i="19"/>
  <c r="M25" i="19"/>
  <c r="Q25" i="19"/>
  <c r="U25" i="19"/>
  <c r="Y25" i="19"/>
  <c r="AC25" i="19"/>
  <c r="AG25" i="19"/>
  <c r="E26" i="19"/>
  <c r="I26" i="19"/>
  <c r="M26" i="19"/>
  <c r="Q26" i="19"/>
  <c r="U26" i="19"/>
  <c r="Y26" i="19"/>
  <c r="AC26" i="19"/>
  <c r="AG26" i="19"/>
  <c r="E27" i="19"/>
  <c r="I27" i="19"/>
  <c r="M27" i="19"/>
  <c r="Q27" i="19"/>
  <c r="U27" i="19"/>
  <c r="Y27" i="19"/>
  <c r="AC27" i="19"/>
  <c r="AG27" i="19"/>
  <c r="E28" i="19"/>
  <c r="I28" i="19"/>
  <c r="M28" i="19"/>
  <c r="Q28" i="19"/>
  <c r="U28" i="19"/>
  <c r="Y28" i="19"/>
  <c r="AC28" i="19"/>
  <c r="AG28" i="19"/>
  <c r="E29" i="19"/>
  <c r="I29" i="19"/>
  <c r="M29" i="19"/>
  <c r="Q29" i="19"/>
  <c r="U29" i="19"/>
  <c r="Y29" i="19"/>
  <c r="AC29" i="19"/>
  <c r="AG29" i="19"/>
  <c r="E30" i="19"/>
  <c r="I30" i="19"/>
  <c r="M30" i="19"/>
  <c r="Q30" i="19"/>
  <c r="U30" i="19"/>
  <c r="Y30" i="19"/>
  <c r="AC30" i="19"/>
  <c r="AG30" i="19"/>
  <c r="E31" i="19"/>
  <c r="I31" i="19"/>
  <c r="M31" i="19"/>
  <c r="Q31" i="19"/>
  <c r="U31" i="19"/>
  <c r="Y31" i="19"/>
  <c r="N6" i="20"/>
  <c r="Z6" i="20"/>
  <c r="AL6" i="20"/>
  <c r="AX6" i="20"/>
  <c r="H7" i="20"/>
  <c r="T7" i="20"/>
  <c r="AF7" i="20"/>
  <c r="AR7" i="20"/>
  <c r="BD7" i="20"/>
  <c r="N8" i="20"/>
  <c r="Z8" i="20"/>
  <c r="AL8" i="20"/>
  <c r="AX8" i="20"/>
  <c r="H9" i="20"/>
  <c r="T9" i="20"/>
  <c r="AF9" i="20"/>
  <c r="AR9" i="20"/>
  <c r="BD9" i="20"/>
  <c r="N10" i="20"/>
  <c r="Z10" i="20"/>
  <c r="AL10" i="20"/>
  <c r="AX10" i="20"/>
  <c r="H11" i="20"/>
  <c r="T11" i="20"/>
  <c r="AF11" i="20"/>
  <c r="AR11" i="20"/>
  <c r="BD11" i="20"/>
  <c r="N12" i="20"/>
  <c r="Z12" i="20"/>
  <c r="AL12" i="20"/>
  <c r="AX12" i="20"/>
  <c r="H13" i="20"/>
  <c r="T13" i="20"/>
  <c r="AF13" i="20"/>
  <c r="AP13" i="20"/>
  <c r="AS13" i="20"/>
  <c r="BB13" i="20"/>
  <c r="BE13" i="20"/>
  <c r="BA13" i="20"/>
  <c r="AV14" i="20"/>
  <c r="AY14" i="20"/>
  <c r="AU14" i="20"/>
  <c r="AP15" i="20"/>
  <c r="AS15" i="20"/>
  <c r="AO15" i="20"/>
  <c r="AJ16" i="20"/>
  <c r="AM16" i="20"/>
  <c r="AI16" i="20"/>
  <c r="J19" i="20"/>
  <c r="O24" i="20"/>
  <c r="K24" i="20"/>
  <c r="L24" i="20"/>
  <c r="N24" i="20"/>
  <c r="AA24" i="20"/>
  <c r="W24" i="20"/>
  <c r="X24" i="20"/>
  <c r="Z24" i="20"/>
  <c r="AM24" i="20"/>
  <c r="AI24" i="20"/>
  <c r="AJ24" i="20"/>
  <c r="AL24" i="20"/>
  <c r="AY24" i="20"/>
  <c r="AU24" i="20"/>
  <c r="AV24" i="20"/>
  <c r="AX24" i="20"/>
  <c r="K6" i="20"/>
  <c r="O6" i="20"/>
  <c r="W6" i="20"/>
  <c r="AA6" i="20"/>
  <c r="AI6" i="20"/>
  <c r="AM6" i="20"/>
  <c r="AU6" i="20"/>
  <c r="AY6" i="20"/>
  <c r="E7" i="20"/>
  <c r="I7" i="20"/>
  <c r="Q7" i="20"/>
  <c r="U7" i="20"/>
  <c r="AC7" i="20"/>
  <c r="AG7" i="20"/>
  <c r="AO7" i="20"/>
  <c r="AS7" i="20"/>
  <c r="BA7" i="20"/>
  <c r="BE7" i="20"/>
  <c r="K8" i="20"/>
  <c r="O8" i="20"/>
  <c r="W8" i="20"/>
  <c r="AA8" i="20"/>
  <c r="AI8" i="20"/>
  <c r="AM8" i="20"/>
  <c r="AU8" i="20"/>
  <c r="AY8" i="20"/>
  <c r="E9" i="20"/>
  <c r="I9" i="20"/>
  <c r="AJ14" i="20"/>
  <c r="AM14" i="20"/>
  <c r="AI14" i="20"/>
  <c r="AD15" i="20"/>
  <c r="AG15" i="20"/>
  <c r="AC15" i="20"/>
  <c r="X16" i="20"/>
  <c r="AA16" i="20"/>
  <c r="W16" i="20"/>
  <c r="BC22" i="20"/>
  <c r="BB22" i="20"/>
  <c r="BE22" i="20"/>
  <c r="BA22" i="20"/>
  <c r="BD22" i="20"/>
  <c r="AQ13" i="20"/>
  <c r="BD13" i="20"/>
  <c r="X14" i="20"/>
  <c r="AA14" i="20"/>
  <c r="W14" i="20"/>
  <c r="AK14" i="20"/>
  <c r="AX14" i="20"/>
  <c r="R15" i="20"/>
  <c r="U15" i="20"/>
  <c r="Q15" i="20"/>
  <c r="AE15" i="20"/>
  <c r="AR15" i="20"/>
  <c r="L16" i="20"/>
  <c r="O16" i="20"/>
  <c r="K16" i="20"/>
  <c r="Y16" i="20"/>
  <c r="AL16" i="20"/>
  <c r="H17" i="20"/>
  <c r="T17" i="20"/>
  <c r="AF17" i="20"/>
  <c r="AR17" i="20"/>
  <c r="BD17" i="20"/>
  <c r="R20" i="20"/>
  <c r="U20" i="20"/>
  <c r="Q20" i="20"/>
  <c r="L21" i="20"/>
  <c r="O21" i="20"/>
  <c r="K21" i="20"/>
  <c r="F22" i="20"/>
  <c r="I22" i="20"/>
  <c r="E22" i="20"/>
  <c r="Y25" i="20"/>
  <c r="X25" i="20"/>
  <c r="AA25" i="20"/>
  <c r="W25" i="20"/>
  <c r="AW13" i="20"/>
  <c r="G14" i="20"/>
  <c r="S14" i="20"/>
  <c r="AE14" i="20"/>
  <c r="AQ14" i="20"/>
  <c r="BC14" i="20"/>
  <c r="M15" i="20"/>
  <c r="Y15" i="20"/>
  <c r="AK15" i="20"/>
  <c r="AW15" i="20"/>
  <c r="G16" i="20"/>
  <c r="S16" i="20"/>
  <c r="AE16" i="20"/>
  <c r="AQ16" i="20"/>
  <c r="BC16" i="20"/>
  <c r="E17" i="20"/>
  <c r="I17" i="20"/>
  <c r="M17" i="20"/>
  <c r="Q17" i="20"/>
  <c r="U17" i="20"/>
  <c r="Y17" i="20"/>
  <c r="AC17" i="20"/>
  <c r="AG17" i="20"/>
  <c r="AK17" i="20"/>
  <c r="AO17" i="20"/>
  <c r="AS17" i="20"/>
  <c r="AW17" i="20"/>
  <c r="BA17" i="20"/>
  <c r="BE17" i="20"/>
  <c r="S19" i="20"/>
  <c r="P19" i="20" s="1"/>
  <c r="W19" i="20"/>
  <c r="V19" i="20" s="1"/>
  <c r="AA19" i="20"/>
  <c r="AE19" i="20"/>
  <c r="AB19" i="20" s="1"/>
  <c r="AI19" i="20"/>
  <c r="AM19" i="20"/>
  <c r="AQ19" i="20"/>
  <c r="AU19" i="20"/>
  <c r="AY19" i="20"/>
  <c r="BC19" i="20"/>
  <c r="AZ19" i="20" s="1"/>
  <c r="F20" i="20"/>
  <c r="I20" i="20"/>
  <c r="E20" i="20"/>
  <c r="S20" i="20"/>
  <c r="BB20" i="20"/>
  <c r="BE20" i="20"/>
  <c r="BA20" i="20"/>
  <c r="M21" i="20"/>
  <c r="AV21" i="20"/>
  <c r="AY21" i="20"/>
  <c r="AU21" i="20"/>
  <c r="G22" i="20"/>
  <c r="AQ22" i="20"/>
  <c r="AP22" i="20"/>
  <c r="AS22" i="20"/>
  <c r="AO22" i="20"/>
  <c r="Z25" i="20"/>
  <c r="M26" i="20"/>
  <c r="L26" i="20"/>
  <c r="O26" i="20"/>
  <c r="N26" i="20"/>
  <c r="K26" i="20"/>
  <c r="BC27" i="20"/>
  <c r="BB27" i="20"/>
  <c r="BE27" i="20"/>
  <c r="BD27" i="20"/>
  <c r="BA27" i="20"/>
  <c r="T19" i="20"/>
  <c r="X19" i="20"/>
  <c r="AF19" i="20"/>
  <c r="AJ19" i="20"/>
  <c r="AR19" i="20"/>
  <c r="AN19" i="20" s="1"/>
  <c r="AV19" i="20"/>
  <c r="BD19" i="20"/>
  <c r="T20" i="20"/>
  <c r="AP20" i="20"/>
  <c r="AS20" i="20"/>
  <c r="AO20" i="20"/>
  <c r="N21" i="20"/>
  <c r="AJ21" i="20"/>
  <c r="AM21" i="20"/>
  <c r="AI21" i="20"/>
  <c r="H22" i="20"/>
  <c r="AD22" i="20"/>
  <c r="AG22" i="20"/>
  <c r="AC22" i="20"/>
  <c r="M24" i="20"/>
  <c r="Y24" i="20"/>
  <c r="AK24" i="20"/>
  <c r="AW24" i="20"/>
  <c r="M25" i="20"/>
  <c r="L25" i="20"/>
  <c r="O25" i="20"/>
  <c r="K25" i="20"/>
  <c r="AK25" i="20"/>
  <c r="AJ25" i="20"/>
  <c r="AM25" i="20"/>
  <c r="AI25" i="20"/>
  <c r="M20" i="20"/>
  <c r="Y20" i="20"/>
  <c r="AK20" i="20"/>
  <c r="AW20" i="20"/>
  <c r="G21" i="20"/>
  <c r="S21" i="20"/>
  <c r="AE21" i="20"/>
  <c r="AQ21" i="20"/>
  <c r="BC21" i="20"/>
  <c r="M22" i="20"/>
  <c r="Y22" i="20"/>
  <c r="AK22" i="20"/>
  <c r="AW22" i="20"/>
  <c r="G25" i="20"/>
  <c r="S25" i="20"/>
  <c r="AE25" i="20"/>
  <c r="BC25" i="20"/>
  <c r="BB25" i="20"/>
  <c r="Z26" i="20"/>
  <c r="AW26" i="20"/>
  <c r="AV26" i="20"/>
  <c r="T27" i="20"/>
  <c r="AQ27" i="20"/>
  <c r="AP27" i="20"/>
  <c r="M30" i="20"/>
  <c r="L30" i="20"/>
  <c r="AQ25" i="20"/>
  <c r="AP25" i="20"/>
  <c r="AK26" i="20"/>
  <c r="AJ26" i="20"/>
  <c r="AE27" i="20"/>
  <c r="AD27" i="20"/>
  <c r="N29" i="20"/>
  <c r="Z29" i="20"/>
  <c r="V29" i="20" s="1"/>
  <c r="AL29" i="20"/>
  <c r="AX29" i="20"/>
  <c r="L29" i="20"/>
  <c r="AJ29" i="20"/>
  <c r="K30" i="20"/>
  <c r="Y26" i="20"/>
  <c r="X26" i="20"/>
  <c r="S27" i="20"/>
  <c r="R27" i="20"/>
  <c r="J29" i="20"/>
  <c r="AH29" i="20"/>
  <c r="AT29" i="20"/>
  <c r="N30" i="20"/>
  <c r="Z30" i="20"/>
  <c r="AL30" i="20"/>
  <c r="AX30" i="20"/>
  <c r="H31" i="20"/>
  <c r="T31" i="20"/>
  <c r="AF31" i="20"/>
  <c r="AR31" i="20"/>
  <c r="BD31" i="20"/>
  <c r="N32" i="20"/>
  <c r="Z32" i="20"/>
  <c r="AL32" i="20"/>
  <c r="AX32" i="20"/>
  <c r="AX25" i="20"/>
  <c r="H26" i="20"/>
  <c r="T26" i="20"/>
  <c r="AF26" i="20"/>
  <c r="AR26" i="20"/>
  <c r="BD26" i="20"/>
  <c r="N27" i="20"/>
  <c r="Z27" i="20"/>
  <c r="AL27" i="20"/>
  <c r="AX27" i="20"/>
  <c r="H30" i="20"/>
  <c r="T30" i="20"/>
  <c r="X30" i="20"/>
  <c r="AF30" i="20"/>
  <c r="AJ30" i="20"/>
  <c r="AR30" i="20"/>
  <c r="AV30" i="20"/>
  <c r="BD30" i="20"/>
  <c r="F31" i="20"/>
  <c r="N31" i="20"/>
  <c r="R31" i="20"/>
  <c r="Z31" i="20"/>
  <c r="AD31" i="20"/>
  <c r="AL31" i="20"/>
  <c r="AP31" i="20"/>
  <c r="AX31" i="20"/>
  <c r="BB31" i="20"/>
  <c r="H32" i="20"/>
  <c r="L32" i="20"/>
  <c r="T32" i="20"/>
  <c r="X32" i="20"/>
  <c r="AF32" i="20"/>
  <c r="AJ32" i="20"/>
  <c r="AR32" i="20"/>
  <c r="AV32" i="20"/>
  <c r="BD32" i="20"/>
  <c r="AU25" i="20"/>
  <c r="E26" i="20"/>
  <c r="Q26" i="20"/>
  <c r="AC26" i="20"/>
  <c r="AO26" i="20"/>
  <c r="BA26" i="20"/>
  <c r="K27" i="20"/>
  <c r="W27" i="20"/>
  <c r="AI27" i="20"/>
  <c r="AU27" i="20"/>
  <c r="E30" i="20"/>
  <c r="Q30" i="20"/>
  <c r="AC30" i="20"/>
  <c r="AO30" i="20"/>
  <c r="BA30" i="20"/>
  <c r="K31" i="20"/>
  <c r="W31" i="20"/>
  <c r="AI31" i="20"/>
  <c r="AU31" i="20"/>
  <c r="E32" i="20"/>
  <c r="Q32" i="20"/>
  <c r="AC32" i="20"/>
  <c r="AO32" i="20"/>
  <c r="BA32" i="20"/>
  <c r="AH19" i="20" l="1"/>
  <c r="CW6" i="14"/>
  <c r="DY6" i="14"/>
  <c r="BU6" i="14"/>
  <c r="AT19" i="20"/>
  <c r="AT24" i="20"/>
  <c r="AH24" i="20"/>
  <c r="V24" i="20"/>
  <c r="J24" i="20"/>
  <c r="AO6" i="14"/>
  <c r="AY196" i="10" l="1"/>
  <c r="AH196" i="10"/>
  <c r="AG196" i="10"/>
  <c r="AF196" i="10"/>
  <c r="AE196" i="10"/>
  <c r="AD196" i="10"/>
  <c r="AC196" i="10"/>
  <c r="AB196" i="10"/>
  <c r="AA196" i="10"/>
  <c r="Z196" i="10"/>
  <c r="Y196" i="10"/>
  <c r="X196" i="10"/>
  <c r="T195" i="10"/>
  <c r="S195" i="10"/>
  <c r="R195" i="10"/>
  <c r="R196" i="10" s="1"/>
  <c r="Q195" i="10"/>
  <c r="P195" i="10"/>
  <c r="O195" i="10"/>
  <c r="N195" i="10"/>
  <c r="N196" i="10" s="1"/>
  <c r="M195" i="10"/>
  <c r="L195" i="10"/>
  <c r="K195" i="10"/>
  <c r="J195" i="10"/>
  <c r="J196" i="10" s="1"/>
  <c r="AQ194" i="10"/>
  <c r="AF194" i="10"/>
  <c r="AU194" i="10" s="1"/>
  <c r="AB194" i="10"/>
  <c r="X194" i="10"/>
  <c r="V194" i="10"/>
  <c r="V195" i="10" s="1"/>
  <c r="M196" i="10" s="1"/>
  <c r="V193" i="10"/>
  <c r="V192" i="10"/>
  <c r="AY190" i="10"/>
  <c r="T189" i="10"/>
  <c r="S189" i="10"/>
  <c r="R189" i="10"/>
  <c r="Q189" i="10"/>
  <c r="P189" i="10"/>
  <c r="O189" i="10"/>
  <c r="N189" i="10"/>
  <c r="M189" i="10"/>
  <c r="L189" i="10"/>
  <c r="K189" i="10"/>
  <c r="J189" i="10"/>
  <c r="V188" i="10"/>
  <c r="V187" i="10"/>
  <c r="V186" i="10"/>
  <c r="AY184" i="10"/>
  <c r="T183" i="10"/>
  <c r="S183" i="10"/>
  <c r="R183" i="10"/>
  <c r="Q183" i="10"/>
  <c r="P183" i="10"/>
  <c r="O183" i="10"/>
  <c r="N183" i="10"/>
  <c r="M183" i="10"/>
  <c r="L183" i="10"/>
  <c r="K183" i="10"/>
  <c r="J183" i="10"/>
  <c r="V182" i="10"/>
  <c r="V181" i="10"/>
  <c r="V180" i="10"/>
  <c r="Z157" i="10"/>
  <c r="O154" i="10"/>
  <c r="L154" i="10"/>
  <c r="K154" i="10"/>
  <c r="O153" i="10"/>
  <c r="L153" i="10"/>
  <c r="K153" i="10"/>
  <c r="O152" i="10"/>
  <c r="L152" i="10"/>
  <c r="L156" i="10" s="1"/>
  <c r="K152" i="10"/>
  <c r="K156" i="10" s="1"/>
  <c r="Z151" i="10"/>
  <c r="M148" i="10"/>
  <c r="M150" i="10" s="1"/>
  <c r="L148" i="10"/>
  <c r="K148" i="10"/>
  <c r="M147" i="10"/>
  <c r="L147" i="10"/>
  <c r="K147" i="10"/>
  <c r="O147" i="10" s="1"/>
  <c r="O146" i="10"/>
  <c r="M146" i="10"/>
  <c r="L146" i="10"/>
  <c r="K146" i="10"/>
  <c r="Z145" i="10"/>
  <c r="M144" i="10"/>
  <c r="M142" i="10"/>
  <c r="L142" i="10"/>
  <c r="K142" i="10"/>
  <c r="M141" i="10"/>
  <c r="L141" i="10"/>
  <c r="O141" i="10" s="1"/>
  <c r="K141" i="10"/>
  <c r="M140" i="10"/>
  <c r="L140" i="10"/>
  <c r="K140" i="10"/>
  <c r="AG87" i="10"/>
  <c r="AC87" i="10"/>
  <c r="Y87" i="10"/>
  <c r="AH86" i="10"/>
  <c r="AG86" i="10"/>
  <c r="AF86" i="10"/>
  <c r="AF87" i="10" s="1"/>
  <c r="AE86" i="10"/>
  <c r="AD86" i="10"/>
  <c r="AC86" i="10"/>
  <c r="AB86" i="10"/>
  <c r="AB87" i="10" s="1"/>
  <c r="AA86" i="10"/>
  <c r="Z86" i="10"/>
  <c r="Y86" i="10"/>
  <c r="X86" i="10"/>
  <c r="AH85" i="10"/>
  <c r="AG85" i="10"/>
  <c r="AF85" i="10"/>
  <c r="AE85" i="10"/>
  <c r="AD85" i="10"/>
  <c r="AC85" i="10"/>
  <c r="AB85" i="10"/>
  <c r="AA85" i="10"/>
  <c r="AI85" i="10" s="1"/>
  <c r="Z85" i="10"/>
  <c r="Y85" i="10"/>
  <c r="X85" i="10"/>
  <c r="AH84" i="10"/>
  <c r="AH87" i="10" s="1"/>
  <c r="AG84" i="10"/>
  <c r="AF84" i="10"/>
  <c r="AE84" i="10"/>
  <c r="AE87" i="10" s="1"/>
  <c r="AD84" i="10"/>
  <c r="AD87" i="10" s="1"/>
  <c r="AC84" i="10"/>
  <c r="AB84" i="10"/>
  <c r="AA84" i="10"/>
  <c r="AA87" i="10" s="1"/>
  <c r="Z84" i="10"/>
  <c r="Z87" i="10" s="1"/>
  <c r="Y84" i="10"/>
  <c r="X84" i="10"/>
  <c r="AH81" i="10"/>
  <c r="AD81" i="10"/>
  <c r="Z81" i="10"/>
  <c r="Y81" i="10"/>
  <c r="AH80" i="10"/>
  <c r="AG80" i="10"/>
  <c r="AF80" i="10"/>
  <c r="AE80" i="10"/>
  <c r="AD80" i="10"/>
  <c r="AC80" i="10"/>
  <c r="AB80" i="10"/>
  <c r="AA80" i="10"/>
  <c r="Z80" i="10"/>
  <c r="X80" i="10"/>
  <c r="AI80" i="10" s="1"/>
  <c r="AH79" i="10"/>
  <c r="AG79" i="10"/>
  <c r="AF79" i="10"/>
  <c r="AE79" i="10"/>
  <c r="AD79" i="10"/>
  <c r="AC79" i="10"/>
  <c r="AB79" i="10"/>
  <c r="AA79" i="10"/>
  <c r="AI79" i="10" s="1"/>
  <c r="Z79" i="10"/>
  <c r="X79" i="10"/>
  <c r="AH78" i="10"/>
  <c r="AG78" i="10"/>
  <c r="AG81" i="10" s="1"/>
  <c r="AF78" i="10"/>
  <c r="AF81" i="10" s="1"/>
  <c r="AE78" i="10"/>
  <c r="AE81" i="10" s="1"/>
  <c r="AD78" i="10"/>
  <c r="AC78" i="10"/>
  <c r="AC81" i="10" s="1"/>
  <c r="AB78" i="10"/>
  <c r="AB81" i="10" s="1"/>
  <c r="AA78" i="10"/>
  <c r="AA81" i="10" s="1"/>
  <c r="Z78" i="10"/>
  <c r="X78" i="10"/>
  <c r="AF75" i="10"/>
  <c r="AH74" i="10"/>
  <c r="AG74" i="10"/>
  <c r="AF74" i="10"/>
  <c r="AE74" i="10"/>
  <c r="AD74" i="10"/>
  <c r="AC74" i="10"/>
  <c r="AB74" i="10"/>
  <c r="AA74" i="10"/>
  <c r="Z74" i="10"/>
  <c r="Y74" i="10"/>
  <c r="X74" i="10"/>
  <c r="AH73" i="10"/>
  <c r="AG73" i="10"/>
  <c r="AF73" i="10"/>
  <c r="AE73" i="10"/>
  <c r="AD73" i="10"/>
  <c r="AC73" i="10"/>
  <c r="AB73" i="10"/>
  <c r="AA73" i="10"/>
  <c r="Z73" i="10"/>
  <c r="Y73" i="10"/>
  <c r="X73" i="10"/>
  <c r="AH72" i="10"/>
  <c r="AG72" i="10"/>
  <c r="AG75" i="10" s="1"/>
  <c r="AF72" i="10"/>
  <c r="AE72" i="10"/>
  <c r="AE75" i="10" s="1"/>
  <c r="AD72" i="10"/>
  <c r="AC72" i="10"/>
  <c r="AC75" i="10" s="1"/>
  <c r="AB72" i="10"/>
  <c r="AB75" i="10" s="1"/>
  <c r="AA72" i="10"/>
  <c r="AA75" i="10" s="1"/>
  <c r="Z72" i="10"/>
  <c r="Y72" i="10"/>
  <c r="Y75" i="10" s="1"/>
  <c r="X72" i="10"/>
  <c r="X75" i="10" s="1"/>
  <c r="I66" i="10"/>
  <c r="F66" i="10"/>
  <c r="D66" i="10"/>
  <c r="H66" i="10" s="1"/>
  <c r="T65" i="10"/>
  <c r="S65" i="10"/>
  <c r="R65" i="10"/>
  <c r="P65" i="10"/>
  <c r="O65" i="10"/>
  <c r="N65" i="10"/>
  <c r="L65" i="10"/>
  <c r="K65" i="10"/>
  <c r="J65" i="10"/>
  <c r="I65" i="10"/>
  <c r="U65" i="10" s="1"/>
  <c r="E65" i="10"/>
  <c r="D65" i="10"/>
  <c r="H65" i="10" s="1"/>
  <c r="T64" i="10"/>
  <c r="S64" i="10"/>
  <c r="R64" i="10"/>
  <c r="P64" i="10"/>
  <c r="O64" i="10"/>
  <c r="N64" i="10"/>
  <c r="L64" i="10"/>
  <c r="K64" i="10"/>
  <c r="J64" i="10"/>
  <c r="I64" i="10"/>
  <c r="U64" i="10" s="1"/>
  <c r="H64" i="10"/>
  <c r="F64" i="10"/>
  <c r="E64" i="10"/>
  <c r="D64" i="10"/>
  <c r="T63" i="10"/>
  <c r="P63" i="10"/>
  <c r="L63" i="10"/>
  <c r="H63" i="10"/>
  <c r="G63" i="10"/>
  <c r="U62" i="10"/>
  <c r="U63" i="10" s="1"/>
  <c r="T62" i="10"/>
  <c r="S62" i="10"/>
  <c r="R62" i="10"/>
  <c r="R63" i="10" s="1"/>
  <c r="Q62" i="10"/>
  <c r="Q63" i="10" s="1"/>
  <c r="P62" i="10"/>
  <c r="O62" i="10"/>
  <c r="N62" i="10"/>
  <c r="N63" i="10" s="1"/>
  <c r="M62" i="10"/>
  <c r="M63" i="10" s="1"/>
  <c r="L62" i="10"/>
  <c r="K62" i="10"/>
  <c r="J62" i="10"/>
  <c r="J63" i="10" s="1"/>
  <c r="I62" i="10"/>
  <c r="S63" i="10" s="1"/>
  <c r="H62" i="10"/>
  <c r="G62" i="10"/>
  <c r="F62" i="10"/>
  <c r="F63" i="10" s="1"/>
  <c r="E62" i="10"/>
  <c r="E63" i="10" s="1"/>
  <c r="D62" i="10"/>
  <c r="T61" i="10"/>
  <c r="S61" i="10"/>
  <c r="P61" i="10"/>
  <c r="O61" i="10"/>
  <c r="L61" i="10"/>
  <c r="K61" i="10"/>
  <c r="I61" i="10"/>
  <c r="R61" i="10" s="1"/>
  <c r="H61" i="10"/>
  <c r="D61" i="10"/>
  <c r="R60" i="10"/>
  <c r="N60" i="10"/>
  <c r="J60" i="10"/>
  <c r="I60" i="10"/>
  <c r="U60" i="10" s="1"/>
  <c r="G60" i="10"/>
  <c r="F60" i="10"/>
  <c r="E60" i="10"/>
  <c r="D60" i="10"/>
  <c r="H60" i="10" s="1"/>
  <c r="T59" i="10"/>
  <c r="S59" i="10"/>
  <c r="P59" i="10"/>
  <c r="O59" i="10"/>
  <c r="L59" i="10"/>
  <c r="K59" i="10"/>
  <c r="I59" i="10"/>
  <c r="R59" i="10" s="1"/>
  <c r="H59" i="10"/>
  <c r="D59" i="10"/>
  <c r="U58" i="10"/>
  <c r="R58" i="10"/>
  <c r="Q58" i="10"/>
  <c r="N58" i="10"/>
  <c r="M58" i="10"/>
  <c r="J58" i="10"/>
  <c r="I58" i="10" s="1"/>
  <c r="U57" i="10"/>
  <c r="T57" i="10"/>
  <c r="T58" i="10" s="1"/>
  <c r="S57" i="10"/>
  <c r="S58" i="10" s="1"/>
  <c r="R57" i="10"/>
  <c r="Q57" i="10"/>
  <c r="P57" i="10"/>
  <c r="P58" i="10" s="1"/>
  <c r="O57" i="10"/>
  <c r="O58" i="10" s="1"/>
  <c r="N57" i="10"/>
  <c r="M57" i="10"/>
  <c r="L57" i="10"/>
  <c r="L58" i="10" s="1"/>
  <c r="K57" i="10"/>
  <c r="K58" i="10" s="1"/>
  <c r="J57" i="10"/>
  <c r="I57" i="10"/>
  <c r="H57" i="10"/>
  <c r="G57" i="10"/>
  <c r="F57" i="10"/>
  <c r="E57" i="10"/>
  <c r="D57" i="10"/>
  <c r="F58" i="10" s="1"/>
  <c r="I56" i="10"/>
  <c r="F56" i="10"/>
  <c r="E56" i="10"/>
  <c r="D56" i="10"/>
  <c r="H56" i="10" s="1"/>
  <c r="T55" i="10"/>
  <c r="S55" i="10"/>
  <c r="P55" i="10"/>
  <c r="O55" i="10"/>
  <c r="L55" i="10"/>
  <c r="K55" i="10"/>
  <c r="I55" i="10"/>
  <c r="R55" i="10" s="1"/>
  <c r="G55" i="10"/>
  <c r="D55" i="10"/>
  <c r="H55" i="10" s="1"/>
  <c r="Q54" i="10"/>
  <c r="I54" i="10"/>
  <c r="F54" i="10"/>
  <c r="E54" i="10"/>
  <c r="D54" i="10"/>
  <c r="H54" i="10" s="1"/>
  <c r="T53" i="10"/>
  <c r="L53" i="10"/>
  <c r="H53" i="10"/>
  <c r="G53" i="10"/>
  <c r="U52" i="10"/>
  <c r="T52" i="10"/>
  <c r="S52" i="10"/>
  <c r="R52" i="10"/>
  <c r="R53" i="10" s="1"/>
  <c r="Q52" i="10"/>
  <c r="P52" i="10"/>
  <c r="O52" i="10"/>
  <c r="N52" i="10"/>
  <c r="N53" i="10" s="1"/>
  <c r="M52" i="10"/>
  <c r="L52" i="10"/>
  <c r="K52" i="10"/>
  <c r="J52" i="10"/>
  <c r="J53" i="10" s="1"/>
  <c r="I52" i="10"/>
  <c r="S53" i="10" s="1"/>
  <c r="H52" i="10"/>
  <c r="G52" i="10"/>
  <c r="F52" i="10"/>
  <c r="F53" i="10" s="1"/>
  <c r="D53" i="10" s="1"/>
  <c r="E52" i="10"/>
  <c r="E53" i="10" s="1"/>
  <c r="D52" i="10"/>
  <c r="T51" i="10"/>
  <c r="S51" i="10"/>
  <c r="P51" i="10"/>
  <c r="O51" i="10"/>
  <c r="L51" i="10"/>
  <c r="K51" i="10"/>
  <c r="J51" i="10"/>
  <c r="I51" i="10"/>
  <c r="R51" i="10" s="1"/>
  <c r="H51" i="10"/>
  <c r="F51" i="10"/>
  <c r="E51" i="10"/>
  <c r="D51" i="10"/>
  <c r="T50" i="10"/>
  <c r="L50" i="10"/>
  <c r="I50" i="10"/>
  <c r="P50" i="10" s="1"/>
  <c r="H50" i="10"/>
  <c r="D50" i="10"/>
  <c r="U49" i="10"/>
  <c r="R49" i="10"/>
  <c r="M49" i="10"/>
  <c r="J49" i="10"/>
  <c r="I49" i="10"/>
  <c r="N49" i="10" s="1"/>
  <c r="D49" i="10"/>
  <c r="U48" i="10"/>
  <c r="Q48" i="10"/>
  <c r="P48" i="10"/>
  <c r="M48" i="10"/>
  <c r="L48" i="10"/>
  <c r="H48" i="10"/>
  <c r="E48" i="10"/>
  <c r="U47" i="10"/>
  <c r="T47" i="10"/>
  <c r="S47" i="10"/>
  <c r="S48" i="10" s="1"/>
  <c r="R47" i="10"/>
  <c r="R48" i="10" s="1"/>
  <c r="Q47" i="10"/>
  <c r="P47" i="10"/>
  <c r="O47" i="10"/>
  <c r="O48" i="10" s="1"/>
  <c r="N47" i="10"/>
  <c r="N48" i="10" s="1"/>
  <c r="M47" i="10"/>
  <c r="L47" i="10"/>
  <c r="K47" i="10"/>
  <c r="K48" i="10" s="1"/>
  <c r="J47" i="10"/>
  <c r="J48" i="10" s="1"/>
  <c r="I47" i="10"/>
  <c r="H47" i="10"/>
  <c r="G47" i="10"/>
  <c r="G48" i="10" s="1"/>
  <c r="F47" i="10"/>
  <c r="F48" i="10" s="1"/>
  <c r="E47" i="10"/>
  <c r="D47" i="10"/>
  <c r="I46" i="10"/>
  <c r="E46" i="10"/>
  <c r="D46" i="10"/>
  <c r="H46" i="10" s="1"/>
  <c r="S45" i="10"/>
  <c r="R45" i="10"/>
  <c r="O45" i="10"/>
  <c r="N45" i="10"/>
  <c r="K45" i="10"/>
  <c r="J45" i="10"/>
  <c r="I45" i="10"/>
  <c r="U45" i="10" s="1"/>
  <c r="G45" i="10"/>
  <c r="F45" i="10"/>
  <c r="E45" i="10"/>
  <c r="D45" i="10"/>
  <c r="H45" i="10" s="1"/>
  <c r="M44" i="10"/>
  <c r="I44" i="10"/>
  <c r="U44" i="10" s="1"/>
  <c r="E44" i="10"/>
  <c r="D44" i="10"/>
  <c r="H44" i="10" s="1"/>
  <c r="G43" i="10"/>
  <c r="U42" i="10"/>
  <c r="T42" i="10"/>
  <c r="S42" i="10"/>
  <c r="R42" i="10"/>
  <c r="Q42" i="10"/>
  <c r="P42" i="10"/>
  <c r="O42" i="10"/>
  <c r="N42" i="10"/>
  <c r="M42" i="10"/>
  <c r="M43" i="10" s="1"/>
  <c r="L42" i="10"/>
  <c r="K42" i="10"/>
  <c r="J42" i="10"/>
  <c r="I42" i="10"/>
  <c r="H42" i="10"/>
  <c r="H43" i="10" s="1"/>
  <c r="G42" i="10"/>
  <c r="F42" i="10"/>
  <c r="E42" i="10"/>
  <c r="E43" i="10" s="1"/>
  <c r="D43" i="10" s="1"/>
  <c r="D42" i="10"/>
  <c r="F43" i="10" s="1"/>
  <c r="S41" i="10"/>
  <c r="R41" i="10"/>
  <c r="O41" i="10"/>
  <c r="N41" i="10"/>
  <c r="K41" i="10"/>
  <c r="J41" i="10"/>
  <c r="I41" i="10"/>
  <c r="U41" i="10" s="1"/>
  <c r="G41" i="10"/>
  <c r="F41" i="10"/>
  <c r="D41" i="10"/>
  <c r="E41" i="10" s="1"/>
  <c r="U40" i="10"/>
  <c r="Q40" i="10"/>
  <c r="I40" i="10"/>
  <c r="E40" i="10"/>
  <c r="D40" i="10"/>
  <c r="H40" i="10" s="1"/>
  <c r="S39" i="10"/>
  <c r="R39" i="10"/>
  <c r="O39" i="10"/>
  <c r="N39" i="10"/>
  <c r="K39" i="10"/>
  <c r="J39" i="10"/>
  <c r="I39" i="10"/>
  <c r="U39" i="10" s="1"/>
  <c r="G39" i="10"/>
  <c r="F39" i="10"/>
  <c r="D39" i="10"/>
  <c r="E39" i="10" s="1"/>
  <c r="U38" i="10"/>
  <c r="T38" i="10"/>
  <c r="Q38" i="10"/>
  <c r="P38" i="10"/>
  <c r="M38" i="10"/>
  <c r="L38" i="10"/>
  <c r="H38" i="10"/>
  <c r="E38" i="10"/>
  <c r="U37" i="10"/>
  <c r="T37" i="10"/>
  <c r="S37" i="10"/>
  <c r="S38" i="10" s="1"/>
  <c r="R37" i="10"/>
  <c r="R38" i="10" s="1"/>
  <c r="Q37" i="10"/>
  <c r="P37" i="10"/>
  <c r="O37" i="10"/>
  <c r="O38" i="10" s="1"/>
  <c r="N37" i="10"/>
  <c r="N38" i="10" s="1"/>
  <c r="M37" i="10"/>
  <c r="L37" i="10"/>
  <c r="K37" i="10"/>
  <c r="K38" i="10" s="1"/>
  <c r="J37" i="10"/>
  <c r="J38" i="10" s="1"/>
  <c r="I38" i="10" s="1"/>
  <c r="I37" i="10"/>
  <c r="H37" i="10"/>
  <c r="G37" i="10"/>
  <c r="G38" i="10" s="1"/>
  <c r="F37" i="10"/>
  <c r="F38" i="10" s="1"/>
  <c r="E37" i="10"/>
  <c r="D37" i="10"/>
  <c r="U36" i="10"/>
  <c r="Q36" i="10"/>
  <c r="M36" i="10"/>
  <c r="I36" i="10"/>
  <c r="D36" i="10"/>
  <c r="R35" i="10"/>
  <c r="N35" i="10"/>
  <c r="J35" i="10"/>
  <c r="I35" i="10"/>
  <c r="U35" i="10" s="1"/>
  <c r="E35" i="10"/>
  <c r="D35" i="10"/>
  <c r="H35" i="10" s="1"/>
  <c r="S34" i="10"/>
  <c r="R34" i="10"/>
  <c r="O34" i="10"/>
  <c r="N34" i="10"/>
  <c r="K34" i="10"/>
  <c r="J34" i="10"/>
  <c r="I34" i="10"/>
  <c r="U34" i="10" s="1"/>
  <c r="F34" i="10"/>
  <c r="E34" i="10"/>
  <c r="D34" i="10"/>
  <c r="H34" i="10" s="1"/>
  <c r="T33" i="10"/>
  <c r="P33" i="10"/>
  <c r="L33" i="10"/>
  <c r="H33" i="10"/>
  <c r="G33" i="10"/>
  <c r="U32" i="10"/>
  <c r="U33" i="10" s="1"/>
  <c r="T32" i="10"/>
  <c r="S32" i="10"/>
  <c r="R32" i="10"/>
  <c r="R33" i="10" s="1"/>
  <c r="Q32" i="10"/>
  <c r="Q33" i="10" s="1"/>
  <c r="P32" i="10"/>
  <c r="O32" i="10"/>
  <c r="N32" i="10"/>
  <c r="N33" i="10" s="1"/>
  <c r="M32" i="10"/>
  <c r="M33" i="10" s="1"/>
  <c r="L32" i="10"/>
  <c r="K32" i="10"/>
  <c r="J32" i="10"/>
  <c r="J33" i="10" s="1"/>
  <c r="I32" i="10"/>
  <c r="S33" i="10" s="1"/>
  <c r="H32" i="10"/>
  <c r="G32" i="10"/>
  <c r="F32" i="10"/>
  <c r="F33" i="10" s="1"/>
  <c r="D33" i="10" s="1"/>
  <c r="E32" i="10"/>
  <c r="E33" i="10" s="1"/>
  <c r="D32" i="10"/>
  <c r="T31" i="10"/>
  <c r="S31" i="10"/>
  <c r="P31" i="10"/>
  <c r="O31" i="10"/>
  <c r="L31" i="10"/>
  <c r="K31" i="10"/>
  <c r="I31" i="10"/>
  <c r="R31" i="10" s="1"/>
  <c r="D31" i="10"/>
  <c r="H31" i="10" s="1"/>
  <c r="R30" i="10"/>
  <c r="N30" i="10"/>
  <c r="J30" i="10"/>
  <c r="I30" i="10"/>
  <c r="U30" i="10" s="1"/>
  <c r="F30" i="10"/>
  <c r="E30" i="10"/>
  <c r="D30" i="10"/>
  <c r="H30" i="10" s="1"/>
  <c r="T29" i="10"/>
  <c r="S29" i="10"/>
  <c r="P29" i="10"/>
  <c r="O29" i="10"/>
  <c r="L29" i="10"/>
  <c r="K29" i="10"/>
  <c r="I29" i="10"/>
  <c r="R29" i="10" s="1"/>
  <c r="D29" i="10"/>
  <c r="H29" i="10" s="1"/>
  <c r="U28" i="10"/>
  <c r="R28" i="10"/>
  <c r="Q28" i="10"/>
  <c r="N28" i="10"/>
  <c r="M28" i="10"/>
  <c r="J28" i="10"/>
  <c r="U27" i="10"/>
  <c r="T27" i="10"/>
  <c r="T28" i="10" s="1"/>
  <c r="S27" i="10"/>
  <c r="S28" i="10" s="1"/>
  <c r="R27" i="10"/>
  <c r="Q27" i="10"/>
  <c r="P27" i="10"/>
  <c r="P28" i="10" s="1"/>
  <c r="O27" i="10"/>
  <c r="O28" i="10" s="1"/>
  <c r="N27" i="10"/>
  <c r="M27" i="10"/>
  <c r="L27" i="10"/>
  <c r="L28" i="10" s="1"/>
  <c r="K27" i="10"/>
  <c r="K28" i="10" s="1"/>
  <c r="J27" i="10"/>
  <c r="I27" i="10"/>
  <c r="H27" i="10"/>
  <c r="G27" i="10"/>
  <c r="F27" i="10"/>
  <c r="E27" i="10"/>
  <c r="D27" i="10"/>
  <c r="E28" i="10" s="1"/>
  <c r="R26" i="10"/>
  <c r="N26" i="10"/>
  <c r="J26" i="10"/>
  <c r="I26" i="10"/>
  <c r="U26" i="10" s="1"/>
  <c r="F26" i="10"/>
  <c r="E26" i="10"/>
  <c r="D26" i="10"/>
  <c r="H26" i="10" s="1"/>
  <c r="T25" i="10"/>
  <c r="S25" i="10"/>
  <c r="P25" i="10"/>
  <c r="O25" i="10"/>
  <c r="L25" i="10"/>
  <c r="K25" i="10"/>
  <c r="I25" i="10"/>
  <c r="R25" i="10" s="1"/>
  <c r="H25" i="10"/>
  <c r="D25" i="10"/>
  <c r="R24" i="10"/>
  <c r="N24" i="10"/>
  <c r="J24" i="10"/>
  <c r="I24" i="10"/>
  <c r="U24" i="10" s="1"/>
  <c r="F24" i="10"/>
  <c r="E24" i="10"/>
  <c r="D24" i="10"/>
  <c r="H24" i="10" s="1"/>
  <c r="T23" i="10"/>
  <c r="P23" i="10"/>
  <c r="L23" i="10"/>
  <c r="H23" i="10"/>
  <c r="G23" i="10"/>
  <c r="U22" i="10"/>
  <c r="U23" i="10" s="1"/>
  <c r="T22" i="10"/>
  <c r="S22" i="10"/>
  <c r="R22" i="10"/>
  <c r="R23" i="10" s="1"/>
  <c r="Q22" i="10"/>
  <c r="Q23" i="10" s="1"/>
  <c r="P22" i="10"/>
  <c r="O22" i="10"/>
  <c r="N22" i="10"/>
  <c r="N23" i="10" s="1"/>
  <c r="M22" i="10"/>
  <c r="M23" i="10" s="1"/>
  <c r="L22" i="10"/>
  <c r="K22" i="10"/>
  <c r="J22" i="10"/>
  <c r="J23" i="10" s="1"/>
  <c r="I22" i="10"/>
  <c r="S23" i="10" s="1"/>
  <c r="H22" i="10"/>
  <c r="G22" i="10"/>
  <c r="F22" i="10"/>
  <c r="F23" i="10" s="1"/>
  <c r="E22" i="10"/>
  <c r="E23" i="10" s="1"/>
  <c r="D23" i="10" s="1"/>
  <c r="D22" i="10"/>
  <c r="T21" i="10"/>
  <c r="S21" i="10"/>
  <c r="P21" i="10"/>
  <c r="O21" i="10"/>
  <c r="L21" i="10"/>
  <c r="K21" i="10"/>
  <c r="I21" i="10"/>
  <c r="R21" i="10" s="1"/>
  <c r="H21" i="10"/>
  <c r="F21" i="10"/>
  <c r="D21" i="10"/>
  <c r="E21" i="10" s="1"/>
  <c r="Q20" i="10"/>
  <c r="M20" i="10"/>
  <c r="I20" i="10"/>
  <c r="U20" i="10" s="1"/>
  <c r="D20" i="10"/>
  <c r="R19" i="10"/>
  <c r="N19" i="10"/>
  <c r="J19" i="10"/>
  <c r="I19" i="10"/>
  <c r="U19" i="10" s="1"/>
  <c r="E19" i="10"/>
  <c r="D19" i="10"/>
  <c r="H19" i="10" s="1"/>
  <c r="S18" i="10"/>
  <c r="R18" i="10"/>
  <c r="O18" i="10"/>
  <c r="N18" i="10"/>
  <c r="K18" i="10"/>
  <c r="J18" i="10"/>
  <c r="I18" i="10"/>
  <c r="U18" i="10" s="1"/>
  <c r="F18" i="10"/>
  <c r="E18" i="10"/>
  <c r="D18" i="10"/>
  <c r="H18" i="10" s="1"/>
  <c r="T17" i="10"/>
  <c r="P17" i="10"/>
  <c r="L17" i="10"/>
  <c r="H17" i="10"/>
  <c r="G17" i="10"/>
  <c r="U16" i="10"/>
  <c r="U17" i="10" s="1"/>
  <c r="T16" i="10"/>
  <c r="S16" i="10"/>
  <c r="R16" i="10"/>
  <c r="R17" i="10" s="1"/>
  <c r="Q16" i="10"/>
  <c r="Q17" i="10" s="1"/>
  <c r="P16" i="10"/>
  <c r="O16" i="10"/>
  <c r="N16" i="10"/>
  <c r="N17" i="10" s="1"/>
  <c r="M16" i="10"/>
  <c r="M17" i="10" s="1"/>
  <c r="L16" i="10"/>
  <c r="K16" i="10"/>
  <c r="J16" i="10"/>
  <c r="J17" i="10" s="1"/>
  <c r="I16" i="10"/>
  <c r="S17" i="10" s="1"/>
  <c r="H16" i="10"/>
  <c r="G16" i="10"/>
  <c r="F16" i="10"/>
  <c r="F17" i="10" s="1"/>
  <c r="D17" i="10" s="1"/>
  <c r="E16" i="10"/>
  <c r="E17" i="10" s="1"/>
  <c r="D16" i="10"/>
  <c r="T15" i="10"/>
  <c r="S15" i="10"/>
  <c r="P15" i="10"/>
  <c r="O15" i="10"/>
  <c r="L15" i="10"/>
  <c r="K15" i="10"/>
  <c r="I15" i="10"/>
  <c r="R15" i="10" s="1"/>
  <c r="D15" i="10"/>
  <c r="H15" i="10" s="1"/>
  <c r="R14" i="10"/>
  <c r="N14" i="10"/>
  <c r="J14" i="10"/>
  <c r="I14" i="10"/>
  <c r="U14" i="10" s="1"/>
  <c r="F14" i="10"/>
  <c r="E14" i="10"/>
  <c r="D14" i="10"/>
  <c r="H14" i="10" s="1"/>
  <c r="T13" i="10"/>
  <c r="S13" i="10"/>
  <c r="P13" i="10"/>
  <c r="O13" i="10"/>
  <c r="L13" i="10"/>
  <c r="K13" i="10"/>
  <c r="I13" i="10"/>
  <c r="R13" i="10" s="1"/>
  <c r="G13" i="10"/>
  <c r="D13" i="10"/>
  <c r="H13" i="10" s="1"/>
  <c r="I12" i="10"/>
  <c r="F12" i="10"/>
  <c r="E12" i="10"/>
  <c r="D12" i="10"/>
  <c r="H12" i="10" s="1"/>
  <c r="T11" i="10"/>
  <c r="L11" i="10"/>
  <c r="H11" i="10"/>
  <c r="G11" i="10"/>
  <c r="U10" i="10"/>
  <c r="T10" i="10"/>
  <c r="S10" i="10"/>
  <c r="R10" i="10"/>
  <c r="R11" i="10" s="1"/>
  <c r="Q10" i="10"/>
  <c r="P10" i="10"/>
  <c r="O10" i="10"/>
  <c r="N10" i="10"/>
  <c r="N11" i="10" s="1"/>
  <c r="M10" i="10"/>
  <c r="L10" i="10"/>
  <c r="K10" i="10"/>
  <c r="J10" i="10"/>
  <c r="J11" i="10" s="1"/>
  <c r="I10" i="10"/>
  <c r="S11" i="10" s="1"/>
  <c r="H10" i="10"/>
  <c r="G10" i="10"/>
  <c r="F10" i="10"/>
  <c r="F11" i="10" s="1"/>
  <c r="D11" i="10" s="1"/>
  <c r="E10" i="10"/>
  <c r="E11" i="10" s="1"/>
  <c r="D10" i="10"/>
  <c r="T9" i="10"/>
  <c r="S9" i="10"/>
  <c r="P9" i="10"/>
  <c r="O9" i="10"/>
  <c r="L9" i="10"/>
  <c r="K9" i="10"/>
  <c r="I9" i="10"/>
  <c r="R9" i="10" s="1"/>
  <c r="D9" i="10"/>
  <c r="U8" i="10"/>
  <c r="R8" i="10"/>
  <c r="N8" i="10"/>
  <c r="M8" i="10"/>
  <c r="J8" i="10"/>
  <c r="I8" i="10"/>
  <c r="F8" i="10"/>
  <c r="E8" i="10"/>
  <c r="D8" i="10"/>
  <c r="H8" i="10" s="1"/>
  <c r="T7" i="10"/>
  <c r="S7" i="10"/>
  <c r="P7" i="10"/>
  <c r="O7" i="10"/>
  <c r="L7" i="10"/>
  <c r="K7" i="10"/>
  <c r="I7" i="10"/>
  <c r="R7" i="10" s="1"/>
  <c r="D7" i="10"/>
  <c r="U6" i="10"/>
  <c r="R6" i="10"/>
  <c r="N6" i="10"/>
  <c r="M6" i="10"/>
  <c r="J6" i="10"/>
  <c r="I6" i="10"/>
  <c r="F6" i="10"/>
  <c r="E6" i="10"/>
  <c r="D6" i="10"/>
  <c r="H6" i="10" s="1"/>
  <c r="H5" i="10"/>
  <c r="G5" i="10"/>
  <c r="U4" i="10"/>
  <c r="T4" i="10"/>
  <c r="S4" i="10"/>
  <c r="R4" i="10"/>
  <c r="Q4" i="10"/>
  <c r="P4" i="10"/>
  <c r="O4" i="10"/>
  <c r="N4" i="10"/>
  <c r="M4" i="10"/>
  <c r="M5" i="10" s="1"/>
  <c r="L4" i="10"/>
  <c r="K4" i="10"/>
  <c r="J4" i="10"/>
  <c r="I4" i="10"/>
  <c r="P5" i="10" s="1"/>
  <c r="H4" i="10"/>
  <c r="G4" i="10"/>
  <c r="F4" i="10"/>
  <c r="F5" i="10" s="1"/>
  <c r="E4" i="10"/>
  <c r="E5" i="10" s="1"/>
  <c r="D5" i="10" s="1"/>
  <c r="D4" i="10"/>
  <c r="Q5" i="10" l="1"/>
  <c r="F7" i="10"/>
  <c r="E7" i="10"/>
  <c r="F9" i="10"/>
  <c r="E9" i="10"/>
  <c r="T12" i="10"/>
  <c r="P12" i="10"/>
  <c r="L12" i="10"/>
  <c r="S12" i="10"/>
  <c r="O12" i="10"/>
  <c r="K12" i="10"/>
  <c r="Q12" i="10"/>
  <c r="D38" i="10"/>
  <c r="R43" i="10"/>
  <c r="N43" i="10"/>
  <c r="J43" i="10"/>
  <c r="U43" i="10"/>
  <c r="T46" i="10"/>
  <c r="P46" i="10"/>
  <c r="L46" i="10"/>
  <c r="S46" i="10"/>
  <c r="O46" i="10"/>
  <c r="K46" i="10"/>
  <c r="R46" i="10"/>
  <c r="N46" i="10"/>
  <c r="J46" i="10"/>
  <c r="T66" i="10"/>
  <c r="P66" i="10"/>
  <c r="L66" i="10"/>
  <c r="R66" i="10"/>
  <c r="M66" i="10"/>
  <c r="Q66" i="10"/>
  <c r="K66" i="10"/>
  <c r="U66" i="10"/>
  <c r="O66" i="10"/>
  <c r="J66" i="10"/>
  <c r="S66" i="10"/>
  <c r="N66" i="10"/>
  <c r="J5" i="10"/>
  <c r="N5" i="10"/>
  <c r="R5" i="10"/>
  <c r="L5" i="10"/>
  <c r="T5" i="10"/>
  <c r="T6" i="10"/>
  <c r="P6" i="10"/>
  <c r="L6" i="10"/>
  <c r="S6" i="10"/>
  <c r="O6" i="10"/>
  <c r="K6" i="10"/>
  <c r="Q6" i="10"/>
  <c r="G7" i="10"/>
  <c r="T8" i="10"/>
  <c r="P8" i="10"/>
  <c r="L8" i="10"/>
  <c r="S8" i="10"/>
  <c r="O8" i="10"/>
  <c r="K8" i="10"/>
  <c r="Q8" i="10"/>
  <c r="G9" i="10"/>
  <c r="O11" i="10"/>
  <c r="J12" i="10"/>
  <c r="R12" i="10"/>
  <c r="H20" i="10"/>
  <c r="F20" i="10"/>
  <c r="E20" i="10"/>
  <c r="F28" i="10"/>
  <c r="D28" i="10" s="1"/>
  <c r="H36" i="10"/>
  <c r="F36" i="10"/>
  <c r="E36" i="10"/>
  <c r="T40" i="10"/>
  <c r="P40" i="10"/>
  <c r="L40" i="10"/>
  <c r="S40" i="10"/>
  <c r="O40" i="10"/>
  <c r="K40" i="10"/>
  <c r="R40" i="10"/>
  <c r="N40" i="10"/>
  <c r="J40" i="10"/>
  <c r="Q44" i="10"/>
  <c r="M46" i="10"/>
  <c r="T56" i="10"/>
  <c r="P56" i="10"/>
  <c r="L56" i="10"/>
  <c r="S56" i="10"/>
  <c r="O56" i="10"/>
  <c r="K56" i="10"/>
  <c r="N56" i="10"/>
  <c r="U56" i="10"/>
  <c r="M56" i="10"/>
  <c r="R56" i="10"/>
  <c r="J56" i="10"/>
  <c r="U5" i="10"/>
  <c r="S5" i="10"/>
  <c r="G29" i="10"/>
  <c r="F29" i="10"/>
  <c r="E29" i="10"/>
  <c r="Q43" i="10"/>
  <c r="S43" i="10"/>
  <c r="O5" i="10"/>
  <c r="H7" i="10"/>
  <c r="H9" i="10"/>
  <c r="P11" i="10"/>
  <c r="M12" i="10"/>
  <c r="U12" i="10"/>
  <c r="T20" i="10"/>
  <c r="P20" i="10"/>
  <c r="L20" i="10"/>
  <c r="S20" i="10"/>
  <c r="O20" i="10"/>
  <c r="K20" i="10"/>
  <c r="R20" i="10"/>
  <c r="N20" i="10"/>
  <c r="J20" i="10"/>
  <c r="G28" i="10"/>
  <c r="I28" i="10"/>
  <c r="T36" i="10"/>
  <c r="P36" i="10"/>
  <c r="L36" i="10"/>
  <c r="S36" i="10"/>
  <c r="O36" i="10"/>
  <c r="K36" i="10"/>
  <c r="R36" i="10"/>
  <c r="N36" i="10"/>
  <c r="J36" i="10"/>
  <c r="M40" i="10"/>
  <c r="K43" i="10"/>
  <c r="Q46" i="10"/>
  <c r="D48" i="10"/>
  <c r="H49" i="10"/>
  <c r="F49" i="10"/>
  <c r="E49" i="10"/>
  <c r="Q56" i="10"/>
  <c r="D63" i="10"/>
  <c r="K5" i="10"/>
  <c r="G15" i="10"/>
  <c r="F15" i="10"/>
  <c r="E15" i="10"/>
  <c r="G31" i="10"/>
  <c r="F31" i="10"/>
  <c r="E31" i="10"/>
  <c r="M11" i="10"/>
  <c r="Q11" i="10"/>
  <c r="U11" i="10"/>
  <c r="K11" i="10"/>
  <c r="I11" i="10" s="1"/>
  <c r="N12" i="10"/>
  <c r="F13" i="10"/>
  <c r="E13" i="10"/>
  <c r="G25" i="10"/>
  <c r="F25" i="10"/>
  <c r="E25" i="10"/>
  <c r="H28" i="10"/>
  <c r="L43" i="10"/>
  <c r="P43" i="10"/>
  <c r="T43" i="10"/>
  <c r="O43" i="10"/>
  <c r="T44" i="10"/>
  <c r="P44" i="10"/>
  <c r="L44" i="10"/>
  <c r="S44" i="10"/>
  <c r="O44" i="10"/>
  <c r="K44" i="10"/>
  <c r="R44" i="10"/>
  <c r="N44" i="10"/>
  <c r="J44" i="10"/>
  <c r="U46" i="10"/>
  <c r="T54" i="10"/>
  <c r="P54" i="10"/>
  <c r="L54" i="10"/>
  <c r="S54" i="10"/>
  <c r="O54" i="10"/>
  <c r="K54" i="10"/>
  <c r="N54" i="10"/>
  <c r="U54" i="10"/>
  <c r="M54" i="10"/>
  <c r="R54" i="10"/>
  <c r="J54" i="10"/>
  <c r="G6" i="10"/>
  <c r="M7" i="10"/>
  <c r="Q7" i="10"/>
  <c r="U7" i="10"/>
  <c r="G8" i="10"/>
  <c r="M9" i="10"/>
  <c r="Q9" i="10"/>
  <c r="U9" i="10"/>
  <c r="G12" i="10"/>
  <c r="M13" i="10"/>
  <c r="Q13" i="10"/>
  <c r="U13" i="10"/>
  <c r="G14" i="10"/>
  <c r="K14" i="10"/>
  <c r="O14" i="10"/>
  <c r="S14" i="10"/>
  <c r="M15" i="10"/>
  <c r="Q15" i="10"/>
  <c r="U15" i="10"/>
  <c r="L18" i="10"/>
  <c r="P18" i="10"/>
  <c r="T18" i="10"/>
  <c r="F19" i="10"/>
  <c r="K19" i="10"/>
  <c r="O19" i="10"/>
  <c r="S19" i="10"/>
  <c r="M21" i="10"/>
  <c r="Q21" i="10"/>
  <c r="U21" i="10"/>
  <c r="G24" i="10"/>
  <c r="K24" i="10"/>
  <c r="O24" i="10"/>
  <c r="S24" i="10"/>
  <c r="M25" i="10"/>
  <c r="Q25" i="10"/>
  <c r="U25" i="10"/>
  <c r="G26" i="10"/>
  <c r="K26" i="10"/>
  <c r="O26" i="10"/>
  <c r="S26" i="10"/>
  <c r="M29" i="10"/>
  <c r="Q29" i="10"/>
  <c r="U29" i="10"/>
  <c r="G30" i="10"/>
  <c r="K30" i="10"/>
  <c r="O30" i="10"/>
  <c r="S30" i="10"/>
  <c r="M31" i="10"/>
  <c r="Q31" i="10"/>
  <c r="U31" i="10"/>
  <c r="L34" i="10"/>
  <c r="P34" i="10"/>
  <c r="T34" i="10"/>
  <c r="F35" i="10"/>
  <c r="K35" i="10"/>
  <c r="O35" i="10"/>
  <c r="S35" i="10"/>
  <c r="H39" i="10"/>
  <c r="L39" i="10"/>
  <c r="P39" i="10"/>
  <c r="T39" i="10"/>
  <c r="F40" i="10"/>
  <c r="H41" i="10"/>
  <c r="L41" i="10"/>
  <c r="P41" i="10"/>
  <c r="T41" i="10"/>
  <c r="F44" i="10"/>
  <c r="L45" i="10"/>
  <c r="P45" i="10"/>
  <c r="T45" i="10"/>
  <c r="F46" i="10"/>
  <c r="T48" i="10"/>
  <c r="I48" i="10" s="1"/>
  <c r="F50" i="10"/>
  <c r="E50" i="10"/>
  <c r="M50" i="10"/>
  <c r="U50" i="10"/>
  <c r="O53" i="10"/>
  <c r="I53" i="10" s="1"/>
  <c r="E58" i="10"/>
  <c r="J7" i="10"/>
  <c r="N7" i="10"/>
  <c r="J9" i="10"/>
  <c r="N9" i="10"/>
  <c r="J13" i="10"/>
  <c r="N13" i="10"/>
  <c r="L14" i="10"/>
  <c r="P14" i="10"/>
  <c r="T14" i="10"/>
  <c r="J15" i="10"/>
  <c r="N15" i="10"/>
  <c r="M18" i="10"/>
  <c r="Q18" i="10"/>
  <c r="L19" i="10"/>
  <c r="P19" i="10"/>
  <c r="T19" i="10"/>
  <c r="J21" i="10"/>
  <c r="N21" i="10"/>
  <c r="L24" i="10"/>
  <c r="P24" i="10"/>
  <c r="T24" i="10"/>
  <c r="J25" i="10"/>
  <c r="N25" i="10"/>
  <c r="L26" i="10"/>
  <c r="P26" i="10"/>
  <c r="T26" i="10"/>
  <c r="J29" i="10"/>
  <c r="N29" i="10"/>
  <c r="L30" i="10"/>
  <c r="P30" i="10"/>
  <c r="T30" i="10"/>
  <c r="J31" i="10"/>
  <c r="N31" i="10"/>
  <c r="M34" i="10"/>
  <c r="Q34" i="10"/>
  <c r="L35" i="10"/>
  <c r="P35" i="10"/>
  <c r="T35" i="10"/>
  <c r="M39" i="10"/>
  <c r="Q39" i="10"/>
  <c r="G40" i="10"/>
  <c r="M41" i="10"/>
  <c r="Q41" i="10"/>
  <c r="G44" i="10"/>
  <c r="M45" i="10"/>
  <c r="Q45" i="10"/>
  <c r="G46" i="10"/>
  <c r="T49" i="10"/>
  <c r="P49" i="10"/>
  <c r="L49" i="10"/>
  <c r="S49" i="10"/>
  <c r="O49" i="10"/>
  <c r="K49" i="10"/>
  <c r="Q49" i="10"/>
  <c r="P53" i="10"/>
  <c r="G58" i="10"/>
  <c r="G59" i="10"/>
  <c r="F59" i="10"/>
  <c r="E59" i="10"/>
  <c r="Z75" i="10"/>
  <c r="AD75" i="10"/>
  <c r="AH75" i="10"/>
  <c r="AI74" i="10"/>
  <c r="M14" i="10"/>
  <c r="Q14" i="10"/>
  <c r="K17" i="10"/>
  <c r="I17" i="10" s="1"/>
  <c r="O17" i="10"/>
  <c r="M19" i="10"/>
  <c r="Q19" i="10"/>
  <c r="K23" i="10"/>
  <c r="O23" i="10"/>
  <c r="I23" i="10" s="1"/>
  <c r="M24" i="10"/>
  <c r="Q24" i="10"/>
  <c r="M26" i="10"/>
  <c r="Q26" i="10"/>
  <c r="M30" i="10"/>
  <c r="Q30" i="10"/>
  <c r="K33" i="10"/>
  <c r="I33" i="10" s="1"/>
  <c r="O33" i="10"/>
  <c r="M35" i="10"/>
  <c r="Q35" i="10"/>
  <c r="S50" i="10"/>
  <c r="O50" i="10"/>
  <c r="K50" i="10"/>
  <c r="R50" i="10"/>
  <c r="N50" i="10"/>
  <c r="J50" i="10"/>
  <c r="Q50" i="10"/>
  <c r="M53" i="10"/>
  <c r="Q53" i="10"/>
  <c r="U53" i="10"/>
  <c r="K53" i="10"/>
  <c r="F55" i="10"/>
  <c r="E55" i="10"/>
  <c r="H58" i="10"/>
  <c r="G61" i="10"/>
  <c r="F61" i="10"/>
  <c r="E61" i="10"/>
  <c r="AI75" i="10"/>
  <c r="AE76" i="10" s="1"/>
  <c r="L157" i="10"/>
  <c r="R153" i="10" s="1"/>
  <c r="X153" i="10" s="1"/>
  <c r="M51" i="10"/>
  <c r="Q51" i="10"/>
  <c r="U51" i="10"/>
  <c r="G54" i="10"/>
  <c r="M55" i="10"/>
  <c r="Q55" i="10"/>
  <c r="U55" i="10"/>
  <c r="G56" i="10"/>
  <c r="M59" i="10"/>
  <c r="Q59" i="10"/>
  <c r="U59" i="10"/>
  <c r="K60" i="10"/>
  <c r="O60" i="10"/>
  <c r="S60" i="10"/>
  <c r="M61" i="10"/>
  <c r="Q61" i="10"/>
  <c r="U61" i="10"/>
  <c r="F65" i="10"/>
  <c r="AI72" i="10"/>
  <c r="X87" i="10"/>
  <c r="AI86" i="10"/>
  <c r="K144" i="10"/>
  <c r="O140" i="10"/>
  <c r="O142" i="10"/>
  <c r="AM194" i="10"/>
  <c r="N51" i="10"/>
  <c r="J55" i="10"/>
  <c r="N55" i="10"/>
  <c r="J59" i="10"/>
  <c r="N59" i="10"/>
  <c r="L60" i="10"/>
  <c r="P60" i="10"/>
  <c r="T60" i="10"/>
  <c r="J61" i="10"/>
  <c r="N61" i="10"/>
  <c r="M64" i="10"/>
  <c r="Q64" i="10"/>
  <c r="E66" i="10"/>
  <c r="AI73" i="10"/>
  <c r="AI84" i="10"/>
  <c r="V189" i="10"/>
  <c r="M60" i="10"/>
  <c r="Q60" i="10"/>
  <c r="K63" i="10"/>
  <c r="I63" i="10" s="1"/>
  <c r="O63" i="10"/>
  <c r="Y76" i="10"/>
  <c r="X81" i="10"/>
  <c r="AI78" i="10"/>
  <c r="M65" i="10"/>
  <c r="Q65" i="10"/>
  <c r="L144" i="10"/>
  <c r="R154" i="10"/>
  <c r="X154" i="10" s="1"/>
  <c r="O156" i="10"/>
  <c r="K150" i="10"/>
  <c r="Q152" i="10"/>
  <c r="V183" i="10"/>
  <c r="AC180" i="10"/>
  <c r="AR180" i="10" s="1"/>
  <c r="Y180" i="10"/>
  <c r="AN180" i="10" s="1"/>
  <c r="K184" i="10"/>
  <c r="O184" i="10"/>
  <c r="S184" i="10"/>
  <c r="R190" i="10"/>
  <c r="AF188" i="10" s="1"/>
  <c r="AU188" i="10" s="1"/>
  <c r="X193" i="10"/>
  <c r="X192" i="10"/>
  <c r="AB193" i="10"/>
  <c r="AQ193" i="10" s="1"/>
  <c r="AB192" i="10"/>
  <c r="AQ192" i="10" s="1"/>
  <c r="AF193" i="10"/>
  <c r="AU193" i="10" s="1"/>
  <c r="AF192" i="10"/>
  <c r="AU192" i="10" s="1"/>
  <c r="L150" i="10"/>
  <c r="K157" i="10"/>
  <c r="Q153" i="10" s="1"/>
  <c r="Z180" i="10"/>
  <c r="AO180" i="10" s="1"/>
  <c r="L184" i="10"/>
  <c r="Z181" i="10" s="1"/>
  <c r="AO181" i="10" s="1"/>
  <c r="P184" i="10"/>
  <c r="AD181" i="10" s="1"/>
  <c r="AS181" i="10" s="1"/>
  <c r="T184" i="10"/>
  <c r="AH181" i="10" s="1"/>
  <c r="AW181" i="10" s="1"/>
  <c r="S190" i="10"/>
  <c r="AG187" i="10" s="1"/>
  <c r="AV187" i="10" s="1"/>
  <c r="T196" i="10"/>
  <c r="AH192" i="10" s="1"/>
  <c r="AW192" i="10" s="1"/>
  <c r="P196" i="10"/>
  <c r="AD192" i="10" s="1"/>
  <c r="AS192" i="10" s="1"/>
  <c r="L196" i="10"/>
  <c r="Z192" i="10" s="1"/>
  <c r="AO192" i="10" s="1"/>
  <c r="K196" i="10"/>
  <c r="O196" i="10"/>
  <c r="S196" i="10"/>
  <c r="Q196" i="10"/>
  <c r="AE192" i="10" s="1"/>
  <c r="AT192" i="10" s="1"/>
  <c r="O148" i="10"/>
  <c r="Z182" i="10"/>
  <c r="AO182" i="10" s="1"/>
  <c r="AD182" i="10"/>
  <c r="AS182" i="10" s="1"/>
  <c r="AA192" i="10"/>
  <c r="AP192" i="10" s="1"/>
  <c r="Z193" i="10"/>
  <c r="AO193" i="10" s="1"/>
  <c r="AD193" i="10"/>
  <c r="AS193" i="10" s="1"/>
  <c r="AC194" i="10"/>
  <c r="AR194" i="10" s="1"/>
  <c r="AG194" i="10"/>
  <c r="AV194" i="10" s="1"/>
  <c r="AA193" i="10"/>
  <c r="AP193" i="10" s="1"/>
  <c r="Z194" i="10"/>
  <c r="AO194" i="10" s="1"/>
  <c r="AD194" i="10"/>
  <c r="AS194" i="10" s="1"/>
  <c r="AH194" i="10"/>
  <c r="AW194" i="10" s="1"/>
  <c r="AA194" i="10"/>
  <c r="AP194" i="10" s="1"/>
  <c r="AE194" i="10"/>
  <c r="AT194" i="10" s="1"/>
  <c r="Y192" i="10" l="1"/>
  <c r="AN192" i="10" s="1"/>
  <c r="Y193" i="10"/>
  <c r="AN193" i="10" s="1"/>
  <c r="AG182" i="10"/>
  <c r="AV182" i="10" s="1"/>
  <c r="AG181" i="10"/>
  <c r="AV181" i="10" s="1"/>
  <c r="AG186" i="10"/>
  <c r="AV186" i="10" s="1"/>
  <c r="T190" i="10"/>
  <c r="P190" i="10"/>
  <c r="L190" i="10"/>
  <c r="Q190" i="10"/>
  <c r="M190" i="10"/>
  <c r="AI87" i="10"/>
  <c r="AA76" i="10"/>
  <c r="Y194" i="10"/>
  <c r="O190" i="10"/>
  <c r="N190" i="10"/>
  <c r="AF187" i="10"/>
  <c r="AU187" i="10" s="1"/>
  <c r="AC181" i="10"/>
  <c r="AR181" i="10" s="1"/>
  <c r="AC182" i="10"/>
  <c r="AR182" i="10" s="1"/>
  <c r="AG180" i="10"/>
  <c r="AV180" i="10" s="1"/>
  <c r="R152" i="10"/>
  <c r="AF76" i="10"/>
  <c r="AE193" i="10"/>
  <c r="AT193" i="10" s="1"/>
  <c r="AG188" i="10"/>
  <c r="AV188" i="10" s="1"/>
  <c r="AF186" i="10"/>
  <c r="AU186" i="10" s="1"/>
  <c r="AD180" i="10"/>
  <c r="AS180" i="10" s="1"/>
  <c r="AS72" i="10"/>
  <c r="AM72" i="10"/>
  <c r="AT72" i="10"/>
  <c r="AO72" i="10"/>
  <c r="AD76" i="10"/>
  <c r="AR72" i="10" s="1"/>
  <c r="AH180" i="10"/>
  <c r="AW180" i="10" s="1"/>
  <c r="U152" i="10"/>
  <c r="W152" i="10"/>
  <c r="AI81" i="10"/>
  <c r="AH193" i="10"/>
  <c r="AW193" i="10" s="1"/>
  <c r="AH182" i="10"/>
  <c r="AW182" i="10" s="1"/>
  <c r="AG192" i="10"/>
  <c r="AV192" i="10" s="1"/>
  <c r="AG193" i="10"/>
  <c r="AV193" i="10" s="1"/>
  <c r="K190" i="10"/>
  <c r="AM192" i="10"/>
  <c r="J190" i="10"/>
  <c r="Y182" i="10"/>
  <c r="AN182" i="10" s="1"/>
  <c r="Y181" i="10"/>
  <c r="AN181" i="10" s="1"/>
  <c r="Q184" i="10"/>
  <c r="M184" i="10"/>
  <c r="R184" i="10"/>
  <c r="J184" i="10"/>
  <c r="AG76" i="10"/>
  <c r="AU72" i="10" s="1"/>
  <c r="AB76" i="10"/>
  <c r="AP72" i="10" s="1"/>
  <c r="Z76" i="10"/>
  <c r="AN72" i="10" s="1"/>
  <c r="O144" i="10"/>
  <c r="M145" i="10" s="1"/>
  <c r="S141" i="10" s="1"/>
  <c r="Y141" i="10" s="1"/>
  <c r="AH76" i="10"/>
  <c r="AV72" i="10" s="1"/>
  <c r="S148" i="10"/>
  <c r="Y148" i="10" s="1"/>
  <c r="O150" i="10"/>
  <c r="M151" i="10" s="1"/>
  <c r="AC192" i="10"/>
  <c r="AR192" i="10" s="1"/>
  <c r="AC193" i="10"/>
  <c r="AR193" i="10" s="1"/>
  <c r="U153" i="10"/>
  <c r="W153" i="10"/>
  <c r="AM193" i="10"/>
  <c r="AX193" i="10" s="1"/>
  <c r="AJ193" i="10"/>
  <c r="Q154" i="10"/>
  <c r="AC76" i="10"/>
  <c r="AQ72" i="10" s="1"/>
  <c r="AS73" i="10"/>
  <c r="AO73" i="10"/>
  <c r="AT73" i="10"/>
  <c r="AN73" i="10"/>
  <c r="AR73" i="10"/>
  <c r="AM73" i="10"/>
  <c r="AV73" i="10"/>
  <c r="AQ73" i="10"/>
  <c r="AL73" i="10"/>
  <c r="AP73" i="10"/>
  <c r="N184" i="10"/>
  <c r="X76" i="10"/>
  <c r="AL72" i="10" s="1"/>
  <c r="AU74" i="10"/>
  <c r="AT74" i="10"/>
  <c r="AP74" i="10"/>
  <c r="AL74" i="10"/>
  <c r="AS74" i="10"/>
  <c r="AN74" i="10"/>
  <c r="AR74" i="10"/>
  <c r="AM74" i="10"/>
  <c r="AQ74" i="10"/>
  <c r="AV74" i="10"/>
  <c r="AO74" i="10"/>
  <c r="D58" i="10"/>
  <c r="I5" i="10"/>
  <c r="I43" i="10"/>
  <c r="AK75" i="10" l="1"/>
  <c r="AU73" i="10"/>
  <c r="U154" i="10"/>
  <c r="W154" i="10"/>
  <c r="AF182" i="10"/>
  <c r="AU182" i="10" s="1"/>
  <c r="AF181" i="10"/>
  <c r="AU181" i="10" s="1"/>
  <c r="AF180" i="10"/>
  <c r="AU180" i="10" s="1"/>
  <c r="Y188" i="10"/>
  <c r="Y186" i="10"/>
  <c r="Y187" i="10"/>
  <c r="Y82" i="10"/>
  <c r="AG82" i="10"/>
  <c r="AE82" i="10"/>
  <c r="AC82" i="10"/>
  <c r="AD82" i="10"/>
  <c r="AB82" i="10"/>
  <c r="Z82" i="10"/>
  <c r="AH82" i="10"/>
  <c r="AF82" i="10"/>
  <c r="AA82" i="10"/>
  <c r="W156" i="10"/>
  <c r="Z156" i="10" s="1"/>
  <c r="AC186" i="10"/>
  <c r="AR186" i="10" s="1"/>
  <c r="AC187" i="10"/>
  <c r="AR187" i="10" s="1"/>
  <c r="AC188" i="10"/>
  <c r="AR188" i="10" s="1"/>
  <c r="AF88" i="10"/>
  <c r="AA88" i="10"/>
  <c r="AH88" i="10"/>
  <c r="AB88" i="10"/>
  <c r="AG88" i="10"/>
  <c r="Y88" i="10"/>
  <c r="AE88" i="10"/>
  <c r="AC88" i="10"/>
  <c r="Z88" i="10"/>
  <c r="AD88" i="10"/>
  <c r="AD188" i="10"/>
  <c r="AS188" i="10" s="1"/>
  <c r="AD186" i="10"/>
  <c r="AS186" i="10" s="1"/>
  <c r="AD187" i="10"/>
  <c r="AS187" i="10" s="1"/>
  <c r="AA180" i="10"/>
  <c r="AP180" i="10" s="1"/>
  <c r="AA181" i="10"/>
  <c r="AP181" i="10" s="1"/>
  <c r="AA182" i="10"/>
  <c r="AP182" i="10" s="1"/>
  <c r="X186" i="10"/>
  <c r="X187" i="10"/>
  <c r="X188" i="10"/>
  <c r="X82" i="10"/>
  <c r="S142" i="10"/>
  <c r="Y142" i="10" s="1"/>
  <c r="R156" i="10"/>
  <c r="X152" i="10"/>
  <c r="X156" i="10" s="1"/>
  <c r="AN194" i="10"/>
  <c r="AX194" i="10" s="1"/>
  <c r="AJ194" i="10"/>
  <c r="AA187" i="10"/>
  <c r="AP187" i="10" s="1"/>
  <c r="AA188" i="10"/>
  <c r="AP188" i="10" s="1"/>
  <c r="AA186" i="10"/>
  <c r="AP186" i="10" s="1"/>
  <c r="AH186" i="10"/>
  <c r="AW186" i="10" s="1"/>
  <c r="AH187" i="10"/>
  <c r="AW187" i="10" s="1"/>
  <c r="AH188" i="10"/>
  <c r="AW188" i="10" s="1"/>
  <c r="AE180" i="10"/>
  <c r="AT180" i="10" s="1"/>
  <c r="AE181" i="10"/>
  <c r="AT181" i="10" s="1"/>
  <c r="AE182" i="10"/>
  <c r="AT182" i="10" s="1"/>
  <c r="AJ192" i="10"/>
  <c r="Q151" i="10"/>
  <c r="AB186" i="10"/>
  <c r="AQ186" i="10" s="1"/>
  <c r="AB188" i="10"/>
  <c r="AQ188" i="10" s="1"/>
  <c r="AB187" i="10"/>
  <c r="AQ187" i="10" s="1"/>
  <c r="AE187" i="10"/>
  <c r="AT187" i="10" s="1"/>
  <c r="AE188" i="10"/>
  <c r="AT188" i="10" s="1"/>
  <c r="AE186" i="10"/>
  <c r="AT186" i="10" s="1"/>
  <c r="AB182" i="10"/>
  <c r="AQ182" i="10" s="1"/>
  <c r="AB180" i="10"/>
  <c r="AQ180" i="10" s="1"/>
  <c r="AB181" i="10"/>
  <c r="AQ181" i="10" s="1"/>
  <c r="L145" i="10"/>
  <c r="S147" i="10"/>
  <c r="Y147" i="10" s="1"/>
  <c r="S146" i="10"/>
  <c r="S140" i="10"/>
  <c r="X182" i="10"/>
  <c r="X181" i="10"/>
  <c r="X180" i="10"/>
  <c r="AX192" i="10"/>
  <c r="AX195" i="10" s="1"/>
  <c r="Q156" i="10"/>
  <c r="K145" i="10"/>
  <c r="L151" i="10"/>
  <c r="X88" i="10"/>
  <c r="Z188" i="10"/>
  <c r="AO188" i="10" s="1"/>
  <c r="Z186" i="10"/>
  <c r="AO186" i="10" s="1"/>
  <c r="Z187" i="10"/>
  <c r="AO187" i="10" s="1"/>
  <c r="K151" i="10"/>
  <c r="AM180" i="10" l="1"/>
  <c r="AX180" i="10" s="1"/>
  <c r="AJ180" i="10"/>
  <c r="AL80" i="10"/>
  <c r="AL79" i="10"/>
  <c r="AL78" i="10"/>
  <c r="AQ85" i="10"/>
  <c r="AQ84" i="10"/>
  <c r="AQ86" i="10"/>
  <c r="AP85" i="10"/>
  <c r="AP84" i="10"/>
  <c r="AP86" i="10"/>
  <c r="AO80" i="10"/>
  <c r="AO79" i="10"/>
  <c r="AO78" i="10"/>
  <c r="AP79" i="10"/>
  <c r="AP80" i="10"/>
  <c r="AP78" i="10"/>
  <c r="AU79" i="10"/>
  <c r="AU80" i="10"/>
  <c r="AU78" i="10"/>
  <c r="Q147" i="10"/>
  <c r="Q146" i="10"/>
  <c r="Q148" i="10"/>
  <c r="R147" i="10"/>
  <c r="X147" i="10" s="1"/>
  <c r="R146" i="10"/>
  <c r="R148" i="10"/>
  <c r="X148" i="10" s="1"/>
  <c r="AM181" i="10"/>
  <c r="AX181" i="10" s="1"/>
  <c r="AJ181" i="10"/>
  <c r="AM188" i="10"/>
  <c r="AX188" i="10" s="1"/>
  <c r="AJ188" i="10"/>
  <c r="AS85" i="10"/>
  <c r="AS86" i="10"/>
  <c r="AS84" i="10"/>
  <c r="AV85" i="10"/>
  <c r="AV84" i="10"/>
  <c r="AV86" i="10"/>
  <c r="AT79" i="10"/>
  <c r="AT80" i="10"/>
  <c r="AT78" i="10"/>
  <c r="AR80" i="10"/>
  <c r="AR79" i="10"/>
  <c r="AR78" i="10"/>
  <c r="AM80" i="10"/>
  <c r="AM79" i="10"/>
  <c r="AM78" i="10"/>
  <c r="S150" i="10"/>
  <c r="Y146" i="10"/>
  <c r="Y150" i="10" s="1"/>
  <c r="Q141" i="10"/>
  <c r="Q142" i="10"/>
  <c r="Q140" i="10"/>
  <c r="AJ182" i="10"/>
  <c r="AM182" i="10"/>
  <c r="AX182" i="10" s="1"/>
  <c r="R141" i="10"/>
  <c r="X141" i="10" s="1"/>
  <c r="R140" i="10"/>
  <c r="R142" i="10"/>
  <c r="X142" i="10" s="1"/>
  <c r="AM187" i="10"/>
  <c r="AX187" i="10" s="1"/>
  <c r="AJ187" i="10"/>
  <c r="AR85" i="10"/>
  <c r="AR86" i="10"/>
  <c r="AR84" i="10"/>
  <c r="AM85" i="10"/>
  <c r="AM86" i="10"/>
  <c r="AM84" i="10"/>
  <c r="AO85" i="10"/>
  <c r="AO86" i="10"/>
  <c r="AO84" i="10"/>
  <c r="AV79" i="10"/>
  <c r="AV80" i="10"/>
  <c r="AV78" i="10"/>
  <c r="AQ80" i="10"/>
  <c r="AQ79" i="10"/>
  <c r="AQ78" i="10"/>
  <c r="AL85" i="10"/>
  <c r="AL84" i="10"/>
  <c r="AL86" i="10"/>
  <c r="S144" i="10"/>
  <c r="Y140" i="10"/>
  <c r="Y144" i="10" s="1"/>
  <c r="AM186" i="10"/>
  <c r="AX186" i="10" s="1"/>
  <c r="AX189" i="10" s="1"/>
  <c r="AJ186" i="10"/>
  <c r="AN85" i="10"/>
  <c r="AN86" i="10"/>
  <c r="AN84" i="10"/>
  <c r="AU85" i="10"/>
  <c r="AU84" i="10"/>
  <c r="AU86" i="10"/>
  <c r="AT85" i="10"/>
  <c r="AT86" i="10"/>
  <c r="AT84" i="10"/>
  <c r="AN79" i="10"/>
  <c r="AN80" i="10"/>
  <c r="AN78" i="10"/>
  <c r="AS79" i="10"/>
  <c r="AS80" i="10"/>
  <c r="AS78" i="10"/>
  <c r="U142" i="10" l="1"/>
  <c r="W142" i="10"/>
  <c r="U141" i="10"/>
  <c r="W141" i="10"/>
  <c r="U148" i="10"/>
  <c r="W148" i="10"/>
  <c r="AK87" i="10"/>
  <c r="R144" i="10"/>
  <c r="X140" i="10"/>
  <c r="X144" i="10" s="1"/>
  <c r="U140" i="10"/>
  <c r="Q139" i="10"/>
  <c r="Q144" i="10"/>
  <c r="W140" i="10"/>
  <c r="Q145" i="10"/>
  <c r="Q150" i="10"/>
  <c r="U146" i="10"/>
  <c r="W146" i="10"/>
  <c r="R150" i="10"/>
  <c r="X146" i="10"/>
  <c r="X150" i="10" s="1"/>
  <c r="U147" i="10"/>
  <c r="W147" i="10"/>
  <c r="AK81" i="10"/>
  <c r="AX183" i="10"/>
  <c r="W150" i="10" l="1"/>
  <c r="Z150" i="10" s="1"/>
  <c r="W144" i="10"/>
  <c r="Z144" i="10" s="1"/>
  <c r="O139" i="9" l="1"/>
  <c r="N139" i="9"/>
  <c r="M139" i="9"/>
  <c r="L139" i="9"/>
  <c r="L67" i="9" s="1"/>
  <c r="K139" i="9"/>
  <c r="J139" i="9"/>
  <c r="I139" i="9"/>
  <c r="H139" i="9"/>
  <c r="H67" i="9" s="1"/>
  <c r="G139" i="9"/>
  <c r="F139" i="9"/>
  <c r="E139" i="9"/>
  <c r="AV68" i="9"/>
  <c r="AR68" i="9"/>
  <c r="AN68" i="9"/>
  <c r="AL68" i="9"/>
  <c r="AJ68" i="9"/>
  <c r="AH68" i="9"/>
  <c r="AF68" i="9"/>
  <c r="AD68" i="9"/>
  <c r="AB68" i="9"/>
  <c r="AA68" i="9"/>
  <c r="AU68" i="9" s="1"/>
  <c r="P68" i="9"/>
  <c r="O68" i="9"/>
  <c r="N68" i="9"/>
  <c r="M68" i="9"/>
  <c r="L68" i="9"/>
  <c r="K68" i="9"/>
  <c r="J68" i="9"/>
  <c r="I68" i="9"/>
  <c r="H68" i="9"/>
  <c r="G68" i="9"/>
  <c r="F68" i="9"/>
  <c r="E68" i="9"/>
  <c r="AV67" i="9"/>
  <c r="AT67" i="9"/>
  <c r="AR67" i="9"/>
  <c r="AP67" i="9"/>
  <c r="AN67" i="9"/>
  <c r="AL67" i="9"/>
  <c r="AJ67" i="9"/>
  <c r="AH67" i="9"/>
  <c r="AF67" i="9"/>
  <c r="AD67" i="9"/>
  <c r="AB67" i="9"/>
  <c r="AA67" i="9"/>
  <c r="AU67" i="9" s="1"/>
  <c r="X67" i="9"/>
  <c r="P67" i="9"/>
  <c r="O67" i="9"/>
  <c r="N67" i="9"/>
  <c r="M67" i="9"/>
  <c r="K67" i="9"/>
  <c r="J67" i="9"/>
  <c r="I67" i="9"/>
  <c r="G67" i="9"/>
  <c r="F67" i="9"/>
  <c r="E67" i="9"/>
  <c r="AV66" i="9"/>
  <c r="AT66" i="9"/>
  <c r="AR66" i="9"/>
  <c r="AP66" i="9"/>
  <c r="AN66" i="9"/>
  <c r="AL66" i="9"/>
  <c r="AJ66" i="9"/>
  <c r="AH66" i="9"/>
  <c r="AF66" i="9"/>
  <c r="AD66" i="9"/>
  <c r="AB66" i="9"/>
  <c r="AA66" i="9"/>
  <c r="AU66" i="9" s="1"/>
  <c r="P66" i="9"/>
  <c r="O66" i="9"/>
  <c r="N66" i="9"/>
  <c r="M66" i="9"/>
  <c r="L66" i="9"/>
  <c r="K66" i="9"/>
  <c r="J66" i="9"/>
  <c r="I66" i="9"/>
  <c r="H66" i="9"/>
  <c r="G66" i="9"/>
  <c r="F66" i="9"/>
  <c r="E66" i="9"/>
  <c r="AV65" i="9"/>
  <c r="AN65" i="9"/>
  <c r="AF65" i="9"/>
  <c r="X65" i="9"/>
  <c r="H65" i="9"/>
  <c r="AV64" i="9"/>
  <c r="AU64" i="9"/>
  <c r="AU65" i="9" s="1"/>
  <c r="AT64" i="9"/>
  <c r="AT65" i="9" s="1"/>
  <c r="AS64" i="9"/>
  <c r="AS65" i="9" s="1"/>
  <c r="AR64" i="9"/>
  <c r="AR65" i="9" s="1"/>
  <c r="AQ64" i="9"/>
  <c r="AQ65" i="9" s="1"/>
  <c r="AP64" i="9"/>
  <c r="AP65" i="9" s="1"/>
  <c r="AO64" i="9"/>
  <c r="AO65" i="9" s="1"/>
  <c r="AN64" i="9"/>
  <c r="AM64" i="9"/>
  <c r="AM65" i="9" s="1"/>
  <c r="AL65" i="9" s="1"/>
  <c r="AL64" i="9"/>
  <c r="AK64" i="9"/>
  <c r="AK65" i="9" s="1"/>
  <c r="AJ64" i="9"/>
  <c r="AJ65" i="9" s="1"/>
  <c r="AI64" i="9"/>
  <c r="AI65" i="9" s="1"/>
  <c r="AH64" i="9"/>
  <c r="AH65" i="9" s="1"/>
  <c r="AG64" i="9"/>
  <c r="AG65" i="9" s="1"/>
  <c r="AF64" i="9"/>
  <c r="AE64" i="9"/>
  <c r="AE65" i="9" s="1"/>
  <c r="AD64" i="9"/>
  <c r="AD65" i="9" s="1"/>
  <c r="AC64" i="9"/>
  <c r="AC65" i="9" s="1"/>
  <c r="AB64" i="9"/>
  <c r="AB65" i="9" s="1"/>
  <c r="AA64" i="9"/>
  <c r="Z64" i="9"/>
  <c r="Y64" i="9"/>
  <c r="Y65" i="9" s="1"/>
  <c r="X64" i="9"/>
  <c r="W64" i="9"/>
  <c r="W65" i="9" s="1"/>
  <c r="V64" i="9"/>
  <c r="U64" i="9"/>
  <c r="U65" i="9" s="1"/>
  <c r="T64" i="9"/>
  <c r="T65" i="9" s="1"/>
  <c r="S64" i="9"/>
  <c r="S65" i="9" s="1"/>
  <c r="R64" i="9"/>
  <c r="Q64" i="9"/>
  <c r="Q65" i="9" s="1"/>
  <c r="P64" i="9"/>
  <c r="O64" i="9"/>
  <c r="O65" i="9" s="1"/>
  <c r="N64" i="9"/>
  <c r="N65" i="9" s="1"/>
  <c r="M64" i="9"/>
  <c r="M65" i="9" s="1"/>
  <c r="L64" i="9"/>
  <c r="L65" i="9" s="1"/>
  <c r="K64" i="9"/>
  <c r="K65" i="9" s="1"/>
  <c r="J64" i="9"/>
  <c r="J65" i="9" s="1"/>
  <c r="I64" i="9"/>
  <c r="I65" i="9" s="1"/>
  <c r="H64" i="9"/>
  <c r="G64" i="9"/>
  <c r="G65" i="9" s="1"/>
  <c r="F64" i="9"/>
  <c r="F65" i="9" s="1"/>
  <c r="E64" i="9"/>
  <c r="E65" i="9" s="1"/>
  <c r="AV63" i="9"/>
  <c r="AT63" i="9"/>
  <c r="AR63" i="9"/>
  <c r="AP63" i="9"/>
  <c r="AN63" i="9"/>
  <c r="AL63" i="9"/>
  <c r="AJ63" i="9"/>
  <c r="AH63" i="9"/>
  <c r="AF63" i="9"/>
  <c r="AD63" i="9"/>
  <c r="AB63" i="9"/>
  <c r="AA63" i="9"/>
  <c r="AU63" i="9" s="1"/>
  <c r="T63" i="9"/>
  <c r="P63" i="9"/>
  <c r="X63" i="9" s="1"/>
  <c r="O63" i="9"/>
  <c r="N63" i="9"/>
  <c r="M63" i="9"/>
  <c r="L63" i="9"/>
  <c r="K63" i="9"/>
  <c r="J63" i="9"/>
  <c r="I63" i="9"/>
  <c r="H63" i="9"/>
  <c r="G63" i="9"/>
  <c r="F63" i="9"/>
  <c r="E63" i="9"/>
  <c r="AV62" i="9"/>
  <c r="AT62" i="9"/>
  <c r="AR62" i="9"/>
  <c r="AP62" i="9"/>
  <c r="AN62" i="9"/>
  <c r="AL62" i="9"/>
  <c r="AJ62" i="9"/>
  <c r="AH62" i="9"/>
  <c r="AF62" i="9"/>
  <c r="AD62" i="9"/>
  <c r="AB62" i="9"/>
  <c r="AA62" i="9"/>
  <c r="AU62" i="9" s="1"/>
  <c r="X62" i="9"/>
  <c r="T62" i="9"/>
  <c r="P62" i="9"/>
  <c r="O62" i="9"/>
  <c r="N62" i="9"/>
  <c r="M62" i="9"/>
  <c r="L62" i="9"/>
  <c r="K62" i="9"/>
  <c r="J62" i="9"/>
  <c r="I62" i="9"/>
  <c r="H62" i="9"/>
  <c r="G62" i="9"/>
  <c r="F62" i="9"/>
  <c r="E62" i="9"/>
  <c r="AV61" i="9"/>
  <c r="AT61" i="9"/>
  <c r="AR61" i="9"/>
  <c r="AP61" i="9"/>
  <c r="AN61" i="9"/>
  <c r="AL61" i="9"/>
  <c r="AJ61" i="9"/>
  <c r="AH61" i="9"/>
  <c r="AF61" i="9"/>
  <c r="AD61" i="9"/>
  <c r="AB61" i="9"/>
  <c r="AA61" i="9"/>
  <c r="AU61" i="9" s="1"/>
  <c r="X61" i="9"/>
  <c r="T61" i="9"/>
  <c r="P61" i="9"/>
  <c r="O61" i="9"/>
  <c r="N61" i="9"/>
  <c r="M61" i="9"/>
  <c r="L61" i="9"/>
  <c r="K61" i="9"/>
  <c r="J61" i="9"/>
  <c r="I61" i="9"/>
  <c r="H61" i="9"/>
  <c r="G61" i="9"/>
  <c r="F61" i="9"/>
  <c r="E61" i="9"/>
  <c r="AV60" i="9"/>
  <c r="AT60" i="9"/>
  <c r="AR60" i="9"/>
  <c r="AP60" i="9"/>
  <c r="AN60" i="9"/>
  <c r="AL60" i="9"/>
  <c r="AJ60" i="9"/>
  <c r="AH60" i="9"/>
  <c r="AF60" i="9"/>
  <c r="AD60" i="9"/>
  <c r="AB60" i="9"/>
  <c r="AA60" i="9"/>
  <c r="AU60" i="9" s="1"/>
  <c r="P60" i="9"/>
  <c r="O60" i="9"/>
  <c r="N60" i="9"/>
  <c r="M60" i="9"/>
  <c r="L60" i="9"/>
  <c r="K60" i="9"/>
  <c r="J60" i="9"/>
  <c r="I60" i="9"/>
  <c r="H60" i="9"/>
  <c r="G60" i="9"/>
  <c r="F60" i="9"/>
  <c r="E60" i="9"/>
  <c r="AR59" i="9"/>
  <c r="AH59" i="9"/>
  <c r="Z59" i="9"/>
  <c r="R59" i="9"/>
  <c r="J59" i="9"/>
  <c r="AV58" i="9"/>
  <c r="AV59" i="9" s="1"/>
  <c r="AU58" i="9"/>
  <c r="AU59" i="9" s="1"/>
  <c r="AT58" i="9"/>
  <c r="AT59" i="9" s="1"/>
  <c r="AS58" i="9"/>
  <c r="AS59" i="9" s="1"/>
  <c r="AR58" i="9"/>
  <c r="AQ58" i="9"/>
  <c r="AQ59" i="9" s="1"/>
  <c r="AP58" i="9"/>
  <c r="AP59" i="9" s="1"/>
  <c r="AO58" i="9"/>
  <c r="AO59" i="9" s="1"/>
  <c r="AN58" i="9"/>
  <c r="AN59" i="9" s="1"/>
  <c r="AM58" i="9"/>
  <c r="AM59" i="9" s="1"/>
  <c r="AL58" i="9"/>
  <c r="AK58" i="9"/>
  <c r="AK59" i="9" s="1"/>
  <c r="AJ58" i="9"/>
  <c r="AJ59" i="9" s="1"/>
  <c r="AI58" i="9"/>
  <c r="AI59" i="9" s="1"/>
  <c r="AH58" i="9"/>
  <c r="AG58" i="9"/>
  <c r="AG59" i="9" s="1"/>
  <c r="AF58" i="9"/>
  <c r="AF59" i="9" s="1"/>
  <c r="AE58" i="9"/>
  <c r="AE59" i="9" s="1"/>
  <c r="AD58" i="9"/>
  <c r="AD59" i="9" s="1"/>
  <c r="AC58" i="9"/>
  <c r="AC59" i="9" s="1"/>
  <c r="AB58" i="9"/>
  <c r="AB59" i="9" s="1"/>
  <c r="AA58" i="9"/>
  <c r="Z58" i="9"/>
  <c r="Y58" i="9"/>
  <c r="X58" i="9"/>
  <c r="X59" i="9" s="1"/>
  <c r="W58" i="9"/>
  <c r="W59" i="9" s="1"/>
  <c r="V58" i="9"/>
  <c r="V59" i="9" s="1"/>
  <c r="U58" i="9"/>
  <c r="T58" i="9"/>
  <c r="T59" i="9" s="1"/>
  <c r="S58" i="9"/>
  <c r="S59" i="9" s="1"/>
  <c r="R58" i="9"/>
  <c r="Q58" i="9"/>
  <c r="P58" i="9"/>
  <c r="O58" i="9"/>
  <c r="O59" i="9" s="1"/>
  <c r="N58" i="9"/>
  <c r="N59" i="9" s="1"/>
  <c r="M58" i="9"/>
  <c r="M59" i="9" s="1"/>
  <c r="L58" i="9"/>
  <c r="L59" i="9" s="1"/>
  <c r="K58" i="9"/>
  <c r="K59" i="9" s="1"/>
  <c r="J58" i="9"/>
  <c r="I58" i="9"/>
  <c r="I59" i="9" s="1"/>
  <c r="H58" i="9"/>
  <c r="H59" i="9" s="1"/>
  <c r="G58" i="9"/>
  <c r="G59" i="9" s="1"/>
  <c r="F58" i="9"/>
  <c r="F59" i="9" s="1"/>
  <c r="E58" i="9"/>
  <c r="E59" i="9" s="1"/>
  <c r="AV57" i="9"/>
  <c r="AT57" i="9"/>
  <c r="AR57" i="9"/>
  <c r="AP57" i="9"/>
  <c r="AN57" i="9"/>
  <c r="AL57" i="9"/>
  <c r="AJ57" i="9"/>
  <c r="AH57" i="9"/>
  <c r="AF57" i="9"/>
  <c r="AD57" i="9"/>
  <c r="AB57" i="9"/>
  <c r="AA57" i="9"/>
  <c r="AU57" i="9" s="1"/>
  <c r="Z57" i="9"/>
  <c r="X57" i="9"/>
  <c r="R57" i="9"/>
  <c r="Q57" i="9"/>
  <c r="P57" i="9"/>
  <c r="T57" i="9" s="1"/>
  <c r="O57" i="9"/>
  <c r="N57" i="9"/>
  <c r="M57" i="9"/>
  <c r="L57" i="9"/>
  <c r="K57" i="9"/>
  <c r="J57" i="9"/>
  <c r="I57" i="9"/>
  <c r="H57" i="9"/>
  <c r="G57" i="9"/>
  <c r="F57" i="9"/>
  <c r="E57" i="9"/>
  <c r="AT56" i="9"/>
  <c r="AS56" i="9"/>
  <c r="AP56" i="9"/>
  <c r="AO56" i="9"/>
  <c r="AL56" i="9"/>
  <c r="AK56" i="9"/>
  <c r="AH56" i="9"/>
  <c r="AG56" i="9"/>
  <c r="AD56" i="9"/>
  <c r="AC56" i="9"/>
  <c r="AA56" i="9"/>
  <c r="AV56" i="9" s="1"/>
  <c r="Z56" i="9"/>
  <c r="Y56" i="9"/>
  <c r="V56" i="9"/>
  <c r="U56" i="9"/>
  <c r="R56" i="9"/>
  <c r="Q56" i="9"/>
  <c r="P56" i="9"/>
  <c r="X56" i="9" s="1"/>
  <c r="O56" i="9"/>
  <c r="N56" i="9"/>
  <c r="M56" i="9"/>
  <c r="L56" i="9"/>
  <c r="K56" i="9"/>
  <c r="J56" i="9"/>
  <c r="I56" i="9"/>
  <c r="H56" i="9"/>
  <c r="G56" i="9"/>
  <c r="F56" i="9"/>
  <c r="E56" i="9"/>
  <c r="AT55" i="9"/>
  <c r="AS55" i="9"/>
  <c r="AP55" i="9"/>
  <c r="AO55" i="9"/>
  <c r="AL55" i="9"/>
  <c r="AK55" i="9"/>
  <c r="AH55" i="9"/>
  <c r="AG55" i="9"/>
  <c r="AD55" i="9"/>
  <c r="AC55" i="9"/>
  <c r="AA55" i="9"/>
  <c r="AV55" i="9" s="1"/>
  <c r="Z55" i="9"/>
  <c r="Y55" i="9"/>
  <c r="V55" i="9"/>
  <c r="U55" i="9"/>
  <c r="R55" i="9"/>
  <c r="Q55" i="9"/>
  <c r="P55" i="9"/>
  <c r="X55" i="9" s="1"/>
  <c r="O55" i="9"/>
  <c r="N55" i="9"/>
  <c r="M55" i="9"/>
  <c r="L55" i="9"/>
  <c r="K55" i="9"/>
  <c r="J55" i="9"/>
  <c r="I55" i="9"/>
  <c r="H55" i="9"/>
  <c r="G55" i="9"/>
  <c r="F55" i="9"/>
  <c r="E55" i="9"/>
  <c r="AT54" i="9"/>
  <c r="AS54" i="9"/>
  <c r="AP54" i="9"/>
  <c r="AO54" i="9"/>
  <c r="AL54" i="9"/>
  <c r="AK54" i="9"/>
  <c r="AH54" i="9"/>
  <c r="AG54" i="9"/>
  <c r="AD54" i="9"/>
  <c r="AC54" i="9"/>
  <c r="AA54" i="9"/>
  <c r="AV54" i="9" s="1"/>
  <c r="Z54" i="9"/>
  <c r="Y54" i="9"/>
  <c r="V54" i="9"/>
  <c r="U54" i="9"/>
  <c r="R54" i="9"/>
  <c r="Q54" i="9"/>
  <c r="P54" i="9"/>
  <c r="X54" i="9" s="1"/>
  <c r="O54" i="9"/>
  <c r="N54" i="9"/>
  <c r="M54" i="9"/>
  <c r="L54" i="9"/>
  <c r="K54" i="9"/>
  <c r="J54" i="9"/>
  <c r="I54" i="9"/>
  <c r="H54" i="9"/>
  <c r="G54" i="9"/>
  <c r="F54" i="9"/>
  <c r="E54" i="9"/>
  <c r="AS53" i="9"/>
  <c r="AC53" i="9"/>
  <c r="M53" i="9"/>
  <c r="AV52" i="9"/>
  <c r="AV53" i="9" s="1"/>
  <c r="AU52" i="9"/>
  <c r="AU53" i="9" s="1"/>
  <c r="AT52" i="9"/>
  <c r="AT53" i="9" s="1"/>
  <c r="AS52" i="9"/>
  <c r="AR52" i="9"/>
  <c r="AR53" i="9" s="1"/>
  <c r="AQ52" i="9"/>
  <c r="AQ53" i="9" s="1"/>
  <c r="AP52" i="9"/>
  <c r="AP53" i="9" s="1"/>
  <c r="AO52" i="9"/>
  <c r="AO53" i="9" s="1"/>
  <c r="AN52" i="9"/>
  <c r="AN53" i="9" s="1"/>
  <c r="AM52" i="9"/>
  <c r="AM53" i="9" s="1"/>
  <c r="AL53" i="9" s="1"/>
  <c r="AL52" i="9"/>
  <c r="AK52" i="9"/>
  <c r="AK53" i="9" s="1"/>
  <c r="AJ52" i="9"/>
  <c r="AJ53" i="9" s="1"/>
  <c r="AI52" i="9"/>
  <c r="AI53" i="9" s="1"/>
  <c r="AH52" i="9"/>
  <c r="AH53" i="9" s="1"/>
  <c r="AG52" i="9"/>
  <c r="AG53" i="9" s="1"/>
  <c r="AF52" i="9"/>
  <c r="AF53" i="9" s="1"/>
  <c r="AE52" i="9"/>
  <c r="AE53" i="9" s="1"/>
  <c r="AD52" i="9"/>
  <c r="AD53" i="9" s="1"/>
  <c r="AC52" i="9"/>
  <c r="AB52" i="9"/>
  <c r="AB53" i="9" s="1"/>
  <c r="AA52" i="9"/>
  <c r="Z52" i="9"/>
  <c r="Z53" i="9" s="1"/>
  <c r="Y52" i="9"/>
  <c r="Y53" i="9" s="1"/>
  <c r="X52" i="9"/>
  <c r="X53" i="9" s="1"/>
  <c r="W52" i="9"/>
  <c r="W53" i="9" s="1"/>
  <c r="V52" i="9"/>
  <c r="V53" i="9" s="1"/>
  <c r="U52" i="9"/>
  <c r="U53" i="9" s="1"/>
  <c r="T52" i="9"/>
  <c r="T53" i="9" s="1"/>
  <c r="S52" i="9"/>
  <c r="S53" i="9" s="1"/>
  <c r="R52" i="9"/>
  <c r="R53" i="9" s="1"/>
  <c r="Q52" i="9"/>
  <c r="Q53" i="9" s="1"/>
  <c r="P52" i="9"/>
  <c r="O52" i="9"/>
  <c r="O53" i="9" s="1"/>
  <c r="N52" i="9"/>
  <c r="N53" i="9" s="1"/>
  <c r="M52" i="9"/>
  <c r="L52" i="9"/>
  <c r="L53" i="9" s="1"/>
  <c r="K52" i="9"/>
  <c r="K53" i="9" s="1"/>
  <c r="J52" i="9"/>
  <c r="J53" i="9" s="1"/>
  <c r="I52" i="9"/>
  <c r="I53" i="9" s="1"/>
  <c r="H52" i="9"/>
  <c r="H53" i="9" s="1"/>
  <c r="G52" i="9"/>
  <c r="G53" i="9" s="1"/>
  <c r="F52" i="9"/>
  <c r="F53" i="9" s="1"/>
  <c r="E52" i="9"/>
  <c r="E53" i="9" s="1"/>
  <c r="AT51" i="9"/>
  <c r="AS51" i="9"/>
  <c r="AP51" i="9"/>
  <c r="AO51" i="9"/>
  <c r="AL51" i="9"/>
  <c r="AK51" i="9"/>
  <c r="AH51" i="9"/>
  <c r="AG51" i="9"/>
  <c r="AD51" i="9"/>
  <c r="AC51" i="9"/>
  <c r="AA51" i="9"/>
  <c r="AV51" i="9" s="1"/>
  <c r="Z51" i="9"/>
  <c r="Y51" i="9"/>
  <c r="V51" i="9"/>
  <c r="U51" i="9"/>
  <c r="R51" i="9"/>
  <c r="Q51" i="9"/>
  <c r="P51" i="9"/>
  <c r="X51" i="9" s="1"/>
  <c r="O51" i="9"/>
  <c r="N51" i="9"/>
  <c r="M51" i="9"/>
  <c r="L51" i="9"/>
  <c r="K51" i="9"/>
  <c r="J51" i="9"/>
  <c r="I51" i="9"/>
  <c r="H51" i="9"/>
  <c r="G51" i="9"/>
  <c r="F51" i="9"/>
  <c r="E51" i="9"/>
  <c r="AT50" i="9"/>
  <c r="AS50" i="9"/>
  <c r="AP50" i="9"/>
  <c r="AO50" i="9"/>
  <c r="AL50" i="9"/>
  <c r="AK50" i="9"/>
  <c r="AH50" i="9"/>
  <c r="AG50" i="9"/>
  <c r="AD50" i="9"/>
  <c r="AC50" i="9"/>
  <c r="AA50" i="9"/>
  <c r="AV50" i="9" s="1"/>
  <c r="Z50" i="9"/>
  <c r="Y50" i="9"/>
  <c r="V50" i="9"/>
  <c r="U50" i="9"/>
  <c r="R50" i="9"/>
  <c r="Q50" i="9"/>
  <c r="P50" i="9"/>
  <c r="X50" i="9" s="1"/>
  <c r="O50" i="9"/>
  <c r="N50" i="9"/>
  <c r="M50" i="9"/>
  <c r="L50" i="9"/>
  <c r="K50" i="9"/>
  <c r="J50" i="9"/>
  <c r="I50" i="9"/>
  <c r="H50" i="9"/>
  <c r="G50" i="9"/>
  <c r="F50" i="9"/>
  <c r="E50" i="9"/>
  <c r="AT49" i="9"/>
  <c r="AS49" i="9"/>
  <c r="AP49" i="9"/>
  <c r="AO49" i="9"/>
  <c r="AL49" i="9"/>
  <c r="AK49" i="9"/>
  <c r="AH49" i="9"/>
  <c r="AG49" i="9"/>
  <c r="AD49" i="9"/>
  <c r="AC49" i="9"/>
  <c r="AA49" i="9"/>
  <c r="AV49" i="9" s="1"/>
  <c r="Z49" i="9"/>
  <c r="Y49" i="9"/>
  <c r="V49" i="9"/>
  <c r="U49" i="9"/>
  <c r="R49" i="9"/>
  <c r="Q49" i="9"/>
  <c r="P49" i="9"/>
  <c r="X49" i="9" s="1"/>
  <c r="O49" i="9"/>
  <c r="N49" i="9"/>
  <c r="M49" i="9"/>
  <c r="L49" i="9"/>
  <c r="K49" i="9"/>
  <c r="J49" i="9"/>
  <c r="I49" i="9"/>
  <c r="H49" i="9"/>
  <c r="G49" i="9"/>
  <c r="F49" i="9"/>
  <c r="E49" i="9"/>
  <c r="AP48" i="9"/>
  <c r="AH48" i="9"/>
  <c r="Z48" i="9"/>
  <c r="R48" i="9"/>
  <c r="J48" i="9"/>
  <c r="AV47" i="9"/>
  <c r="AV48" i="9" s="1"/>
  <c r="AU47" i="9"/>
  <c r="AT47" i="9"/>
  <c r="AT48" i="9" s="1"/>
  <c r="AS47" i="9"/>
  <c r="AS48" i="9" s="1"/>
  <c r="AR47" i="9"/>
  <c r="AR48" i="9" s="1"/>
  <c r="AQ47" i="9"/>
  <c r="AP47" i="9"/>
  <c r="AO47" i="9"/>
  <c r="AO48" i="9" s="1"/>
  <c r="AN47" i="9"/>
  <c r="AN48" i="9" s="1"/>
  <c r="AM47" i="9"/>
  <c r="AL47" i="9"/>
  <c r="AK47" i="9"/>
  <c r="AK48" i="9" s="1"/>
  <c r="AJ47" i="9"/>
  <c r="AJ48" i="9" s="1"/>
  <c r="AI47" i="9"/>
  <c r="AH47" i="9"/>
  <c r="AG47" i="9"/>
  <c r="AG48" i="9" s="1"/>
  <c r="AF47" i="9"/>
  <c r="AF48" i="9" s="1"/>
  <c r="AE47" i="9"/>
  <c r="AD47" i="9"/>
  <c r="AD48" i="9" s="1"/>
  <c r="AC47" i="9"/>
  <c r="AC48" i="9" s="1"/>
  <c r="AB47" i="9"/>
  <c r="AB48" i="9" s="1"/>
  <c r="AA47" i="9"/>
  <c r="Z47" i="9"/>
  <c r="Y47" i="9"/>
  <c r="Y48" i="9" s="1"/>
  <c r="X47" i="9"/>
  <c r="W47" i="9"/>
  <c r="V47" i="9"/>
  <c r="V48" i="9" s="1"/>
  <c r="U47" i="9"/>
  <c r="U48" i="9" s="1"/>
  <c r="T47" i="9"/>
  <c r="S47" i="9"/>
  <c r="R47" i="9"/>
  <c r="Q47" i="9"/>
  <c r="Q48" i="9" s="1"/>
  <c r="P47" i="9"/>
  <c r="O47" i="9"/>
  <c r="O48" i="9" s="1"/>
  <c r="N47" i="9"/>
  <c r="N48" i="9" s="1"/>
  <c r="M47" i="9"/>
  <c r="M48" i="9" s="1"/>
  <c r="L47" i="9"/>
  <c r="L48" i="9" s="1"/>
  <c r="K47" i="9"/>
  <c r="K48" i="9" s="1"/>
  <c r="J47" i="9"/>
  <c r="I47" i="9"/>
  <c r="I48" i="9" s="1"/>
  <c r="H47" i="9"/>
  <c r="H48" i="9" s="1"/>
  <c r="G47" i="9"/>
  <c r="G48" i="9" s="1"/>
  <c r="F47" i="9"/>
  <c r="F48" i="9" s="1"/>
  <c r="E47" i="9"/>
  <c r="E48" i="9" s="1"/>
  <c r="AV46" i="9"/>
  <c r="AS46" i="9"/>
  <c r="AR46" i="9"/>
  <c r="AO46" i="9"/>
  <c r="AN46" i="9"/>
  <c r="AL46" i="9"/>
  <c r="AK46" i="9"/>
  <c r="AJ46" i="9"/>
  <c r="AG46" i="9"/>
  <c r="AF46" i="9"/>
  <c r="AC46" i="9"/>
  <c r="AB46" i="9"/>
  <c r="AA46" i="9"/>
  <c r="AU46" i="9" s="1"/>
  <c r="X46" i="9"/>
  <c r="T46" i="9"/>
  <c r="P46" i="9"/>
  <c r="O46" i="9"/>
  <c r="N46" i="9"/>
  <c r="M46" i="9"/>
  <c r="L46" i="9"/>
  <c r="K46" i="9"/>
  <c r="J46" i="9"/>
  <c r="I46" i="9"/>
  <c r="H46" i="9"/>
  <c r="G46" i="9"/>
  <c r="F46" i="9"/>
  <c r="E46" i="9"/>
  <c r="AV45" i="9"/>
  <c r="AS45" i="9"/>
  <c r="AR45" i="9"/>
  <c r="AO45" i="9"/>
  <c r="AN45" i="9"/>
  <c r="AL45" i="9"/>
  <c r="AK45" i="9"/>
  <c r="AJ45" i="9"/>
  <c r="AG45" i="9"/>
  <c r="AF45" i="9"/>
  <c r="AC45" i="9"/>
  <c r="AB45" i="9"/>
  <c r="AA45" i="9"/>
  <c r="AU45" i="9" s="1"/>
  <c r="P45" i="9"/>
  <c r="O45" i="9"/>
  <c r="N45" i="9"/>
  <c r="M45" i="9"/>
  <c r="L45" i="9"/>
  <c r="K45" i="9"/>
  <c r="J45" i="9"/>
  <c r="I45" i="9"/>
  <c r="H45" i="9"/>
  <c r="G45" i="9"/>
  <c r="F45" i="9"/>
  <c r="E45" i="9"/>
  <c r="AV44" i="9"/>
  <c r="AS44" i="9"/>
  <c r="AR44" i="9"/>
  <c r="AO44" i="9"/>
  <c r="AN44" i="9"/>
  <c r="AL44" i="9"/>
  <c r="AK44" i="9"/>
  <c r="AJ44" i="9"/>
  <c r="AG44" i="9"/>
  <c r="AF44" i="9"/>
  <c r="AC44" i="9"/>
  <c r="AB44" i="9"/>
  <c r="AA44" i="9"/>
  <c r="AU44" i="9" s="1"/>
  <c r="P44" i="9"/>
  <c r="O44" i="9"/>
  <c r="N44" i="9"/>
  <c r="M44" i="9"/>
  <c r="L44" i="9"/>
  <c r="K44" i="9"/>
  <c r="J44" i="9"/>
  <c r="I44" i="9"/>
  <c r="H44" i="9"/>
  <c r="G44" i="9"/>
  <c r="F44" i="9"/>
  <c r="E44" i="9"/>
  <c r="AV43" i="9"/>
  <c r="AR43" i="9"/>
  <c r="AN43" i="9"/>
  <c r="AF43" i="9"/>
  <c r="AB43" i="9"/>
  <c r="X43" i="9"/>
  <c r="L43" i="9"/>
  <c r="H43" i="9"/>
  <c r="AV42" i="9"/>
  <c r="AU42" i="9"/>
  <c r="AU43" i="9" s="1"/>
  <c r="AT42" i="9"/>
  <c r="AT43" i="9" s="1"/>
  <c r="AS42" i="9"/>
  <c r="AS43" i="9" s="1"/>
  <c r="AR42" i="9"/>
  <c r="AQ42" i="9"/>
  <c r="AQ43" i="9" s="1"/>
  <c r="AP42" i="9"/>
  <c r="AP43" i="9" s="1"/>
  <c r="AO42" i="9"/>
  <c r="AO43" i="9" s="1"/>
  <c r="AN42" i="9"/>
  <c r="AM42" i="9"/>
  <c r="AM43" i="9" s="1"/>
  <c r="AL42" i="9"/>
  <c r="AK42" i="9"/>
  <c r="AK43" i="9" s="1"/>
  <c r="AJ42" i="9"/>
  <c r="AJ43" i="9" s="1"/>
  <c r="AI42" i="9"/>
  <c r="AI43" i="9" s="1"/>
  <c r="AH42" i="9"/>
  <c r="AH43" i="9" s="1"/>
  <c r="AG42" i="9"/>
  <c r="AG43" i="9" s="1"/>
  <c r="AF42" i="9"/>
  <c r="AE42" i="9"/>
  <c r="AE43" i="9" s="1"/>
  <c r="AD42" i="9"/>
  <c r="AD43" i="9" s="1"/>
  <c r="AC42" i="9"/>
  <c r="AC43" i="9" s="1"/>
  <c r="AB42" i="9"/>
  <c r="AA42" i="9"/>
  <c r="Z42" i="9"/>
  <c r="Z43" i="9" s="1"/>
  <c r="Y42" i="9"/>
  <c r="Y43" i="9" s="1"/>
  <c r="X42" i="9"/>
  <c r="W42" i="9"/>
  <c r="W43" i="9" s="1"/>
  <c r="V42" i="9"/>
  <c r="V43" i="9" s="1"/>
  <c r="U42" i="9"/>
  <c r="U43" i="9" s="1"/>
  <c r="T42" i="9"/>
  <c r="T43" i="9" s="1"/>
  <c r="S42" i="9"/>
  <c r="S43" i="9" s="1"/>
  <c r="R42" i="9"/>
  <c r="R43" i="9" s="1"/>
  <c r="Q42" i="9"/>
  <c r="Q43" i="9" s="1"/>
  <c r="P42" i="9"/>
  <c r="O42" i="9"/>
  <c r="O43" i="9" s="1"/>
  <c r="N42" i="9"/>
  <c r="N43" i="9" s="1"/>
  <c r="M42" i="9"/>
  <c r="M43" i="9" s="1"/>
  <c r="L42" i="9"/>
  <c r="K42" i="9"/>
  <c r="K43" i="9" s="1"/>
  <c r="J42" i="9"/>
  <c r="J43" i="9" s="1"/>
  <c r="I42" i="9"/>
  <c r="I43" i="9" s="1"/>
  <c r="H42" i="9"/>
  <c r="G42" i="9"/>
  <c r="G43" i="9" s="1"/>
  <c r="F42" i="9"/>
  <c r="F43" i="9" s="1"/>
  <c r="E42" i="9"/>
  <c r="E43" i="9" s="1"/>
  <c r="AV41" i="9"/>
  <c r="AS41" i="9"/>
  <c r="AR41" i="9"/>
  <c r="AO41" i="9"/>
  <c r="AN41" i="9"/>
  <c r="AL41" i="9"/>
  <c r="AK41" i="9"/>
  <c r="AJ41" i="9"/>
  <c r="AG41" i="9"/>
  <c r="AF41" i="9"/>
  <c r="AC41" i="9"/>
  <c r="AB41" i="9"/>
  <c r="AA41" i="9"/>
  <c r="AU41" i="9" s="1"/>
  <c r="X41" i="9"/>
  <c r="T41" i="9"/>
  <c r="P41" i="9"/>
  <c r="O41" i="9"/>
  <c r="N41" i="9"/>
  <c r="M41" i="9"/>
  <c r="L41" i="9"/>
  <c r="K41" i="9"/>
  <c r="J41" i="9"/>
  <c r="I41" i="9"/>
  <c r="H41" i="9"/>
  <c r="G41" i="9"/>
  <c r="F41" i="9"/>
  <c r="E41" i="9"/>
  <c r="AV40" i="9"/>
  <c r="AS40" i="9"/>
  <c r="AR40" i="9"/>
  <c r="AO40" i="9"/>
  <c r="AN40" i="9"/>
  <c r="AL40" i="9"/>
  <c r="AK40" i="9"/>
  <c r="AJ40" i="9"/>
  <c r="AG40" i="9"/>
  <c r="AF40" i="9"/>
  <c r="AC40" i="9"/>
  <c r="AB40" i="9"/>
  <c r="AA40" i="9"/>
  <c r="AU40" i="9" s="1"/>
  <c r="P40" i="9"/>
  <c r="O40" i="9"/>
  <c r="N40" i="9"/>
  <c r="M40" i="9"/>
  <c r="L40" i="9"/>
  <c r="K40" i="9"/>
  <c r="J40" i="9"/>
  <c r="I40" i="9"/>
  <c r="H40" i="9"/>
  <c r="G40" i="9"/>
  <c r="F40" i="9"/>
  <c r="E40" i="9"/>
  <c r="AV39" i="9"/>
  <c r="AS39" i="9"/>
  <c r="AR39" i="9"/>
  <c r="AO39" i="9"/>
  <c r="AN39" i="9"/>
  <c r="AL39" i="9"/>
  <c r="AK39" i="9"/>
  <c r="AJ39" i="9"/>
  <c r="AG39" i="9"/>
  <c r="AF39" i="9"/>
  <c r="AC39" i="9"/>
  <c r="AB39" i="9"/>
  <c r="AA39" i="9"/>
  <c r="AU39" i="9" s="1"/>
  <c r="P39" i="9"/>
  <c r="O39" i="9"/>
  <c r="N39" i="9"/>
  <c r="M39" i="9"/>
  <c r="L39" i="9"/>
  <c r="K39" i="9"/>
  <c r="J39" i="9"/>
  <c r="I39" i="9"/>
  <c r="H39" i="9"/>
  <c r="G39" i="9"/>
  <c r="F39" i="9"/>
  <c r="E39" i="9"/>
  <c r="AV38" i="9"/>
  <c r="AR38" i="9"/>
  <c r="AN38" i="9"/>
  <c r="AF38" i="9"/>
  <c r="AB38" i="9"/>
  <c r="AA38" i="9" s="1"/>
  <c r="X38" i="9"/>
  <c r="L38" i="9"/>
  <c r="H38" i="9"/>
  <c r="AV37" i="9"/>
  <c r="AU37" i="9"/>
  <c r="AU38" i="9" s="1"/>
  <c r="AT37" i="9"/>
  <c r="AT38" i="9" s="1"/>
  <c r="AS37" i="9"/>
  <c r="AS38" i="9" s="1"/>
  <c r="AR37" i="9"/>
  <c r="AQ37" i="9"/>
  <c r="AQ38" i="9" s="1"/>
  <c r="AP37" i="9"/>
  <c r="AP38" i="9" s="1"/>
  <c r="AO37" i="9"/>
  <c r="AO38" i="9" s="1"/>
  <c r="AN37" i="9"/>
  <c r="AM37" i="9"/>
  <c r="AM38" i="9" s="1"/>
  <c r="AL37" i="9"/>
  <c r="AK37" i="9"/>
  <c r="AK38" i="9" s="1"/>
  <c r="AJ37" i="9"/>
  <c r="AJ38" i="9" s="1"/>
  <c r="AI37" i="9"/>
  <c r="AI38" i="9" s="1"/>
  <c r="AH37" i="9"/>
  <c r="AH38" i="9" s="1"/>
  <c r="AG37" i="9"/>
  <c r="AG38" i="9" s="1"/>
  <c r="AF37" i="9"/>
  <c r="AE37" i="9"/>
  <c r="AE38" i="9" s="1"/>
  <c r="AD37" i="9"/>
  <c r="AD38" i="9" s="1"/>
  <c r="AC37" i="9"/>
  <c r="AC38" i="9" s="1"/>
  <c r="AB37" i="9"/>
  <c r="AA37" i="9"/>
  <c r="Z37" i="9"/>
  <c r="Z38" i="9" s="1"/>
  <c r="Y37" i="9"/>
  <c r="Y38" i="9" s="1"/>
  <c r="X37" i="9"/>
  <c r="W37" i="9"/>
  <c r="W38" i="9" s="1"/>
  <c r="V37" i="9"/>
  <c r="V38" i="9" s="1"/>
  <c r="U37" i="9"/>
  <c r="U38" i="9" s="1"/>
  <c r="T37" i="9"/>
  <c r="T38" i="9" s="1"/>
  <c r="S37" i="9"/>
  <c r="S38" i="9" s="1"/>
  <c r="R37" i="9"/>
  <c r="R38" i="9" s="1"/>
  <c r="Q37" i="9"/>
  <c r="Q38" i="9" s="1"/>
  <c r="P37" i="9"/>
  <c r="O37" i="9"/>
  <c r="O38" i="9" s="1"/>
  <c r="N37" i="9"/>
  <c r="N38" i="9" s="1"/>
  <c r="M37" i="9"/>
  <c r="M38" i="9" s="1"/>
  <c r="L37" i="9"/>
  <c r="K37" i="9"/>
  <c r="K38" i="9" s="1"/>
  <c r="J37" i="9"/>
  <c r="J38" i="9" s="1"/>
  <c r="I37" i="9"/>
  <c r="I38" i="9" s="1"/>
  <c r="H37" i="9"/>
  <c r="G37" i="9"/>
  <c r="G38" i="9" s="1"/>
  <c r="F37" i="9"/>
  <c r="F38" i="9" s="1"/>
  <c r="E37" i="9"/>
  <c r="E38" i="9" s="1"/>
  <c r="AV36" i="9"/>
  <c r="AR36" i="9"/>
  <c r="AN36" i="9"/>
  <c r="AL36" i="9"/>
  <c r="AJ36" i="9"/>
  <c r="AF36" i="9"/>
  <c r="AC36" i="9"/>
  <c r="AB36" i="9"/>
  <c r="AA36" i="9"/>
  <c r="AU36" i="9" s="1"/>
  <c r="X36" i="9"/>
  <c r="T36" i="9"/>
  <c r="P36" i="9"/>
  <c r="O36" i="9"/>
  <c r="N36" i="9"/>
  <c r="M36" i="9"/>
  <c r="L36" i="9"/>
  <c r="K36" i="9"/>
  <c r="J36" i="9"/>
  <c r="I36" i="9"/>
  <c r="H36" i="9"/>
  <c r="G36" i="9"/>
  <c r="F36" i="9"/>
  <c r="E36" i="9"/>
  <c r="AN35" i="9"/>
  <c r="AL35" i="9"/>
  <c r="AI35" i="9"/>
  <c r="AG35" i="9"/>
  <c r="AC35" i="9"/>
  <c r="AB35" i="9"/>
  <c r="AA35" i="9"/>
  <c r="AR35" i="9" s="1"/>
  <c r="P35" i="9"/>
  <c r="O35" i="9"/>
  <c r="N35" i="9"/>
  <c r="M35" i="9"/>
  <c r="L35" i="9"/>
  <c r="K35" i="9"/>
  <c r="J35" i="9"/>
  <c r="I35" i="9"/>
  <c r="H35" i="9"/>
  <c r="G35" i="9"/>
  <c r="F35" i="9"/>
  <c r="E35" i="9"/>
  <c r="AV34" i="9"/>
  <c r="AS34" i="9"/>
  <c r="AR34" i="9"/>
  <c r="AO34" i="9"/>
  <c r="AN34" i="9"/>
  <c r="AL34" i="9"/>
  <c r="AK34" i="9"/>
  <c r="AJ34" i="9"/>
  <c r="AG34" i="9"/>
  <c r="AF34" i="9"/>
  <c r="AC34" i="9"/>
  <c r="AB34" i="9"/>
  <c r="AA34" i="9"/>
  <c r="AU34" i="9" s="1"/>
  <c r="P34" i="9"/>
  <c r="O34" i="9"/>
  <c r="N34" i="9"/>
  <c r="M34" i="9"/>
  <c r="L34" i="9"/>
  <c r="K34" i="9"/>
  <c r="J34" i="9"/>
  <c r="I34" i="9"/>
  <c r="H34" i="9"/>
  <c r="G34" i="9"/>
  <c r="F34" i="9"/>
  <c r="E34" i="9"/>
  <c r="AR33" i="9"/>
  <c r="AB33" i="9"/>
  <c r="L33" i="9"/>
  <c r="AV32" i="9"/>
  <c r="AV33" i="9" s="1"/>
  <c r="AU32" i="9"/>
  <c r="AU33" i="9" s="1"/>
  <c r="AT32" i="9"/>
  <c r="AT33" i="9" s="1"/>
  <c r="AS32" i="9"/>
  <c r="AS33" i="9" s="1"/>
  <c r="AR32" i="9"/>
  <c r="AQ32" i="9"/>
  <c r="AQ33" i="9" s="1"/>
  <c r="AP32" i="9"/>
  <c r="AP33" i="9" s="1"/>
  <c r="AO32" i="9"/>
  <c r="AO33" i="9" s="1"/>
  <c r="AN32" i="9"/>
  <c r="AN33" i="9" s="1"/>
  <c r="AM32" i="9"/>
  <c r="AM33" i="9" s="1"/>
  <c r="AL32" i="9"/>
  <c r="AK32" i="9"/>
  <c r="AK33" i="9" s="1"/>
  <c r="AJ32" i="9"/>
  <c r="AJ33" i="9" s="1"/>
  <c r="AI32" i="9"/>
  <c r="AI33" i="9" s="1"/>
  <c r="AH32" i="9"/>
  <c r="AH33" i="9" s="1"/>
  <c r="AG32" i="9"/>
  <c r="AG33" i="9" s="1"/>
  <c r="AF32" i="9"/>
  <c r="AF33" i="9" s="1"/>
  <c r="AE32" i="9"/>
  <c r="AE33" i="9" s="1"/>
  <c r="AD32" i="9"/>
  <c r="AD33" i="9" s="1"/>
  <c r="AC32" i="9"/>
  <c r="AC33" i="9" s="1"/>
  <c r="AB32" i="9"/>
  <c r="AA32" i="9"/>
  <c r="Z32" i="9"/>
  <c r="Z33" i="9" s="1"/>
  <c r="Y32" i="9"/>
  <c r="X32" i="9"/>
  <c r="X33" i="9" s="1"/>
  <c r="W32" i="9"/>
  <c r="W33" i="9" s="1"/>
  <c r="V32" i="9"/>
  <c r="V33" i="9" s="1"/>
  <c r="U32" i="9"/>
  <c r="T32" i="9"/>
  <c r="T33" i="9" s="1"/>
  <c r="S32" i="9"/>
  <c r="S33" i="9" s="1"/>
  <c r="R32" i="9"/>
  <c r="R33" i="9" s="1"/>
  <c r="Q32" i="9"/>
  <c r="Q33" i="9" s="1"/>
  <c r="P32" i="9"/>
  <c r="O32" i="9"/>
  <c r="O33" i="9" s="1"/>
  <c r="N32" i="9"/>
  <c r="N33" i="9" s="1"/>
  <c r="M32" i="9"/>
  <c r="M33" i="9" s="1"/>
  <c r="L32" i="9"/>
  <c r="K32" i="9"/>
  <c r="K33" i="9" s="1"/>
  <c r="J32" i="9"/>
  <c r="J33" i="9" s="1"/>
  <c r="I32" i="9"/>
  <c r="I33" i="9" s="1"/>
  <c r="H32" i="9"/>
  <c r="H33" i="9" s="1"/>
  <c r="G32" i="9"/>
  <c r="G33" i="9" s="1"/>
  <c r="F32" i="9"/>
  <c r="F33" i="9" s="1"/>
  <c r="E32" i="9"/>
  <c r="E33" i="9" s="1"/>
  <c r="AV31" i="9"/>
  <c r="AS31" i="9"/>
  <c r="AR31" i="9"/>
  <c r="AO31" i="9"/>
  <c r="AN31" i="9"/>
  <c r="AL31" i="9"/>
  <c r="AK31" i="9"/>
  <c r="AJ31" i="9"/>
  <c r="AG31" i="9"/>
  <c r="AF31" i="9"/>
  <c r="AC31" i="9"/>
  <c r="AB31" i="9"/>
  <c r="AA31" i="9"/>
  <c r="AU31" i="9" s="1"/>
  <c r="X31" i="9"/>
  <c r="T31" i="9"/>
  <c r="P31" i="9"/>
  <c r="O31" i="9"/>
  <c r="N31" i="9"/>
  <c r="M31" i="9"/>
  <c r="L31" i="9"/>
  <c r="K31" i="9"/>
  <c r="J31" i="9"/>
  <c r="I31" i="9"/>
  <c r="H31" i="9"/>
  <c r="G31" i="9"/>
  <c r="F31" i="9"/>
  <c r="E31" i="9"/>
  <c r="AV30" i="9"/>
  <c r="AS30" i="9"/>
  <c r="AR30" i="9"/>
  <c r="AO30" i="9"/>
  <c r="AN30" i="9"/>
  <c r="AL30" i="9"/>
  <c r="AK30" i="9"/>
  <c r="AJ30" i="9"/>
  <c r="AG30" i="9"/>
  <c r="AF30" i="9"/>
  <c r="AC30" i="9"/>
  <c r="AB30" i="9"/>
  <c r="AA30" i="9"/>
  <c r="AU30" i="9" s="1"/>
  <c r="P30" i="9"/>
  <c r="O30" i="9"/>
  <c r="N30" i="9"/>
  <c r="M30" i="9"/>
  <c r="L30" i="9"/>
  <c r="K30" i="9"/>
  <c r="J30" i="9"/>
  <c r="I30" i="9"/>
  <c r="H30" i="9"/>
  <c r="G30" i="9"/>
  <c r="F30" i="9"/>
  <c r="E30" i="9"/>
  <c r="AV29" i="9"/>
  <c r="AS29" i="9"/>
  <c r="AR29" i="9"/>
  <c r="AO29" i="9"/>
  <c r="AN29" i="9"/>
  <c r="AL29" i="9"/>
  <c r="AK29" i="9"/>
  <c r="AJ29" i="9"/>
  <c r="AG29" i="9"/>
  <c r="AF29" i="9"/>
  <c r="AC29" i="9"/>
  <c r="AB29" i="9"/>
  <c r="AA29" i="9"/>
  <c r="AU29" i="9" s="1"/>
  <c r="X29" i="9"/>
  <c r="P29" i="9"/>
  <c r="O29" i="9"/>
  <c r="N29" i="9"/>
  <c r="M29" i="9"/>
  <c r="L29" i="9"/>
  <c r="K29" i="9"/>
  <c r="J29" i="9"/>
  <c r="I29" i="9"/>
  <c r="H29" i="9"/>
  <c r="G29" i="9"/>
  <c r="F29" i="9"/>
  <c r="E29" i="9"/>
  <c r="AV28" i="9"/>
  <c r="AR28" i="9"/>
  <c r="AN28" i="9"/>
  <c r="AF28" i="9"/>
  <c r="AB28" i="9"/>
  <c r="AA28" i="9" s="1"/>
  <c r="X28" i="9"/>
  <c r="L28" i="9"/>
  <c r="H28" i="9"/>
  <c r="AV27" i="9"/>
  <c r="AU27" i="9"/>
  <c r="AU28" i="9" s="1"/>
  <c r="AT27" i="9"/>
  <c r="AT28" i="9" s="1"/>
  <c r="AS27" i="9"/>
  <c r="AS28" i="9" s="1"/>
  <c r="AR27" i="9"/>
  <c r="AQ27" i="9"/>
  <c r="AQ28" i="9" s="1"/>
  <c r="AP27" i="9"/>
  <c r="AP28" i="9" s="1"/>
  <c r="AO27" i="9"/>
  <c r="AO28" i="9" s="1"/>
  <c r="AN27" i="9"/>
  <c r="AM27" i="9"/>
  <c r="AM28" i="9" s="1"/>
  <c r="AL27" i="9"/>
  <c r="AK27" i="9"/>
  <c r="AK28" i="9" s="1"/>
  <c r="AJ27" i="9"/>
  <c r="AJ28" i="9" s="1"/>
  <c r="AI27" i="9"/>
  <c r="AI28" i="9" s="1"/>
  <c r="AH27" i="9"/>
  <c r="AH28" i="9" s="1"/>
  <c r="AG27" i="9"/>
  <c r="AG28" i="9" s="1"/>
  <c r="AF27" i="9"/>
  <c r="AE27" i="9"/>
  <c r="AE28" i="9" s="1"/>
  <c r="AD27" i="9"/>
  <c r="AD28" i="9" s="1"/>
  <c r="AC27" i="9"/>
  <c r="AC28" i="9" s="1"/>
  <c r="AB27" i="9"/>
  <c r="AA27" i="9"/>
  <c r="Z27" i="9"/>
  <c r="Z28" i="9" s="1"/>
  <c r="Y27" i="9"/>
  <c r="Y28" i="9" s="1"/>
  <c r="X27" i="9"/>
  <c r="W27" i="9"/>
  <c r="W28" i="9" s="1"/>
  <c r="V27" i="9"/>
  <c r="V28" i="9" s="1"/>
  <c r="U27" i="9"/>
  <c r="U28" i="9" s="1"/>
  <c r="T27" i="9"/>
  <c r="T28" i="9" s="1"/>
  <c r="S27" i="9"/>
  <c r="S28" i="9" s="1"/>
  <c r="R27" i="9"/>
  <c r="R28" i="9" s="1"/>
  <c r="Q27" i="9"/>
  <c r="Q28" i="9" s="1"/>
  <c r="P27" i="9"/>
  <c r="O27" i="9"/>
  <c r="O28" i="9" s="1"/>
  <c r="N27" i="9"/>
  <c r="N28" i="9" s="1"/>
  <c r="M27" i="9"/>
  <c r="M28" i="9" s="1"/>
  <c r="L27" i="9"/>
  <c r="K27" i="9"/>
  <c r="K28" i="9" s="1"/>
  <c r="J27" i="9"/>
  <c r="J28" i="9" s="1"/>
  <c r="I27" i="9"/>
  <c r="I28" i="9" s="1"/>
  <c r="H27" i="9"/>
  <c r="G27" i="9"/>
  <c r="G28" i="9" s="1"/>
  <c r="F27" i="9"/>
  <c r="F28" i="9" s="1"/>
  <c r="E27" i="9"/>
  <c r="E28" i="9" s="1"/>
  <c r="AV26" i="9"/>
  <c r="AS26" i="9"/>
  <c r="AR26" i="9"/>
  <c r="AO26" i="9"/>
  <c r="AN26" i="9"/>
  <c r="AL26" i="9"/>
  <c r="AK26" i="9"/>
  <c r="AJ26" i="9"/>
  <c r="AG26" i="9"/>
  <c r="AF26" i="9"/>
  <c r="AC26" i="9"/>
  <c r="AB26" i="9"/>
  <c r="AA26" i="9"/>
  <c r="AU26" i="9" s="1"/>
  <c r="X26" i="9"/>
  <c r="T26" i="9"/>
  <c r="P26" i="9"/>
  <c r="O26" i="9"/>
  <c r="N26" i="9"/>
  <c r="M26" i="9"/>
  <c r="L26" i="9"/>
  <c r="K26" i="9"/>
  <c r="J26" i="9"/>
  <c r="I26" i="9"/>
  <c r="H26" i="9"/>
  <c r="G26" i="9"/>
  <c r="F26" i="9"/>
  <c r="E26" i="9"/>
  <c r="AV25" i="9"/>
  <c r="AS25" i="9"/>
  <c r="AR25" i="9"/>
  <c r="AO25" i="9"/>
  <c r="AN25" i="9"/>
  <c r="AL25" i="9"/>
  <c r="AK25" i="9"/>
  <c r="AJ25" i="9"/>
  <c r="AG25" i="9"/>
  <c r="AF25" i="9"/>
  <c r="AC25" i="9"/>
  <c r="AB25" i="9"/>
  <c r="AA25" i="9"/>
  <c r="AU25" i="9" s="1"/>
  <c r="P25" i="9"/>
  <c r="O25" i="9"/>
  <c r="N25" i="9"/>
  <c r="M25" i="9"/>
  <c r="L25" i="9"/>
  <c r="K25" i="9"/>
  <c r="J25" i="9"/>
  <c r="I25" i="9"/>
  <c r="H25" i="9"/>
  <c r="G25" i="9"/>
  <c r="F25" i="9"/>
  <c r="E25" i="9"/>
  <c r="AV24" i="9"/>
  <c r="AS24" i="9"/>
  <c r="AR24" i="9"/>
  <c r="AO24" i="9"/>
  <c r="AN24" i="9"/>
  <c r="AL24" i="9"/>
  <c r="AK24" i="9"/>
  <c r="AJ24" i="9"/>
  <c r="AG24" i="9"/>
  <c r="AF24" i="9"/>
  <c r="AC24" i="9"/>
  <c r="AB24" i="9"/>
  <c r="AA24" i="9"/>
  <c r="AU24" i="9" s="1"/>
  <c r="P24" i="9"/>
  <c r="O24" i="9"/>
  <c r="N24" i="9"/>
  <c r="M24" i="9"/>
  <c r="L24" i="9"/>
  <c r="K24" i="9"/>
  <c r="J24" i="9"/>
  <c r="I24" i="9"/>
  <c r="H24" i="9"/>
  <c r="G24" i="9"/>
  <c r="F24" i="9"/>
  <c r="E24" i="9"/>
  <c r="U23" i="9"/>
  <c r="AV22" i="9"/>
  <c r="AV23" i="9" s="1"/>
  <c r="AU22" i="9"/>
  <c r="AU23" i="9" s="1"/>
  <c r="AT22" i="9"/>
  <c r="AT23" i="9" s="1"/>
  <c r="AS22" i="9"/>
  <c r="AS23" i="9" s="1"/>
  <c r="AR22" i="9"/>
  <c r="AR23" i="9" s="1"/>
  <c r="AQ22" i="9"/>
  <c r="AQ23" i="9" s="1"/>
  <c r="AP22" i="9"/>
  <c r="AP23" i="9" s="1"/>
  <c r="AO22" i="9"/>
  <c r="AO23" i="9" s="1"/>
  <c r="AN22" i="9"/>
  <c r="AN23" i="9" s="1"/>
  <c r="AM22" i="9"/>
  <c r="AM23" i="9" s="1"/>
  <c r="AL22" i="9"/>
  <c r="AK22" i="9"/>
  <c r="AK23" i="9" s="1"/>
  <c r="AJ22" i="9"/>
  <c r="AJ23" i="9" s="1"/>
  <c r="AI22" i="9"/>
  <c r="AI23" i="9" s="1"/>
  <c r="AH22" i="9"/>
  <c r="AH23" i="9" s="1"/>
  <c r="AG22" i="9"/>
  <c r="AG23" i="9" s="1"/>
  <c r="AF22" i="9"/>
  <c r="AF23" i="9" s="1"/>
  <c r="AE22" i="9"/>
  <c r="AE23" i="9" s="1"/>
  <c r="AD22" i="9"/>
  <c r="AD23" i="9" s="1"/>
  <c r="AC22" i="9"/>
  <c r="AC23" i="9" s="1"/>
  <c r="AB22" i="9"/>
  <c r="AB23" i="9" s="1"/>
  <c r="AA22" i="9"/>
  <c r="Z22" i="9"/>
  <c r="Z23" i="9" s="1"/>
  <c r="Y22" i="9"/>
  <c r="Y23" i="9" s="1"/>
  <c r="X22" i="9"/>
  <c r="X23" i="9" s="1"/>
  <c r="W22" i="9"/>
  <c r="V22" i="9"/>
  <c r="V23" i="9" s="1"/>
  <c r="U22" i="9"/>
  <c r="T22" i="9"/>
  <c r="T23" i="9" s="1"/>
  <c r="S22" i="9"/>
  <c r="R22" i="9"/>
  <c r="R23" i="9" s="1"/>
  <c r="Q22" i="9"/>
  <c r="Q23" i="9" s="1"/>
  <c r="P22" i="9"/>
  <c r="O22" i="9"/>
  <c r="O23" i="9" s="1"/>
  <c r="N22" i="9"/>
  <c r="N23" i="9" s="1"/>
  <c r="M22" i="9"/>
  <c r="M23" i="9" s="1"/>
  <c r="L22" i="9"/>
  <c r="L23" i="9" s="1"/>
  <c r="K22" i="9"/>
  <c r="K23" i="9" s="1"/>
  <c r="J22" i="9"/>
  <c r="J23" i="9" s="1"/>
  <c r="I22" i="9"/>
  <c r="I23" i="9" s="1"/>
  <c r="H22" i="9"/>
  <c r="H23" i="9" s="1"/>
  <c r="G22" i="9"/>
  <c r="G23" i="9" s="1"/>
  <c r="F22" i="9"/>
  <c r="F23" i="9" s="1"/>
  <c r="E22" i="9"/>
  <c r="E23" i="9" s="1"/>
  <c r="AV21" i="9"/>
  <c r="AS21" i="9"/>
  <c r="AR21" i="9"/>
  <c r="AO21" i="9"/>
  <c r="AN21" i="9"/>
  <c r="AL21" i="9"/>
  <c r="AK21" i="9"/>
  <c r="AJ21" i="9"/>
  <c r="AG21" i="9"/>
  <c r="AF21" i="9"/>
  <c r="AC21" i="9"/>
  <c r="AB21" i="9"/>
  <c r="AA21" i="9"/>
  <c r="AU21" i="9" s="1"/>
  <c r="U21" i="9"/>
  <c r="P21" i="9"/>
  <c r="O21" i="9"/>
  <c r="N21" i="9"/>
  <c r="M21" i="9"/>
  <c r="L21" i="9"/>
  <c r="K21" i="9"/>
  <c r="J21" i="9"/>
  <c r="I21" i="9"/>
  <c r="H21" i="9"/>
  <c r="G21" i="9"/>
  <c r="F21" i="9"/>
  <c r="E21" i="9"/>
  <c r="AV20" i="9"/>
  <c r="AS20" i="9"/>
  <c r="AR20" i="9"/>
  <c r="AO20" i="9"/>
  <c r="AN20" i="9"/>
  <c r="AL20" i="9"/>
  <c r="AK20" i="9"/>
  <c r="AJ20" i="9"/>
  <c r="AG20" i="9"/>
  <c r="AF20" i="9"/>
  <c r="AC20" i="9"/>
  <c r="AB20" i="9"/>
  <c r="AA20" i="9"/>
  <c r="AU20" i="9" s="1"/>
  <c r="Y20" i="9"/>
  <c r="T20" i="9"/>
  <c r="Q20" i="9"/>
  <c r="P20" i="9"/>
  <c r="U20" i="9" s="1"/>
  <c r="O20" i="9"/>
  <c r="N20" i="9"/>
  <c r="M20" i="9"/>
  <c r="L20" i="9"/>
  <c r="K20" i="9"/>
  <c r="J20" i="9"/>
  <c r="I20" i="9"/>
  <c r="H20" i="9"/>
  <c r="G20" i="9"/>
  <c r="F20" i="9"/>
  <c r="E20" i="9"/>
  <c r="AV19" i="9"/>
  <c r="AS19" i="9"/>
  <c r="AR19" i="9"/>
  <c r="AO19" i="9"/>
  <c r="AN19" i="9"/>
  <c r="AL19" i="9"/>
  <c r="AK19" i="9"/>
  <c r="AJ19" i="9"/>
  <c r="AG19" i="9"/>
  <c r="AF19" i="9"/>
  <c r="AC19" i="9"/>
  <c r="AB19" i="9"/>
  <c r="AA19" i="9"/>
  <c r="AU19" i="9" s="1"/>
  <c r="U19" i="9"/>
  <c r="P19" i="9"/>
  <c r="O19" i="9"/>
  <c r="N19" i="9"/>
  <c r="M19" i="9"/>
  <c r="L19" i="9"/>
  <c r="K19" i="9"/>
  <c r="J19" i="9"/>
  <c r="I19" i="9"/>
  <c r="H19" i="9"/>
  <c r="G19" i="9"/>
  <c r="F19" i="9"/>
  <c r="E19" i="9"/>
  <c r="AV18" i="9"/>
  <c r="AS18" i="9"/>
  <c r="AR18" i="9"/>
  <c r="AO18" i="9"/>
  <c r="AN18" i="9"/>
  <c r="AL18" i="9"/>
  <c r="AK18" i="9"/>
  <c r="AJ18" i="9"/>
  <c r="AG18" i="9"/>
  <c r="AF18" i="9"/>
  <c r="AC18" i="9"/>
  <c r="AB18" i="9"/>
  <c r="AA18" i="9"/>
  <c r="AU18" i="9" s="1"/>
  <c r="Y18" i="9"/>
  <c r="T18" i="9"/>
  <c r="Q18" i="9"/>
  <c r="P18" i="9"/>
  <c r="U18" i="9" s="1"/>
  <c r="O18" i="9"/>
  <c r="N18" i="9"/>
  <c r="M18" i="9"/>
  <c r="L18" i="9"/>
  <c r="K18" i="9"/>
  <c r="J18" i="9"/>
  <c r="I18" i="9"/>
  <c r="H18" i="9"/>
  <c r="G18" i="9"/>
  <c r="F18" i="9"/>
  <c r="E18" i="9"/>
  <c r="AO17" i="9"/>
  <c r="AG17" i="9"/>
  <c r="Y17" i="9"/>
  <c r="Q17" i="9"/>
  <c r="I17" i="9"/>
  <c r="AV16" i="9"/>
  <c r="AV17" i="9" s="1"/>
  <c r="AU16" i="9"/>
  <c r="AU17" i="9" s="1"/>
  <c r="AT16" i="9"/>
  <c r="AT17" i="9" s="1"/>
  <c r="AS16" i="9"/>
  <c r="AS17" i="9" s="1"/>
  <c r="AR16" i="9"/>
  <c r="AR17" i="9" s="1"/>
  <c r="AQ16" i="9"/>
  <c r="AQ17" i="9" s="1"/>
  <c r="AP16" i="9"/>
  <c r="AP17" i="9" s="1"/>
  <c r="AO16" i="9"/>
  <c r="AN16" i="9"/>
  <c r="AN17" i="9" s="1"/>
  <c r="AM16" i="9"/>
  <c r="AM17" i="9" s="1"/>
  <c r="AL16" i="9"/>
  <c r="AK16" i="9"/>
  <c r="AK17" i="9" s="1"/>
  <c r="AJ16" i="9"/>
  <c r="AJ17" i="9" s="1"/>
  <c r="AI16" i="9"/>
  <c r="AI17" i="9" s="1"/>
  <c r="AH16" i="9"/>
  <c r="AH17" i="9" s="1"/>
  <c r="AG16" i="9"/>
  <c r="AF16" i="9"/>
  <c r="AF17" i="9" s="1"/>
  <c r="AE16" i="9"/>
  <c r="AE17" i="9" s="1"/>
  <c r="AD16" i="9"/>
  <c r="AD17" i="9" s="1"/>
  <c r="AC16" i="9"/>
  <c r="AC17" i="9" s="1"/>
  <c r="AB16" i="9"/>
  <c r="AB17" i="9" s="1"/>
  <c r="AA17" i="9" s="1"/>
  <c r="AA16" i="9"/>
  <c r="Z16" i="9"/>
  <c r="Y16" i="9"/>
  <c r="X16" i="9"/>
  <c r="X17" i="9" s="1"/>
  <c r="W16" i="9"/>
  <c r="W17" i="9" s="1"/>
  <c r="V16" i="9"/>
  <c r="U16" i="9"/>
  <c r="U17" i="9" s="1"/>
  <c r="T16" i="9"/>
  <c r="T17" i="9" s="1"/>
  <c r="S16" i="9"/>
  <c r="S17" i="9" s="1"/>
  <c r="R16" i="9"/>
  <c r="Q16" i="9"/>
  <c r="P16" i="9"/>
  <c r="O16" i="9"/>
  <c r="O17" i="9" s="1"/>
  <c r="N16" i="9"/>
  <c r="N17" i="9" s="1"/>
  <c r="M16" i="9"/>
  <c r="M17" i="9" s="1"/>
  <c r="L16" i="9"/>
  <c r="L17" i="9" s="1"/>
  <c r="K16" i="9"/>
  <c r="K17" i="9" s="1"/>
  <c r="J16" i="9"/>
  <c r="J17" i="9" s="1"/>
  <c r="I16" i="9"/>
  <c r="H16" i="9"/>
  <c r="H17" i="9" s="1"/>
  <c r="G16" i="9"/>
  <c r="G17" i="9" s="1"/>
  <c r="F16" i="9"/>
  <c r="F17" i="9" s="1"/>
  <c r="E16" i="9"/>
  <c r="E17" i="9" s="1"/>
  <c r="AV15" i="9"/>
  <c r="AS15" i="9"/>
  <c r="AR15" i="9"/>
  <c r="AO15" i="9"/>
  <c r="AN15" i="9"/>
  <c r="AL15" i="9"/>
  <c r="AK15" i="9"/>
  <c r="AJ15" i="9"/>
  <c r="AG15" i="9"/>
  <c r="AF15" i="9"/>
  <c r="AC15" i="9"/>
  <c r="AB15" i="9"/>
  <c r="AA15" i="9"/>
  <c r="AU15" i="9" s="1"/>
  <c r="Y15" i="9"/>
  <c r="Q15" i="9"/>
  <c r="P15" i="9"/>
  <c r="U15" i="9" s="1"/>
  <c r="O15" i="9"/>
  <c r="N15" i="9"/>
  <c r="M15" i="9"/>
  <c r="L15" i="9"/>
  <c r="K15" i="9"/>
  <c r="J15" i="9"/>
  <c r="I15" i="9"/>
  <c r="H15" i="9"/>
  <c r="G15" i="9"/>
  <c r="F15" i="9"/>
  <c r="E15" i="9"/>
  <c r="AV14" i="9"/>
  <c r="AS14" i="9"/>
  <c r="AR14" i="9"/>
  <c r="AO14" i="9"/>
  <c r="AN14" i="9"/>
  <c r="AL14" i="9"/>
  <c r="AK14" i="9"/>
  <c r="AJ14" i="9"/>
  <c r="AG14" i="9"/>
  <c r="AF14" i="9"/>
  <c r="AC14" i="9"/>
  <c r="AB14" i="9"/>
  <c r="AA14" i="9"/>
  <c r="AU14" i="9" s="1"/>
  <c r="U14" i="9"/>
  <c r="T14" i="9"/>
  <c r="P14" i="9"/>
  <c r="O14" i="9"/>
  <c r="N14" i="9"/>
  <c r="M14" i="9"/>
  <c r="L14" i="9"/>
  <c r="K14" i="9"/>
  <c r="J14" i="9"/>
  <c r="I14" i="9"/>
  <c r="H14" i="9"/>
  <c r="G14" i="9"/>
  <c r="F14" i="9"/>
  <c r="E14" i="9"/>
  <c r="AV13" i="9"/>
  <c r="AS13" i="9"/>
  <c r="AR13" i="9"/>
  <c r="AO13" i="9"/>
  <c r="AN13" i="9"/>
  <c r="AL13" i="9"/>
  <c r="AK13" i="9"/>
  <c r="AJ13" i="9"/>
  <c r="AG13" i="9"/>
  <c r="AF13" i="9"/>
  <c r="AC13" i="9"/>
  <c r="AB13" i="9"/>
  <c r="AA13" i="9"/>
  <c r="AU13" i="9" s="1"/>
  <c r="Y13" i="9"/>
  <c r="Q13" i="9"/>
  <c r="P13" i="9"/>
  <c r="U13" i="9" s="1"/>
  <c r="O13" i="9"/>
  <c r="N13" i="9"/>
  <c r="M13" i="9"/>
  <c r="L13" i="9"/>
  <c r="K13" i="9"/>
  <c r="J13" i="9"/>
  <c r="I13" i="9"/>
  <c r="H13" i="9"/>
  <c r="G13" i="9"/>
  <c r="F13" i="9"/>
  <c r="E13" i="9"/>
  <c r="AV12" i="9"/>
  <c r="AS12" i="9"/>
  <c r="AR12" i="9"/>
  <c r="AO12" i="9"/>
  <c r="AN12" i="9"/>
  <c r="AL12" i="9"/>
  <c r="AK12" i="9"/>
  <c r="AJ12" i="9"/>
  <c r="AG12" i="9"/>
  <c r="AF12" i="9"/>
  <c r="AC12" i="9"/>
  <c r="AB12" i="9"/>
  <c r="AA12" i="9"/>
  <c r="AU12" i="9" s="1"/>
  <c r="U12" i="9"/>
  <c r="T12" i="9"/>
  <c r="P12" i="9"/>
  <c r="O12" i="9"/>
  <c r="N12" i="9"/>
  <c r="M12" i="9"/>
  <c r="L12" i="9"/>
  <c r="K12" i="9"/>
  <c r="J12" i="9"/>
  <c r="I12" i="9"/>
  <c r="H12" i="9"/>
  <c r="G12" i="9"/>
  <c r="F12" i="9"/>
  <c r="E12" i="9"/>
  <c r="AS11" i="9"/>
  <c r="AK11" i="9"/>
  <c r="AD11" i="9"/>
  <c r="V11" i="9"/>
  <c r="N11" i="9"/>
  <c r="F11" i="9"/>
  <c r="AV10" i="9"/>
  <c r="AU10" i="9"/>
  <c r="AT10" i="9"/>
  <c r="AT11" i="9" s="1"/>
  <c r="AS10" i="9"/>
  <c r="AR10" i="9"/>
  <c r="AQ10" i="9"/>
  <c r="AP10" i="9"/>
  <c r="AP11" i="9" s="1"/>
  <c r="AO10" i="9"/>
  <c r="AO11" i="9" s="1"/>
  <c r="AN10" i="9"/>
  <c r="AM10" i="9"/>
  <c r="AL10" i="9"/>
  <c r="AK10" i="9"/>
  <c r="AJ10" i="9"/>
  <c r="AI10" i="9"/>
  <c r="AH10" i="9"/>
  <c r="AH11" i="9" s="1"/>
  <c r="AG10" i="9"/>
  <c r="AG11" i="9" s="1"/>
  <c r="AF10" i="9"/>
  <c r="AE10" i="9"/>
  <c r="AD10" i="9"/>
  <c r="AC10" i="9"/>
  <c r="AC11" i="9" s="1"/>
  <c r="AB10" i="9"/>
  <c r="AB11" i="9" s="1"/>
  <c r="AA10" i="9"/>
  <c r="AR11" i="9" s="1"/>
  <c r="Z10" i="9"/>
  <c r="Z11" i="9" s="1"/>
  <c r="Y10" i="9"/>
  <c r="Y11" i="9" s="1"/>
  <c r="X10" i="9"/>
  <c r="X11" i="9" s="1"/>
  <c r="W10" i="9"/>
  <c r="W11" i="9" s="1"/>
  <c r="V10" i="9"/>
  <c r="U10" i="9"/>
  <c r="U11" i="9" s="1"/>
  <c r="T10" i="9"/>
  <c r="T11" i="9" s="1"/>
  <c r="S10" i="9"/>
  <c r="S11" i="9" s="1"/>
  <c r="R10" i="9"/>
  <c r="R11" i="9" s="1"/>
  <c r="Q10" i="9"/>
  <c r="Q11" i="9" s="1"/>
  <c r="P10" i="9"/>
  <c r="O10" i="9"/>
  <c r="O11" i="9" s="1"/>
  <c r="N10" i="9"/>
  <c r="M10" i="9"/>
  <c r="M11" i="9" s="1"/>
  <c r="L10" i="9"/>
  <c r="L11" i="9" s="1"/>
  <c r="K10" i="9"/>
  <c r="K11" i="9" s="1"/>
  <c r="J10" i="9"/>
  <c r="J11" i="9" s="1"/>
  <c r="I10" i="9"/>
  <c r="I11" i="9" s="1"/>
  <c r="H10" i="9"/>
  <c r="H11" i="9" s="1"/>
  <c r="G10" i="9"/>
  <c r="G11" i="9" s="1"/>
  <c r="F10" i="9"/>
  <c r="E10" i="9"/>
  <c r="E11" i="9" s="1"/>
  <c r="AT9" i="9"/>
  <c r="AS9" i="9"/>
  <c r="AP9" i="9"/>
  <c r="AO9" i="9"/>
  <c r="AL9" i="9"/>
  <c r="AK9" i="9"/>
  <c r="AH9" i="9"/>
  <c r="AG9" i="9"/>
  <c r="AD9" i="9"/>
  <c r="AC9" i="9"/>
  <c r="AA9" i="9"/>
  <c r="AV9" i="9" s="1"/>
  <c r="Z9" i="9"/>
  <c r="Y9" i="9"/>
  <c r="W9" i="9"/>
  <c r="V9" i="9"/>
  <c r="U9" i="9"/>
  <c r="S9" i="9"/>
  <c r="R9" i="9"/>
  <c r="Q9" i="9"/>
  <c r="P9" i="9"/>
  <c r="X9" i="9" s="1"/>
  <c r="O9" i="9"/>
  <c r="N9" i="9"/>
  <c r="M9" i="9"/>
  <c r="L9" i="9"/>
  <c r="K9" i="9"/>
  <c r="J9" i="9"/>
  <c r="I9" i="9"/>
  <c r="H9" i="9"/>
  <c r="G9" i="9"/>
  <c r="F9" i="9"/>
  <c r="E9" i="9"/>
  <c r="AT8" i="9"/>
  <c r="AS8" i="9"/>
  <c r="AP8" i="9"/>
  <c r="AO8" i="9"/>
  <c r="AL8" i="9"/>
  <c r="AK8" i="9"/>
  <c r="AH8" i="9"/>
  <c r="AG8" i="9"/>
  <c r="AD8" i="9"/>
  <c r="AC8" i="9"/>
  <c r="AA8" i="9"/>
  <c r="AV8" i="9" s="1"/>
  <c r="Z8" i="9"/>
  <c r="Y8" i="9"/>
  <c r="W8" i="9"/>
  <c r="V8" i="9"/>
  <c r="U8" i="9"/>
  <c r="S8" i="9"/>
  <c r="R8" i="9"/>
  <c r="Q8" i="9"/>
  <c r="P8" i="9"/>
  <c r="X8" i="9" s="1"/>
  <c r="O8" i="9"/>
  <c r="N8" i="9"/>
  <c r="M8" i="9"/>
  <c r="L8" i="9"/>
  <c r="K8" i="9"/>
  <c r="J8" i="9"/>
  <c r="I8" i="9"/>
  <c r="H8" i="9"/>
  <c r="G8" i="9"/>
  <c r="F8" i="9"/>
  <c r="E8" i="9"/>
  <c r="AT7" i="9"/>
  <c r="AS7" i="9"/>
  <c r="AP7" i="9"/>
  <c r="AO7" i="9"/>
  <c r="AL7" i="9"/>
  <c r="AK7" i="9"/>
  <c r="AH7" i="9"/>
  <c r="AG7" i="9"/>
  <c r="AD7" i="9"/>
  <c r="AC7" i="9"/>
  <c r="AA7" i="9"/>
  <c r="AV7" i="9" s="1"/>
  <c r="Z7" i="9"/>
  <c r="Y7" i="9"/>
  <c r="W7" i="9"/>
  <c r="V7" i="9"/>
  <c r="U7" i="9"/>
  <c r="S7" i="9"/>
  <c r="R7" i="9"/>
  <c r="Q7" i="9"/>
  <c r="P7" i="9"/>
  <c r="X7" i="9" s="1"/>
  <c r="O7" i="9"/>
  <c r="N7" i="9"/>
  <c r="M7" i="9"/>
  <c r="L7" i="9"/>
  <c r="K7" i="9"/>
  <c r="J7" i="9"/>
  <c r="I7" i="9"/>
  <c r="H7" i="9"/>
  <c r="G7" i="9"/>
  <c r="F7" i="9"/>
  <c r="E7" i="9"/>
  <c r="AT6" i="9"/>
  <c r="AS6" i="9"/>
  <c r="AP6" i="9"/>
  <c r="AO6" i="9"/>
  <c r="AL6" i="9"/>
  <c r="AK6" i="9"/>
  <c r="AH6" i="9"/>
  <c r="AG6" i="9"/>
  <c r="AD6" i="9"/>
  <c r="AC6" i="9"/>
  <c r="AA6" i="9"/>
  <c r="AV6" i="9" s="1"/>
  <c r="Z6" i="9"/>
  <c r="Y6" i="9"/>
  <c r="W6" i="9"/>
  <c r="V6" i="9"/>
  <c r="U6" i="9"/>
  <c r="S6" i="9"/>
  <c r="R6" i="9"/>
  <c r="Q6" i="9"/>
  <c r="P6" i="9"/>
  <c r="X6" i="9" s="1"/>
  <c r="O6" i="9"/>
  <c r="N6" i="9"/>
  <c r="M6" i="9"/>
  <c r="L6" i="9"/>
  <c r="K6" i="9"/>
  <c r="J6" i="9"/>
  <c r="I6" i="9"/>
  <c r="H6" i="9"/>
  <c r="G6" i="9"/>
  <c r="F6" i="9"/>
  <c r="E6" i="9"/>
  <c r="AH5" i="9"/>
  <c r="R5" i="9"/>
  <c r="AV4" i="9"/>
  <c r="AV5" i="9" s="1"/>
  <c r="AU4" i="9"/>
  <c r="AU5" i="9" s="1"/>
  <c r="AT4" i="9"/>
  <c r="AT5" i="9" s="1"/>
  <c r="AS4" i="9"/>
  <c r="AS5" i="9" s="1"/>
  <c r="AR4" i="9"/>
  <c r="AR5" i="9" s="1"/>
  <c r="AQ4" i="9"/>
  <c r="AQ5" i="9" s="1"/>
  <c r="AP4" i="9"/>
  <c r="AP5" i="9" s="1"/>
  <c r="AO4" i="9"/>
  <c r="AO5" i="9" s="1"/>
  <c r="AN4" i="9"/>
  <c r="AN5" i="9" s="1"/>
  <c r="AL5" i="9" s="1"/>
  <c r="AM4" i="9"/>
  <c r="AM5" i="9" s="1"/>
  <c r="AL4" i="9"/>
  <c r="AK4" i="9"/>
  <c r="AK5" i="9" s="1"/>
  <c r="AJ4" i="9"/>
  <c r="AJ5" i="9" s="1"/>
  <c r="AI4" i="9"/>
  <c r="AI5" i="9" s="1"/>
  <c r="AH4" i="9"/>
  <c r="AG4" i="9"/>
  <c r="AG5" i="9" s="1"/>
  <c r="AF4" i="9"/>
  <c r="AF5" i="9" s="1"/>
  <c r="AE4" i="9"/>
  <c r="AE5" i="9" s="1"/>
  <c r="AD4" i="9"/>
  <c r="AD5" i="9" s="1"/>
  <c r="AC4" i="9"/>
  <c r="AC5" i="9" s="1"/>
  <c r="AB4" i="9"/>
  <c r="AB5" i="9" s="1"/>
  <c r="AA4" i="9"/>
  <c r="Z4" i="9"/>
  <c r="Z5" i="9" s="1"/>
  <c r="Y4" i="9"/>
  <c r="Y5" i="9" s="1"/>
  <c r="X4" i="9"/>
  <c r="X5" i="9" s="1"/>
  <c r="W4" i="9"/>
  <c r="W5" i="9" s="1"/>
  <c r="V4" i="9"/>
  <c r="V5" i="9" s="1"/>
  <c r="U4" i="9"/>
  <c r="U5" i="9" s="1"/>
  <c r="T4" i="9"/>
  <c r="T5" i="9" s="1"/>
  <c r="S4" i="9"/>
  <c r="S5" i="9" s="1"/>
  <c r="R4" i="9"/>
  <c r="Q4" i="9"/>
  <c r="Q5" i="9" s="1"/>
  <c r="P4" i="9"/>
  <c r="O4" i="9"/>
  <c r="O5" i="9" s="1"/>
  <c r="N4" i="9"/>
  <c r="N5" i="9" s="1"/>
  <c r="M4" i="9"/>
  <c r="M5" i="9" s="1"/>
  <c r="L4" i="9"/>
  <c r="L5" i="9" s="1"/>
  <c r="K4" i="9"/>
  <c r="K5" i="9" s="1"/>
  <c r="J4" i="9"/>
  <c r="J5" i="9" s="1"/>
  <c r="I4" i="9"/>
  <c r="I5" i="9" s="1"/>
  <c r="H4" i="9"/>
  <c r="H5" i="9" s="1"/>
  <c r="G4" i="9"/>
  <c r="G5" i="9" s="1"/>
  <c r="F4" i="9"/>
  <c r="F5" i="9" s="1"/>
  <c r="E4" i="9"/>
  <c r="E5" i="9" s="1"/>
  <c r="G12" i="8"/>
  <c r="F12" i="8"/>
  <c r="D12" i="8"/>
  <c r="I12" i="8" s="1"/>
  <c r="I11" i="8"/>
  <c r="H11" i="8"/>
  <c r="E11" i="8"/>
  <c r="I10" i="8"/>
  <c r="H10" i="8"/>
  <c r="G10" i="8"/>
  <c r="G11" i="8" s="1"/>
  <c r="F10" i="8"/>
  <c r="F11" i="8" s="1"/>
  <c r="E10" i="8"/>
  <c r="D10" i="8"/>
  <c r="I9" i="8"/>
  <c r="E9" i="8"/>
  <c r="D9" i="8"/>
  <c r="H9" i="8" s="1"/>
  <c r="G8" i="8"/>
  <c r="F8" i="8"/>
  <c r="D8" i="8"/>
  <c r="I8" i="8" s="1"/>
  <c r="I7" i="8"/>
  <c r="E7" i="8"/>
  <c r="D7" i="8"/>
  <c r="H7" i="8" s="1"/>
  <c r="G6" i="8"/>
  <c r="F6" i="8"/>
  <c r="D6" i="8"/>
  <c r="I6" i="8" s="1"/>
  <c r="I5" i="8"/>
  <c r="H5" i="8"/>
  <c r="E5" i="8"/>
  <c r="I4" i="8"/>
  <c r="H4" i="8"/>
  <c r="G4" i="8"/>
  <c r="G5" i="8" s="1"/>
  <c r="F4" i="8"/>
  <c r="F5" i="8" s="1"/>
  <c r="E4" i="8"/>
  <c r="D4" i="8"/>
  <c r="M447" i="7"/>
  <c r="L447" i="7"/>
  <c r="K447" i="7"/>
  <c r="M446" i="7"/>
  <c r="L446" i="7"/>
  <c r="K446" i="7"/>
  <c r="N446" i="7" s="1"/>
  <c r="M445" i="7"/>
  <c r="L445" i="7"/>
  <c r="K445" i="7"/>
  <c r="N445" i="7" s="1"/>
  <c r="N444" i="7"/>
  <c r="M444" i="7"/>
  <c r="L444" i="7"/>
  <c r="K444" i="7"/>
  <c r="M443" i="7"/>
  <c r="L443" i="7"/>
  <c r="K443" i="7"/>
  <c r="M442" i="7"/>
  <c r="L442" i="7"/>
  <c r="K442" i="7"/>
  <c r="N442" i="7" s="1"/>
  <c r="M441" i="7"/>
  <c r="L441" i="7"/>
  <c r="K441" i="7"/>
  <c r="N441" i="7" s="1"/>
  <c r="N440" i="7"/>
  <c r="M440" i="7"/>
  <c r="L440" i="7"/>
  <c r="K440" i="7"/>
  <c r="M439" i="7"/>
  <c r="M448" i="7" s="1"/>
  <c r="L439" i="7"/>
  <c r="K439" i="7"/>
  <c r="M438" i="7"/>
  <c r="L438" i="7"/>
  <c r="K438" i="7"/>
  <c r="N438" i="7" s="1"/>
  <c r="M437" i="7"/>
  <c r="L437" i="7"/>
  <c r="L448" i="7" s="1"/>
  <c r="K437" i="7"/>
  <c r="N433" i="7"/>
  <c r="M433" i="7"/>
  <c r="L433" i="7"/>
  <c r="K433" i="7"/>
  <c r="M432" i="7"/>
  <c r="L432" i="7"/>
  <c r="K432" i="7"/>
  <c r="M431" i="7"/>
  <c r="L431" i="7"/>
  <c r="K431" i="7"/>
  <c r="N431" i="7" s="1"/>
  <c r="M430" i="7"/>
  <c r="L430" i="7"/>
  <c r="K430" i="7"/>
  <c r="N430" i="7" s="1"/>
  <c r="N429" i="7"/>
  <c r="M429" i="7"/>
  <c r="L429" i="7"/>
  <c r="K429" i="7"/>
  <c r="M428" i="7"/>
  <c r="L428" i="7"/>
  <c r="K428" i="7"/>
  <c r="N428" i="7" s="1"/>
  <c r="M427" i="7"/>
  <c r="L427" i="7"/>
  <c r="K427" i="7"/>
  <c r="N427" i="7" s="1"/>
  <c r="M426" i="7"/>
  <c r="L426" i="7"/>
  <c r="K426" i="7"/>
  <c r="N426" i="7" s="1"/>
  <c r="N425" i="7"/>
  <c r="M425" i="7"/>
  <c r="L425" i="7"/>
  <c r="K425" i="7"/>
  <c r="N424" i="7"/>
  <c r="M423" i="7"/>
  <c r="M434" i="7" s="1"/>
  <c r="L423" i="7"/>
  <c r="K423" i="7"/>
  <c r="M420" i="7"/>
  <c r="M419" i="7"/>
  <c r="L419" i="7"/>
  <c r="K419" i="7"/>
  <c r="N419" i="7" s="1"/>
  <c r="M418" i="7"/>
  <c r="L418" i="7"/>
  <c r="K418" i="7"/>
  <c r="N418" i="7" s="1"/>
  <c r="N417" i="7"/>
  <c r="M417" i="7"/>
  <c r="L417" i="7"/>
  <c r="K417" i="7"/>
  <c r="M416" i="7"/>
  <c r="L416" i="7"/>
  <c r="K416" i="7"/>
  <c r="M415" i="7"/>
  <c r="L415" i="7"/>
  <c r="K415" i="7"/>
  <c r="N415" i="7" s="1"/>
  <c r="M414" i="7"/>
  <c r="L414" i="7"/>
  <c r="K414" i="7"/>
  <c r="N414" i="7" s="1"/>
  <c r="N413" i="7"/>
  <c r="M413" i="7"/>
  <c r="L413" i="7"/>
  <c r="K413" i="7"/>
  <c r="M412" i="7"/>
  <c r="L412" i="7"/>
  <c r="K412" i="7"/>
  <c r="M411" i="7"/>
  <c r="L411" i="7"/>
  <c r="L420" i="7" s="1"/>
  <c r="K411" i="7"/>
  <c r="N411" i="7" s="1"/>
  <c r="M410" i="7"/>
  <c r="L410" i="7"/>
  <c r="K410" i="7"/>
  <c r="N410" i="7" s="1"/>
  <c r="N409" i="7"/>
  <c r="M409" i="7"/>
  <c r="L409" i="7"/>
  <c r="K409" i="7"/>
  <c r="K420" i="7" s="1"/>
  <c r="M405" i="7"/>
  <c r="L405" i="7"/>
  <c r="K405" i="7"/>
  <c r="M404" i="7"/>
  <c r="L404" i="7"/>
  <c r="K404" i="7"/>
  <c r="M403" i="7"/>
  <c r="L403" i="7"/>
  <c r="K403" i="7"/>
  <c r="N403" i="7" s="1"/>
  <c r="N402" i="7"/>
  <c r="M402" i="7"/>
  <c r="L402" i="7"/>
  <c r="K402" i="7"/>
  <c r="M401" i="7"/>
  <c r="L401" i="7"/>
  <c r="K401" i="7"/>
  <c r="M400" i="7"/>
  <c r="L400" i="7"/>
  <c r="K400" i="7"/>
  <c r="N400" i="7" s="1"/>
  <c r="M399" i="7"/>
  <c r="L399" i="7"/>
  <c r="K399" i="7"/>
  <c r="N399" i="7" s="1"/>
  <c r="N398" i="7"/>
  <c r="M398" i="7"/>
  <c r="L398" i="7"/>
  <c r="K398" i="7"/>
  <c r="K406" i="7" s="1"/>
  <c r="M397" i="7"/>
  <c r="M406" i="7" s="1"/>
  <c r="L397" i="7"/>
  <c r="L406" i="7" s="1"/>
  <c r="K397" i="7"/>
  <c r="L393" i="7"/>
  <c r="N393" i="7" s="1"/>
  <c r="N392" i="7"/>
  <c r="N391" i="7"/>
  <c r="M390" i="7"/>
  <c r="M394" i="7" s="1"/>
  <c r="L390" i="7"/>
  <c r="K390" i="7"/>
  <c r="N389" i="7"/>
  <c r="M388" i="7"/>
  <c r="K388" i="7"/>
  <c r="N388" i="7" s="1"/>
  <c r="N387" i="7"/>
  <c r="M387" i="7"/>
  <c r="L387" i="7"/>
  <c r="K387" i="7"/>
  <c r="M386" i="7"/>
  <c r="L386" i="7"/>
  <c r="N386" i="7" s="1"/>
  <c r="K386" i="7"/>
  <c r="K394" i="7" s="1"/>
  <c r="M385" i="7"/>
  <c r="L385" i="7"/>
  <c r="K382" i="7"/>
  <c r="N381" i="7"/>
  <c r="M381" i="7"/>
  <c r="L381" i="7"/>
  <c r="K381" i="7"/>
  <c r="M380" i="7"/>
  <c r="L380" i="7"/>
  <c r="N380" i="7" s="1"/>
  <c r="K380" i="7"/>
  <c r="M379" i="7"/>
  <c r="L379" i="7"/>
  <c r="K379" i="7"/>
  <c r="N379" i="7" s="1"/>
  <c r="N378" i="7"/>
  <c r="M378" i="7"/>
  <c r="L378" i="7"/>
  <c r="K378" i="7"/>
  <c r="M377" i="7"/>
  <c r="N377" i="7" s="1"/>
  <c r="L377" i="7"/>
  <c r="K377" i="7"/>
  <c r="M376" i="7"/>
  <c r="L376" i="7"/>
  <c r="N376" i="7" s="1"/>
  <c r="K376" i="7"/>
  <c r="M375" i="7"/>
  <c r="L375" i="7"/>
  <c r="K375" i="7"/>
  <c r="N375" i="7" s="1"/>
  <c r="N374" i="7"/>
  <c r="M374" i="7"/>
  <c r="L374" i="7"/>
  <c r="K374" i="7"/>
  <c r="M373" i="7"/>
  <c r="M382" i="7" s="1"/>
  <c r="L373" i="7"/>
  <c r="K373" i="7"/>
  <c r="AE372" i="7"/>
  <c r="P371" i="7"/>
  <c r="P369" i="7"/>
  <c r="O369" i="7"/>
  <c r="O371" i="7" s="1"/>
  <c r="N369" i="7"/>
  <c r="P368" i="7"/>
  <c r="O368" i="7"/>
  <c r="N368" i="7"/>
  <c r="N371" i="7" s="1"/>
  <c r="AE367" i="7"/>
  <c r="Z364" i="7"/>
  <c r="S364" i="7"/>
  <c r="P364" i="7"/>
  <c r="O364" i="7"/>
  <c r="N364" i="7"/>
  <c r="P363" i="7"/>
  <c r="P366" i="7" s="1"/>
  <c r="O363" i="7"/>
  <c r="N363" i="7"/>
  <c r="P362" i="7"/>
  <c r="O362" i="7"/>
  <c r="O366" i="7" s="1"/>
  <c r="N362" i="7"/>
  <c r="AE361" i="7"/>
  <c r="O360" i="7"/>
  <c r="P358" i="7"/>
  <c r="O358" i="7"/>
  <c r="N358" i="7"/>
  <c r="S358" i="7" s="1"/>
  <c r="S357" i="7"/>
  <c r="P357" i="7"/>
  <c r="O357" i="7"/>
  <c r="N357" i="7"/>
  <c r="P356" i="7"/>
  <c r="P360" i="7" s="1"/>
  <c r="O356" i="7"/>
  <c r="N356" i="7"/>
  <c r="N360" i="7" s="1"/>
  <c r="AE262" i="7"/>
  <c r="P259" i="7"/>
  <c r="O259" i="7"/>
  <c r="N259" i="7"/>
  <c r="P258" i="7"/>
  <c r="O258" i="7"/>
  <c r="N258" i="7"/>
  <c r="P257" i="7"/>
  <c r="O257" i="7"/>
  <c r="O261" i="7" s="1"/>
  <c r="N257" i="7"/>
  <c r="S257" i="7" s="1"/>
  <c r="AE256" i="7"/>
  <c r="S254" i="7"/>
  <c r="P253" i="7"/>
  <c r="O253" i="7"/>
  <c r="N253" i="7"/>
  <c r="S253" i="7" s="1"/>
  <c r="S252" i="7"/>
  <c r="P252" i="7"/>
  <c r="O252" i="7"/>
  <c r="N252" i="7"/>
  <c r="P251" i="7"/>
  <c r="P255" i="7" s="1"/>
  <c r="O251" i="7"/>
  <c r="N251" i="7"/>
  <c r="AE250" i="7"/>
  <c r="P249" i="7"/>
  <c r="O249" i="7"/>
  <c r="N249" i="7"/>
  <c r="S248" i="7"/>
  <c r="S247" i="7"/>
  <c r="S246" i="7"/>
  <c r="S245" i="7"/>
  <c r="I239" i="7"/>
  <c r="H239" i="7"/>
  <c r="G239" i="7"/>
  <c r="F239" i="7"/>
  <c r="E239" i="7"/>
  <c r="I238" i="7"/>
  <c r="H238" i="7"/>
  <c r="G238" i="7"/>
  <c r="F238" i="7"/>
  <c r="E238" i="7"/>
  <c r="I237" i="7"/>
  <c r="H237" i="7"/>
  <c r="G237" i="7"/>
  <c r="F237" i="7"/>
  <c r="E237" i="7"/>
  <c r="I236" i="7"/>
  <c r="H236" i="7"/>
  <c r="G236" i="7"/>
  <c r="F236" i="7"/>
  <c r="E236" i="7"/>
  <c r="I235" i="7"/>
  <c r="H235" i="7"/>
  <c r="G235" i="7"/>
  <c r="F235" i="7"/>
  <c r="E235" i="7"/>
  <c r="I234" i="7"/>
  <c r="H234" i="7"/>
  <c r="G234" i="7"/>
  <c r="F234" i="7"/>
  <c r="E234" i="7"/>
  <c r="I233" i="7"/>
  <c r="H233" i="7"/>
  <c r="G233" i="7"/>
  <c r="F233" i="7"/>
  <c r="E233" i="7"/>
  <c r="I232" i="7"/>
  <c r="H232" i="7"/>
  <c r="G232" i="7"/>
  <c r="F232" i="7"/>
  <c r="E232" i="7"/>
  <c r="F231" i="7"/>
  <c r="I230" i="7"/>
  <c r="I231" i="7" s="1"/>
  <c r="H230" i="7"/>
  <c r="H231" i="7" s="1"/>
  <c r="G230" i="7"/>
  <c r="G231" i="7" s="1"/>
  <c r="F230" i="7"/>
  <c r="E230" i="7"/>
  <c r="E231" i="7" s="1"/>
  <c r="I229" i="7"/>
  <c r="H229" i="7"/>
  <c r="G229" i="7"/>
  <c r="F229" i="7"/>
  <c r="E229" i="7"/>
  <c r="I228" i="7"/>
  <c r="H228" i="7"/>
  <c r="G228" i="7"/>
  <c r="F228" i="7"/>
  <c r="E228" i="7"/>
  <c r="I227" i="7"/>
  <c r="H227" i="7"/>
  <c r="G227" i="7"/>
  <c r="F227" i="7"/>
  <c r="E227" i="7"/>
  <c r="I226" i="7"/>
  <c r="H226" i="7"/>
  <c r="G226" i="7"/>
  <c r="F226" i="7"/>
  <c r="E226" i="7"/>
  <c r="I225" i="7"/>
  <c r="H225" i="7"/>
  <c r="G225" i="7"/>
  <c r="F225" i="7"/>
  <c r="E225" i="7"/>
  <c r="I224" i="7"/>
  <c r="H224" i="7"/>
  <c r="G224" i="7"/>
  <c r="F224" i="7"/>
  <c r="E224" i="7"/>
  <c r="I223" i="7"/>
  <c r="H223" i="7"/>
  <c r="G223" i="7"/>
  <c r="F223" i="7"/>
  <c r="E223" i="7"/>
  <c r="I222" i="7"/>
  <c r="H222" i="7"/>
  <c r="G222" i="7"/>
  <c r="F222" i="7"/>
  <c r="E222" i="7"/>
  <c r="H221" i="7"/>
  <c r="I220" i="7"/>
  <c r="I221" i="7" s="1"/>
  <c r="H220" i="7"/>
  <c r="G220" i="7"/>
  <c r="G221" i="7" s="1"/>
  <c r="F220" i="7"/>
  <c r="F221" i="7" s="1"/>
  <c r="E220" i="7"/>
  <c r="E221" i="7" s="1"/>
  <c r="I219" i="7"/>
  <c r="H219" i="7"/>
  <c r="G219" i="7"/>
  <c r="F219" i="7"/>
  <c r="E219" i="7"/>
  <c r="I218" i="7"/>
  <c r="H218" i="7"/>
  <c r="G218" i="7"/>
  <c r="F218" i="7"/>
  <c r="E218" i="7"/>
  <c r="I217" i="7"/>
  <c r="H217" i="7"/>
  <c r="G217" i="7"/>
  <c r="F217" i="7"/>
  <c r="E217" i="7"/>
  <c r="I216" i="7"/>
  <c r="H216" i="7"/>
  <c r="G216" i="7"/>
  <c r="F216" i="7"/>
  <c r="E216" i="7"/>
  <c r="I215" i="7"/>
  <c r="H215" i="7"/>
  <c r="G215" i="7"/>
  <c r="F215" i="7"/>
  <c r="E215" i="7"/>
  <c r="I214" i="7"/>
  <c r="H214" i="7"/>
  <c r="G214" i="7"/>
  <c r="F214" i="7"/>
  <c r="E214" i="7"/>
  <c r="I213" i="7"/>
  <c r="H213" i="7"/>
  <c r="G213" i="7"/>
  <c r="F213" i="7"/>
  <c r="E213" i="7"/>
  <c r="I212" i="7"/>
  <c r="H212" i="7"/>
  <c r="G212" i="7"/>
  <c r="F212" i="7"/>
  <c r="E212" i="7"/>
  <c r="F211" i="7"/>
  <c r="I210" i="7"/>
  <c r="I211" i="7" s="1"/>
  <c r="H210" i="7"/>
  <c r="H211" i="7" s="1"/>
  <c r="G210" i="7"/>
  <c r="G211" i="7" s="1"/>
  <c r="F210" i="7"/>
  <c r="E210" i="7"/>
  <c r="E211" i="7" s="1"/>
  <c r="I209" i="7"/>
  <c r="H209" i="7"/>
  <c r="G209" i="7"/>
  <c r="F209" i="7"/>
  <c r="E209" i="7"/>
  <c r="I208" i="7"/>
  <c r="H208" i="7"/>
  <c r="G208" i="7"/>
  <c r="F208" i="7"/>
  <c r="E208" i="7"/>
  <c r="I207" i="7"/>
  <c r="H207" i="7"/>
  <c r="G207" i="7"/>
  <c r="F207" i="7"/>
  <c r="E207" i="7"/>
  <c r="I206" i="7"/>
  <c r="H206" i="7"/>
  <c r="G206" i="7"/>
  <c r="F206" i="7"/>
  <c r="E206" i="7"/>
  <c r="I205" i="7"/>
  <c r="H205" i="7"/>
  <c r="G205" i="7"/>
  <c r="F205" i="7"/>
  <c r="E205" i="7"/>
  <c r="I204" i="7"/>
  <c r="H204" i="7"/>
  <c r="G204" i="7"/>
  <c r="F204" i="7"/>
  <c r="E204" i="7"/>
  <c r="I203" i="7"/>
  <c r="H203" i="7"/>
  <c r="G203" i="7"/>
  <c r="F203" i="7"/>
  <c r="E203" i="7"/>
  <c r="I202" i="7"/>
  <c r="H202" i="7"/>
  <c r="G202" i="7"/>
  <c r="F202" i="7"/>
  <c r="E202" i="7"/>
  <c r="I201" i="7"/>
  <c r="H201" i="7"/>
  <c r="G201" i="7"/>
  <c r="F201" i="7"/>
  <c r="E201" i="7"/>
  <c r="I200" i="7"/>
  <c r="H200" i="7"/>
  <c r="G200" i="7"/>
  <c r="F200" i="7"/>
  <c r="E200" i="7"/>
  <c r="I199" i="7"/>
  <c r="H199" i="7"/>
  <c r="G199" i="7"/>
  <c r="F199" i="7"/>
  <c r="E199" i="7"/>
  <c r="I198" i="7"/>
  <c r="H198" i="7"/>
  <c r="G198" i="7"/>
  <c r="F198" i="7"/>
  <c r="E198" i="7"/>
  <c r="H197" i="7"/>
  <c r="I196" i="7"/>
  <c r="I197" i="7" s="1"/>
  <c r="H196" i="7"/>
  <c r="G196" i="7"/>
  <c r="G197" i="7" s="1"/>
  <c r="F196" i="7"/>
  <c r="F197" i="7" s="1"/>
  <c r="E196" i="7"/>
  <c r="E197" i="7" s="1"/>
  <c r="I195" i="7"/>
  <c r="H195" i="7"/>
  <c r="G195" i="7"/>
  <c r="F195" i="7"/>
  <c r="E195" i="7"/>
  <c r="I194" i="7"/>
  <c r="H194" i="7"/>
  <c r="G194" i="7"/>
  <c r="F194" i="7"/>
  <c r="E194" i="7"/>
  <c r="I193" i="7"/>
  <c r="H193" i="7"/>
  <c r="G193" i="7"/>
  <c r="F193" i="7"/>
  <c r="E193" i="7"/>
  <c r="I192" i="7"/>
  <c r="H192" i="7"/>
  <c r="G192" i="7"/>
  <c r="F192" i="7"/>
  <c r="E192" i="7"/>
  <c r="I191" i="7"/>
  <c r="H191" i="7"/>
  <c r="G191" i="7"/>
  <c r="F191" i="7"/>
  <c r="E191" i="7"/>
  <c r="I190" i="7"/>
  <c r="H190" i="7"/>
  <c r="G190" i="7"/>
  <c r="F190" i="7"/>
  <c r="E190" i="7"/>
  <c r="I189" i="7"/>
  <c r="H189" i="7"/>
  <c r="G189" i="7"/>
  <c r="F189" i="7"/>
  <c r="E189" i="7"/>
  <c r="I188" i="7"/>
  <c r="H188" i="7"/>
  <c r="G188" i="7"/>
  <c r="F188" i="7"/>
  <c r="E188" i="7"/>
  <c r="I187" i="7"/>
  <c r="H187" i="7"/>
  <c r="G187" i="7"/>
  <c r="F187" i="7"/>
  <c r="E187" i="7"/>
  <c r="I186" i="7"/>
  <c r="H186" i="7"/>
  <c r="G186" i="7"/>
  <c r="F186" i="7"/>
  <c r="E186" i="7"/>
  <c r="I185" i="7"/>
  <c r="H185" i="7"/>
  <c r="G185" i="7"/>
  <c r="F185" i="7"/>
  <c r="E185" i="7"/>
  <c r="I184" i="7"/>
  <c r="H184" i="7"/>
  <c r="G184" i="7"/>
  <c r="F184" i="7"/>
  <c r="E184" i="7"/>
  <c r="F183" i="7"/>
  <c r="I182" i="7"/>
  <c r="I183" i="7" s="1"/>
  <c r="H182" i="7"/>
  <c r="H183" i="7" s="1"/>
  <c r="G182" i="7"/>
  <c r="G183" i="7" s="1"/>
  <c r="F182" i="7"/>
  <c r="E182" i="7"/>
  <c r="E183" i="7" s="1"/>
  <c r="I181" i="7"/>
  <c r="H181" i="7"/>
  <c r="G181" i="7"/>
  <c r="F181" i="7"/>
  <c r="E181" i="7"/>
  <c r="I180" i="7"/>
  <c r="H180" i="7"/>
  <c r="G180" i="7"/>
  <c r="F180" i="7"/>
  <c r="E180" i="7"/>
  <c r="I179" i="7"/>
  <c r="H179" i="7"/>
  <c r="G179" i="7"/>
  <c r="F179" i="7"/>
  <c r="E179" i="7"/>
  <c r="I178" i="7"/>
  <c r="H178" i="7"/>
  <c r="G178" i="7"/>
  <c r="F178" i="7"/>
  <c r="E178" i="7"/>
  <c r="I177" i="7"/>
  <c r="H177" i="7"/>
  <c r="G177" i="7"/>
  <c r="F177" i="7"/>
  <c r="E177" i="7"/>
  <c r="I176" i="7"/>
  <c r="H176" i="7"/>
  <c r="G176" i="7"/>
  <c r="F176" i="7"/>
  <c r="E176" i="7"/>
  <c r="I175" i="7"/>
  <c r="H175" i="7"/>
  <c r="G175" i="7"/>
  <c r="F175" i="7"/>
  <c r="E175" i="7"/>
  <c r="I174" i="7"/>
  <c r="H174" i="7"/>
  <c r="G174" i="7"/>
  <c r="F174" i="7"/>
  <c r="E174" i="7"/>
  <c r="I173" i="7"/>
  <c r="H173" i="7"/>
  <c r="G173" i="7"/>
  <c r="F173" i="7"/>
  <c r="E173" i="7"/>
  <c r="I172" i="7"/>
  <c r="H172" i="7"/>
  <c r="G172" i="7"/>
  <c r="F172" i="7"/>
  <c r="E172" i="7"/>
  <c r="I171" i="7"/>
  <c r="H171" i="7"/>
  <c r="G171" i="7"/>
  <c r="F171" i="7"/>
  <c r="E171" i="7"/>
  <c r="I170" i="7"/>
  <c r="H170" i="7"/>
  <c r="G170" i="7"/>
  <c r="F170" i="7"/>
  <c r="E170" i="7"/>
  <c r="H169" i="7"/>
  <c r="I168" i="7"/>
  <c r="I169" i="7" s="1"/>
  <c r="H168" i="7"/>
  <c r="G168" i="7"/>
  <c r="G169" i="7" s="1"/>
  <c r="F168" i="7"/>
  <c r="F169" i="7" s="1"/>
  <c r="E168" i="7"/>
  <c r="E169" i="7" s="1"/>
  <c r="I167" i="7"/>
  <c r="H167" i="7"/>
  <c r="G167" i="7"/>
  <c r="F167" i="7"/>
  <c r="E167" i="7"/>
  <c r="I166" i="7"/>
  <c r="H166" i="7"/>
  <c r="G166" i="7"/>
  <c r="F166" i="7"/>
  <c r="E166" i="7"/>
  <c r="I165" i="7"/>
  <c r="H165" i="7"/>
  <c r="G165" i="7"/>
  <c r="F165" i="7"/>
  <c r="E165" i="7"/>
  <c r="I164" i="7"/>
  <c r="H164" i="7"/>
  <c r="G164" i="7"/>
  <c r="F164" i="7"/>
  <c r="E164" i="7"/>
  <c r="I163" i="7"/>
  <c r="H163" i="7"/>
  <c r="G163" i="7"/>
  <c r="F163" i="7"/>
  <c r="E163" i="7"/>
  <c r="I162" i="7"/>
  <c r="H162" i="7"/>
  <c r="G162" i="7"/>
  <c r="F162" i="7"/>
  <c r="E162" i="7"/>
  <c r="I161" i="7"/>
  <c r="H161" i="7"/>
  <c r="G161" i="7"/>
  <c r="F161" i="7"/>
  <c r="E161" i="7"/>
  <c r="I160" i="7"/>
  <c r="H160" i="7"/>
  <c r="G160" i="7"/>
  <c r="F160" i="7"/>
  <c r="E160" i="7"/>
  <c r="I159" i="7"/>
  <c r="H159" i="7"/>
  <c r="G159" i="7"/>
  <c r="F159" i="7"/>
  <c r="E159" i="7"/>
  <c r="I158" i="7"/>
  <c r="H158" i="7"/>
  <c r="G158" i="7"/>
  <c r="F158" i="7"/>
  <c r="E158" i="7"/>
  <c r="H157" i="7"/>
  <c r="I156" i="7"/>
  <c r="I157" i="7" s="1"/>
  <c r="H156" i="7"/>
  <c r="G156" i="7"/>
  <c r="G157" i="7" s="1"/>
  <c r="F156" i="7"/>
  <c r="F157" i="7" s="1"/>
  <c r="E156" i="7"/>
  <c r="E157" i="7" s="1"/>
  <c r="I155" i="7"/>
  <c r="H155" i="7"/>
  <c r="G155" i="7"/>
  <c r="F155" i="7"/>
  <c r="E155" i="7"/>
  <c r="I154" i="7"/>
  <c r="H154" i="7"/>
  <c r="G154" i="7"/>
  <c r="F154" i="7"/>
  <c r="E154" i="7"/>
  <c r="I153" i="7"/>
  <c r="H153" i="7"/>
  <c r="G153" i="7"/>
  <c r="F153" i="7"/>
  <c r="E153" i="7"/>
  <c r="I152" i="7"/>
  <c r="H152" i="7"/>
  <c r="G152" i="7"/>
  <c r="F152" i="7"/>
  <c r="E152" i="7"/>
  <c r="I151" i="7"/>
  <c r="H151" i="7"/>
  <c r="G151" i="7"/>
  <c r="F151" i="7"/>
  <c r="E151" i="7"/>
  <c r="I150" i="7"/>
  <c r="H150" i="7"/>
  <c r="G150" i="7"/>
  <c r="F150" i="7"/>
  <c r="E150" i="7"/>
  <c r="I149" i="7"/>
  <c r="H149" i="7"/>
  <c r="G149" i="7"/>
  <c r="F149" i="7"/>
  <c r="E149" i="7"/>
  <c r="I148" i="7"/>
  <c r="H148" i="7"/>
  <c r="G148" i="7"/>
  <c r="F148" i="7"/>
  <c r="E148" i="7"/>
  <c r="I147" i="7"/>
  <c r="H147" i="7"/>
  <c r="G147" i="7"/>
  <c r="F147" i="7"/>
  <c r="E147" i="7"/>
  <c r="I146" i="7"/>
  <c r="H146" i="7"/>
  <c r="G146" i="7"/>
  <c r="F146" i="7"/>
  <c r="E146" i="7"/>
  <c r="H145" i="7"/>
  <c r="I144" i="7"/>
  <c r="I145" i="7" s="1"/>
  <c r="H144" i="7"/>
  <c r="G144" i="7"/>
  <c r="G145" i="7" s="1"/>
  <c r="F144" i="7"/>
  <c r="F145" i="7" s="1"/>
  <c r="E144" i="7"/>
  <c r="E145" i="7" s="1"/>
  <c r="I143" i="7"/>
  <c r="H143" i="7"/>
  <c r="G143" i="7"/>
  <c r="F143" i="7"/>
  <c r="E143" i="7"/>
  <c r="I142" i="7"/>
  <c r="H142" i="7"/>
  <c r="G142" i="7"/>
  <c r="F142" i="7"/>
  <c r="E142" i="7"/>
  <c r="I141" i="7"/>
  <c r="H141" i="7"/>
  <c r="G141" i="7"/>
  <c r="F141" i="7"/>
  <c r="E141" i="7"/>
  <c r="I140" i="7"/>
  <c r="H140" i="7"/>
  <c r="G140" i="7"/>
  <c r="F140" i="7"/>
  <c r="E140" i="7"/>
  <c r="I139" i="7"/>
  <c r="H139" i="7"/>
  <c r="G139" i="7"/>
  <c r="F139" i="7"/>
  <c r="E139" i="7"/>
  <c r="I138" i="7"/>
  <c r="H138" i="7"/>
  <c r="G138" i="7"/>
  <c r="F138" i="7"/>
  <c r="E138" i="7"/>
  <c r="I137" i="7"/>
  <c r="H137" i="7"/>
  <c r="G137" i="7"/>
  <c r="F137" i="7"/>
  <c r="E137" i="7"/>
  <c r="I136" i="7"/>
  <c r="H136" i="7"/>
  <c r="G136" i="7"/>
  <c r="F136" i="7"/>
  <c r="E136" i="7"/>
  <c r="I135" i="7"/>
  <c r="H135" i="7"/>
  <c r="G135" i="7"/>
  <c r="F135" i="7"/>
  <c r="E135" i="7"/>
  <c r="I134" i="7"/>
  <c r="H134" i="7"/>
  <c r="G134" i="7"/>
  <c r="F134" i="7"/>
  <c r="E134" i="7"/>
  <c r="H133" i="7"/>
  <c r="I132" i="7"/>
  <c r="I133" i="7" s="1"/>
  <c r="H132" i="7"/>
  <c r="G132" i="7"/>
  <c r="G133" i="7" s="1"/>
  <c r="F132" i="7"/>
  <c r="F133" i="7" s="1"/>
  <c r="E132" i="7"/>
  <c r="E133" i="7" s="1"/>
  <c r="I131" i="7"/>
  <c r="H131" i="7"/>
  <c r="G131" i="7"/>
  <c r="F131" i="7"/>
  <c r="E131" i="7"/>
  <c r="I130" i="7"/>
  <c r="H130" i="7"/>
  <c r="G130" i="7"/>
  <c r="F130" i="7"/>
  <c r="E130" i="7"/>
  <c r="I129" i="7"/>
  <c r="H129" i="7"/>
  <c r="G129" i="7"/>
  <c r="F129" i="7"/>
  <c r="E129" i="7"/>
  <c r="I128" i="7"/>
  <c r="H128" i="7"/>
  <c r="G128" i="7"/>
  <c r="F128" i="7"/>
  <c r="E128" i="7"/>
  <c r="I127" i="7"/>
  <c r="H127" i="7"/>
  <c r="G127" i="7"/>
  <c r="F127" i="7"/>
  <c r="E127" i="7"/>
  <c r="I126" i="7"/>
  <c r="H126" i="7"/>
  <c r="G126" i="7"/>
  <c r="F126" i="7"/>
  <c r="E126" i="7"/>
  <c r="I125" i="7"/>
  <c r="H125" i="7"/>
  <c r="G125" i="7"/>
  <c r="F125" i="7"/>
  <c r="E125" i="7"/>
  <c r="I124" i="7"/>
  <c r="H124" i="7"/>
  <c r="G124" i="7"/>
  <c r="F124" i="7"/>
  <c r="E124" i="7"/>
  <c r="F123" i="7"/>
  <c r="I122" i="7"/>
  <c r="I123" i="7" s="1"/>
  <c r="H122" i="7"/>
  <c r="H123" i="7" s="1"/>
  <c r="G122" i="7"/>
  <c r="G123" i="7" s="1"/>
  <c r="F122" i="7"/>
  <c r="E122" i="7"/>
  <c r="E123" i="7" s="1"/>
  <c r="I121" i="7"/>
  <c r="H121" i="7"/>
  <c r="G121" i="7"/>
  <c r="F121" i="7"/>
  <c r="E121" i="7"/>
  <c r="I120" i="7"/>
  <c r="H120" i="7"/>
  <c r="G120" i="7"/>
  <c r="F120" i="7"/>
  <c r="E120" i="7"/>
  <c r="I119" i="7"/>
  <c r="H119" i="7"/>
  <c r="G119" i="7"/>
  <c r="F119" i="7"/>
  <c r="E119" i="7"/>
  <c r="I118" i="7"/>
  <c r="H118" i="7"/>
  <c r="G118" i="7"/>
  <c r="F118" i="7"/>
  <c r="E118" i="7"/>
  <c r="I117" i="7"/>
  <c r="H117" i="7"/>
  <c r="G117" i="7"/>
  <c r="F117" i="7"/>
  <c r="E117" i="7"/>
  <c r="I116" i="7"/>
  <c r="H116" i="7"/>
  <c r="G116" i="7"/>
  <c r="F116" i="7"/>
  <c r="E116" i="7"/>
  <c r="I115" i="7"/>
  <c r="H115" i="7"/>
  <c r="G115" i="7"/>
  <c r="F115" i="7"/>
  <c r="E115" i="7"/>
  <c r="I114" i="7"/>
  <c r="H114" i="7"/>
  <c r="G114" i="7"/>
  <c r="F114" i="7"/>
  <c r="E114" i="7"/>
  <c r="H113" i="7"/>
  <c r="I112" i="7"/>
  <c r="I113" i="7" s="1"/>
  <c r="H112" i="7"/>
  <c r="G112" i="7"/>
  <c r="G113" i="7" s="1"/>
  <c r="F112" i="7"/>
  <c r="F113" i="7" s="1"/>
  <c r="E112" i="7"/>
  <c r="E113" i="7" s="1"/>
  <c r="I111" i="7"/>
  <c r="H111" i="7"/>
  <c r="G111" i="7"/>
  <c r="F111" i="7"/>
  <c r="E111" i="7"/>
  <c r="I110" i="7"/>
  <c r="H110" i="7"/>
  <c r="G110" i="7"/>
  <c r="F110" i="7"/>
  <c r="E110" i="7"/>
  <c r="I109" i="7"/>
  <c r="H109" i="7"/>
  <c r="G109" i="7"/>
  <c r="F109" i="7"/>
  <c r="E109" i="7"/>
  <c r="I108" i="7"/>
  <c r="H108" i="7"/>
  <c r="G108" i="7"/>
  <c r="F108" i="7"/>
  <c r="E108" i="7"/>
  <c r="I107" i="7"/>
  <c r="H107" i="7"/>
  <c r="G107" i="7"/>
  <c r="F107" i="7"/>
  <c r="E107" i="7"/>
  <c r="I106" i="7"/>
  <c r="H106" i="7"/>
  <c r="G106" i="7"/>
  <c r="F106" i="7"/>
  <c r="E106" i="7"/>
  <c r="I105" i="7"/>
  <c r="H105" i="7"/>
  <c r="G105" i="7"/>
  <c r="F105" i="7"/>
  <c r="E105" i="7"/>
  <c r="I104" i="7"/>
  <c r="H104" i="7"/>
  <c r="G104" i="7"/>
  <c r="F104" i="7"/>
  <c r="E104" i="7"/>
  <c r="F103" i="7"/>
  <c r="I102" i="7"/>
  <c r="I103" i="7" s="1"/>
  <c r="H102" i="7"/>
  <c r="H103" i="7" s="1"/>
  <c r="G102" i="7"/>
  <c r="G103" i="7" s="1"/>
  <c r="F102" i="7"/>
  <c r="E102" i="7"/>
  <c r="E103" i="7" s="1"/>
  <c r="I101" i="7"/>
  <c r="H101" i="7"/>
  <c r="G101" i="7"/>
  <c r="F101" i="7"/>
  <c r="E101" i="7"/>
  <c r="I100" i="7"/>
  <c r="H100" i="7"/>
  <c r="G100" i="7"/>
  <c r="F100" i="7"/>
  <c r="E100" i="7"/>
  <c r="I99" i="7"/>
  <c r="H99" i="7"/>
  <c r="G99" i="7"/>
  <c r="F99" i="7"/>
  <c r="E99" i="7"/>
  <c r="I98" i="7"/>
  <c r="H98" i="7"/>
  <c r="G98" i="7"/>
  <c r="F98" i="7"/>
  <c r="E98" i="7"/>
  <c r="I97" i="7"/>
  <c r="H97" i="7"/>
  <c r="G97" i="7"/>
  <c r="F97" i="7"/>
  <c r="E97" i="7"/>
  <c r="I96" i="7"/>
  <c r="H96" i="7"/>
  <c r="G96" i="7"/>
  <c r="F96" i="7"/>
  <c r="E96" i="7"/>
  <c r="I95" i="7"/>
  <c r="H95" i="7"/>
  <c r="G95" i="7"/>
  <c r="F95" i="7"/>
  <c r="E95" i="7"/>
  <c r="I94" i="7"/>
  <c r="H94" i="7"/>
  <c r="G94" i="7"/>
  <c r="F94" i="7"/>
  <c r="E94" i="7"/>
  <c r="I93" i="7"/>
  <c r="H93" i="7"/>
  <c r="G93" i="7"/>
  <c r="F93" i="7"/>
  <c r="E93" i="7"/>
  <c r="I92" i="7"/>
  <c r="E92" i="7"/>
  <c r="I91" i="7"/>
  <c r="H91" i="7"/>
  <c r="H92" i="7" s="1"/>
  <c r="G91" i="7"/>
  <c r="G92" i="7" s="1"/>
  <c r="F91" i="7"/>
  <c r="F92" i="7" s="1"/>
  <c r="E91" i="7"/>
  <c r="I90" i="7"/>
  <c r="H90" i="7"/>
  <c r="G90" i="7"/>
  <c r="F90" i="7"/>
  <c r="E90" i="7"/>
  <c r="I89" i="7"/>
  <c r="H89" i="7"/>
  <c r="G89" i="7"/>
  <c r="F89" i="7"/>
  <c r="E89" i="7"/>
  <c r="I88" i="7"/>
  <c r="H88" i="7"/>
  <c r="G88" i="7"/>
  <c r="F88" i="7"/>
  <c r="E88" i="7"/>
  <c r="I87" i="7"/>
  <c r="H87" i="7"/>
  <c r="G87" i="7"/>
  <c r="F87" i="7"/>
  <c r="E87" i="7"/>
  <c r="I86" i="7"/>
  <c r="H86" i="7"/>
  <c r="G86" i="7"/>
  <c r="F86" i="7"/>
  <c r="E86" i="7"/>
  <c r="I85" i="7"/>
  <c r="H85" i="7"/>
  <c r="G85" i="7"/>
  <c r="F85" i="7"/>
  <c r="E85" i="7"/>
  <c r="I84" i="7"/>
  <c r="H84" i="7"/>
  <c r="G84" i="7"/>
  <c r="F84" i="7"/>
  <c r="E84" i="7"/>
  <c r="I83" i="7"/>
  <c r="H83" i="7"/>
  <c r="G83" i="7"/>
  <c r="F83" i="7"/>
  <c r="E83" i="7"/>
  <c r="I82" i="7"/>
  <c r="H82" i="7"/>
  <c r="G82" i="7"/>
  <c r="F82" i="7"/>
  <c r="E82" i="7"/>
  <c r="H81" i="7"/>
  <c r="I80" i="7"/>
  <c r="I81" i="7" s="1"/>
  <c r="H80" i="7"/>
  <c r="G80" i="7"/>
  <c r="G81" i="7" s="1"/>
  <c r="F80" i="7"/>
  <c r="F81" i="7" s="1"/>
  <c r="E80" i="7"/>
  <c r="E81" i="7" s="1"/>
  <c r="I79" i="7"/>
  <c r="H79" i="7"/>
  <c r="G79" i="7"/>
  <c r="F79" i="7"/>
  <c r="E79" i="7"/>
  <c r="I78" i="7"/>
  <c r="H78" i="7"/>
  <c r="G78" i="7"/>
  <c r="F78" i="7"/>
  <c r="E78" i="7"/>
  <c r="I77" i="7"/>
  <c r="H77" i="7"/>
  <c r="G77" i="7"/>
  <c r="F77" i="7"/>
  <c r="E77" i="7"/>
  <c r="I76" i="7"/>
  <c r="H76" i="7"/>
  <c r="G76" i="7"/>
  <c r="F76" i="7"/>
  <c r="E76" i="7"/>
  <c r="I75" i="7"/>
  <c r="H75" i="7"/>
  <c r="G75" i="7"/>
  <c r="F75" i="7"/>
  <c r="E75" i="7"/>
  <c r="I74" i="7"/>
  <c r="H74" i="7"/>
  <c r="G74" i="7"/>
  <c r="F74" i="7"/>
  <c r="E74" i="7"/>
  <c r="I73" i="7"/>
  <c r="H73" i="7"/>
  <c r="G73" i="7"/>
  <c r="F73" i="7"/>
  <c r="E73" i="7"/>
  <c r="I72" i="7"/>
  <c r="H72" i="7"/>
  <c r="G72" i="7"/>
  <c r="F72" i="7"/>
  <c r="E72" i="7"/>
  <c r="I71" i="7"/>
  <c r="H71" i="7"/>
  <c r="G71" i="7"/>
  <c r="F71" i="7"/>
  <c r="E71" i="7"/>
  <c r="G70" i="7"/>
  <c r="I69" i="7"/>
  <c r="I70" i="7" s="1"/>
  <c r="H69" i="7"/>
  <c r="H70" i="7" s="1"/>
  <c r="G69" i="7"/>
  <c r="F69" i="7"/>
  <c r="F70" i="7" s="1"/>
  <c r="E69" i="7"/>
  <c r="E70" i="7" s="1"/>
  <c r="I68" i="7"/>
  <c r="H68" i="7"/>
  <c r="G68" i="7"/>
  <c r="F68" i="7"/>
  <c r="E68" i="7"/>
  <c r="G67" i="7"/>
  <c r="F67" i="7"/>
  <c r="D67" i="7"/>
  <c r="I67" i="7" s="1"/>
  <c r="I66" i="7"/>
  <c r="H66" i="7"/>
  <c r="G66" i="7"/>
  <c r="F66" i="7"/>
  <c r="E66" i="7"/>
  <c r="I65" i="7"/>
  <c r="E65" i="7"/>
  <c r="I64" i="7"/>
  <c r="H64" i="7"/>
  <c r="H65" i="7" s="1"/>
  <c r="G64" i="7"/>
  <c r="G65" i="7" s="1"/>
  <c r="F64" i="7"/>
  <c r="F65" i="7" s="1"/>
  <c r="E64" i="7"/>
  <c r="I63" i="7"/>
  <c r="H63" i="7"/>
  <c r="G63" i="7"/>
  <c r="F63" i="7"/>
  <c r="E63" i="7"/>
  <c r="I62" i="7"/>
  <c r="H62" i="7"/>
  <c r="G62" i="7"/>
  <c r="F62" i="7"/>
  <c r="E62" i="7"/>
  <c r="I61" i="7"/>
  <c r="H61" i="7"/>
  <c r="G61" i="7"/>
  <c r="F61" i="7"/>
  <c r="E61" i="7"/>
  <c r="I60" i="7"/>
  <c r="H60" i="7"/>
  <c r="G60" i="7"/>
  <c r="F60" i="7"/>
  <c r="E60" i="7"/>
  <c r="G59" i="7"/>
  <c r="I58" i="7"/>
  <c r="I59" i="7" s="1"/>
  <c r="H58" i="7"/>
  <c r="H59" i="7" s="1"/>
  <c r="G58" i="7"/>
  <c r="F58" i="7"/>
  <c r="F59" i="7" s="1"/>
  <c r="E58" i="7"/>
  <c r="E59" i="7" s="1"/>
  <c r="I57" i="7"/>
  <c r="H57" i="7"/>
  <c r="G57" i="7"/>
  <c r="F57" i="7"/>
  <c r="E57" i="7"/>
  <c r="I56" i="7"/>
  <c r="H56" i="7"/>
  <c r="G56" i="7"/>
  <c r="F56" i="7"/>
  <c r="E56" i="7"/>
  <c r="I55" i="7"/>
  <c r="H55" i="7"/>
  <c r="G55" i="7"/>
  <c r="F55" i="7"/>
  <c r="E55" i="7"/>
  <c r="I54" i="7"/>
  <c r="H54" i="7"/>
  <c r="G54" i="7"/>
  <c r="F54" i="7"/>
  <c r="E54" i="7"/>
  <c r="I53" i="7"/>
  <c r="E53" i="7"/>
  <c r="I52" i="7"/>
  <c r="H52" i="7"/>
  <c r="H53" i="7" s="1"/>
  <c r="G52" i="7"/>
  <c r="G53" i="7" s="1"/>
  <c r="F52" i="7"/>
  <c r="F53" i="7" s="1"/>
  <c r="E52" i="7"/>
  <c r="I51" i="7"/>
  <c r="H51" i="7"/>
  <c r="G51" i="7"/>
  <c r="F51" i="7"/>
  <c r="E51" i="7"/>
  <c r="I50" i="7"/>
  <c r="H50" i="7"/>
  <c r="G50" i="7"/>
  <c r="F50" i="7"/>
  <c r="E50" i="7"/>
  <c r="I49" i="7"/>
  <c r="H49" i="7"/>
  <c r="G49" i="7"/>
  <c r="F49" i="7"/>
  <c r="E49" i="7"/>
  <c r="F48" i="7"/>
  <c r="I47" i="7"/>
  <c r="I48" i="7" s="1"/>
  <c r="H47" i="7"/>
  <c r="H48" i="7" s="1"/>
  <c r="G47" i="7"/>
  <c r="G48" i="7" s="1"/>
  <c r="F47" i="7"/>
  <c r="E47" i="7"/>
  <c r="E48" i="7" s="1"/>
  <c r="I46" i="7"/>
  <c r="H46" i="7"/>
  <c r="G46" i="7"/>
  <c r="F46" i="7"/>
  <c r="E46" i="7"/>
  <c r="I45" i="7"/>
  <c r="H45" i="7"/>
  <c r="G45" i="7"/>
  <c r="F45" i="7"/>
  <c r="E45" i="7"/>
  <c r="I44" i="7"/>
  <c r="H44" i="7"/>
  <c r="G44" i="7"/>
  <c r="F44" i="7"/>
  <c r="E44" i="7"/>
  <c r="G43" i="7"/>
  <c r="I42" i="7"/>
  <c r="I43" i="7" s="1"/>
  <c r="H42" i="7"/>
  <c r="H43" i="7" s="1"/>
  <c r="G42" i="7"/>
  <c r="F42" i="7"/>
  <c r="F43" i="7" s="1"/>
  <c r="E42" i="7"/>
  <c r="E43" i="7" s="1"/>
  <c r="I41" i="7"/>
  <c r="H41" i="7"/>
  <c r="G41" i="7"/>
  <c r="F41" i="7"/>
  <c r="E41" i="7"/>
  <c r="I40" i="7"/>
  <c r="H40" i="7"/>
  <c r="G40" i="7"/>
  <c r="F40" i="7"/>
  <c r="E40" i="7"/>
  <c r="I39" i="7"/>
  <c r="H39" i="7"/>
  <c r="G39" i="7"/>
  <c r="F39" i="7"/>
  <c r="E39" i="7"/>
  <c r="H38" i="7"/>
  <c r="I37" i="7"/>
  <c r="I38" i="7" s="1"/>
  <c r="H37" i="7"/>
  <c r="G37" i="7"/>
  <c r="G38" i="7" s="1"/>
  <c r="F37" i="7"/>
  <c r="F38" i="7" s="1"/>
  <c r="E37" i="7"/>
  <c r="E38" i="7" s="1"/>
  <c r="I36" i="7"/>
  <c r="H36" i="7"/>
  <c r="G36" i="7"/>
  <c r="F36" i="7"/>
  <c r="E36" i="7"/>
  <c r="I35" i="7"/>
  <c r="H35" i="7"/>
  <c r="G35" i="7"/>
  <c r="F35" i="7"/>
  <c r="E35" i="7"/>
  <c r="I34" i="7"/>
  <c r="H34" i="7"/>
  <c r="G34" i="7"/>
  <c r="F34" i="7"/>
  <c r="E34" i="7"/>
  <c r="I33" i="7"/>
  <c r="E33" i="7"/>
  <c r="I32" i="7"/>
  <c r="H32" i="7"/>
  <c r="H33" i="7" s="1"/>
  <c r="G32" i="7"/>
  <c r="G33" i="7" s="1"/>
  <c r="F32" i="7"/>
  <c r="F33" i="7" s="1"/>
  <c r="E32" i="7"/>
  <c r="I31" i="7"/>
  <c r="H31" i="7"/>
  <c r="G31" i="7"/>
  <c r="F31" i="7"/>
  <c r="E31" i="7"/>
  <c r="I30" i="7"/>
  <c r="H30" i="7"/>
  <c r="G30" i="7"/>
  <c r="F30" i="7"/>
  <c r="E30" i="7"/>
  <c r="I29" i="7"/>
  <c r="H29" i="7"/>
  <c r="G29" i="7"/>
  <c r="F29" i="7"/>
  <c r="E29" i="7"/>
  <c r="F28" i="7"/>
  <c r="I27" i="7"/>
  <c r="I28" i="7" s="1"/>
  <c r="H27" i="7"/>
  <c r="H28" i="7" s="1"/>
  <c r="G27" i="7"/>
  <c r="G28" i="7" s="1"/>
  <c r="F27" i="7"/>
  <c r="E27" i="7"/>
  <c r="E28" i="7" s="1"/>
  <c r="I26" i="7"/>
  <c r="H26" i="7"/>
  <c r="G26" i="7"/>
  <c r="F26" i="7"/>
  <c r="E26" i="7"/>
  <c r="I25" i="7"/>
  <c r="H25" i="7"/>
  <c r="G25" i="7"/>
  <c r="F25" i="7"/>
  <c r="E25" i="7"/>
  <c r="I24" i="7"/>
  <c r="H24" i="7"/>
  <c r="G24" i="7"/>
  <c r="F24" i="7"/>
  <c r="E24" i="7"/>
  <c r="G23" i="7"/>
  <c r="I22" i="7"/>
  <c r="I23" i="7" s="1"/>
  <c r="H22" i="7"/>
  <c r="H23" i="7" s="1"/>
  <c r="G22" i="7"/>
  <c r="F22" i="7"/>
  <c r="F23" i="7" s="1"/>
  <c r="E22" i="7"/>
  <c r="E23" i="7" s="1"/>
  <c r="I21" i="7"/>
  <c r="H21" i="7"/>
  <c r="G21" i="7"/>
  <c r="F21" i="7"/>
  <c r="E21" i="7"/>
  <c r="I20" i="7"/>
  <c r="H20" i="7"/>
  <c r="G20" i="7"/>
  <c r="F20" i="7"/>
  <c r="E20" i="7"/>
  <c r="I19" i="7"/>
  <c r="H19" i="7"/>
  <c r="G19" i="7"/>
  <c r="F19" i="7"/>
  <c r="E19" i="7"/>
  <c r="I18" i="7"/>
  <c r="H18" i="7"/>
  <c r="G18" i="7"/>
  <c r="F18" i="7"/>
  <c r="E18" i="7"/>
  <c r="I17" i="7"/>
  <c r="E17" i="7"/>
  <c r="I16" i="7"/>
  <c r="H16" i="7"/>
  <c r="H17" i="7" s="1"/>
  <c r="G16" i="7"/>
  <c r="G17" i="7" s="1"/>
  <c r="F16" i="7"/>
  <c r="F17" i="7" s="1"/>
  <c r="E16" i="7"/>
  <c r="I15" i="7"/>
  <c r="H15" i="7"/>
  <c r="G15" i="7"/>
  <c r="F15" i="7"/>
  <c r="E15" i="7"/>
  <c r="I14" i="7"/>
  <c r="H14" i="7"/>
  <c r="G14" i="7"/>
  <c r="F14" i="7"/>
  <c r="E14" i="7"/>
  <c r="I13" i="7"/>
  <c r="H13" i="7"/>
  <c r="G13" i="7"/>
  <c r="F13" i="7"/>
  <c r="E13" i="7"/>
  <c r="I12" i="7"/>
  <c r="H12" i="7"/>
  <c r="G12" i="7"/>
  <c r="F12" i="7"/>
  <c r="E12" i="7"/>
  <c r="G11" i="7"/>
  <c r="I10" i="7"/>
  <c r="I11" i="7" s="1"/>
  <c r="H10" i="7"/>
  <c r="H11" i="7" s="1"/>
  <c r="G10" i="7"/>
  <c r="F10" i="7"/>
  <c r="F11" i="7" s="1"/>
  <c r="E10" i="7"/>
  <c r="E11" i="7" s="1"/>
  <c r="I9" i="7"/>
  <c r="H9" i="7"/>
  <c r="G9" i="7"/>
  <c r="F9" i="7"/>
  <c r="E9" i="7"/>
  <c r="I8" i="7"/>
  <c r="H8" i="7"/>
  <c r="G8" i="7"/>
  <c r="F8" i="7"/>
  <c r="E8" i="7"/>
  <c r="I7" i="7"/>
  <c r="H7" i="7"/>
  <c r="G7" i="7"/>
  <c r="F7" i="7"/>
  <c r="E7" i="7"/>
  <c r="I6" i="7"/>
  <c r="H6" i="7"/>
  <c r="G6" i="7"/>
  <c r="F6" i="7"/>
  <c r="E6" i="7"/>
  <c r="I5" i="7"/>
  <c r="E5" i="7"/>
  <c r="I4" i="7"/>
  <c r="H4" i="7"/>
  <c r="H5" i="7" s="1"/>
  <c r="G4" i="7"/>
  <c r="G5" i="7" s="1"/>
  <c r="F4" i="7"/>
  <c r="F5" i="7" s="1"/>
  <c r="E4" i="7"/>
  <c r="P250" i="7" l="1"/>
  <c r="W245" i="7" s="1"/>
  <c r="O372" i="7"/>
  <c r="W246" i="7"/>
  <c r="AD246" i="7" s="1"/>
  <c r="Z253" i="7"/>
  <c r="Z358" i="7"/>
  <c r="N250" i="7"/>
  <c r="Z246" i="7"/>
  <c r="Z247" i="7"/>
  <c r="Z252" i="7"/>
  <c r="N420" i="7"/>
  <c r="M421" i="7" s="1"/>
  <c r="U245" i="7"/>
  <c r="U246" i="7"/>
  <c r="AB246" i="7" s="1"/>
  <c r="U247" i="7"/>
  <c r="AB247" i="7" s="1"/>
  <c r="S249" i="7"/>
  <c r="O250" i="7" s="1"/>
  <c r="S251" i="7"/>
  <c r="N255" i="7"/>
  <c r="S259" i="7"/>
  <c r="S356" i="7"/>
  <c r="S362" i="7"/>
  <c r="N366" i="7"/>
  <c r="S363" i="7"/>
  <c r="T402" i="7"/>
  <c r="L421" i="7"/>
  <c r="S414" i="7" s="1"/>
  <c r="N412" i="7"/>
  <c r="N416" i="7"/>
  <c r="N432" i="7"/>
  <c r="P5" i="9"/>
  <c r="AA23" i="9"/>
  <c r="P28" i="9"/>
  <c r="Z245" i="7"/>
  <c r="Z249" i="7" s="1"/>
  <c r="P261" i="7"/>
  <c r="Z357" i="7"/>
  <c r="AA5" i="9"/>
  <c r="P11" i="9"/>
  <c r="AA33" i="9"/>
  <c r="H67" i="7"/>
  <c r="O255" i="7"/>
  <c r="S258" i="7"/>
  <c r="N261" i="7"/>
  <c r="L382" i="7"/>
  <c r="N382" i="7" s="1"/>
  <c r="L394" i="7"/>
  <c r="N385" i="7"/>
  <c r="N404" i="7"/>
  <c r="N406" i="7"/>
  <c r="K407" i="7" s="1"/>
  <c r="N423" i="7"/>
  <c r="N437" i="7"/>
  <c r="K448" i="7"/>
  <c r="D5" i="8"/>
  <c r="W30" i="9"/>
  <c r="S30" i="9"/>
  <c r="Z30" i="9"/>
  <c r="V30" i="9"/>
  <c r="R30" i="9"/>
  <c r="Y30" i="9"/>
  <c r="U30" i="9"/>
  <c r="Q30" i="9"/>
  <c r="X30" i="9"/>
  <c r="T30" i="9"/>
  <c r="W35" i="9"/>
  <c r="S35" i="9"/>
  <c r="Z35" i="9"/>
  <c r="V35" i="9"/>
  <c r="R35" i="9"/>
  <c r="Y35" i="9"/>
  <c r="U35" i="9"/>
  <c r="Q35" i="9"/>
  <c r="X35" i="9"/>
  <c r="T35" i="9"/>
  <c r="S371" i="7"/>
  <c r="Z371" i="7" s="1"/>
  <c r="M407" i="7"/>
  <c r="T398" i="7" s="1"/>
  <c r="K434" i="7"/>
  <c r="W25" i="9"/>
  <c r="S25" i="9"/>
  <c r="Z25" i="9"/>
  <c r="V25" i="9"/>
  <c r="R25" i="9"/>
  <c r="Y25" i="9"/>
  <c r="U25" i="9"/>
  <c r="Q25" i="9"/>
  <c r="X25" i="9"/>
  <c r="T25" i="9"/>
  <c r="E67" i="7"/>
  <c r="S368" i="7"/>
  <c r="S369" i="7"/>
  <c r="N373" i="7"/>
  <c r="N390" i="7"/>
  <c r="L407" i="7"/>
  <c r="S402" i="7" s="1"/>
  <c r="N401" i="7"/>
  <c r="N405" i="7"/>
  <c r="S409" i="7"/>
  <c r="S413" i="7"/>
  <c r="S415" i="7"/>
  <c r="S419" i="7"/>
  <c r="L434" i="7"/>
  <c r="N439" i="7"/>
  <c r="N443" i="7"/>
  <c r="N447" i="7"/>
  <c r="D11" i="8"/>
  <c r="AL17" i="9"/>
  <c r="N397" i="7"/>
  <c r="H6" i="8"/>
  <c r="F7" i="8"/>
  <c r="H8" i="8"/>
  <c r="F9" i="8"/>
  <c r="H12" i="8"/>
  <c r="AE6" i="9"/>
  <c r="AI6" i="9"/>
  <c r="AM6" i="9"/>
  <c r="AQ6" i="9"/>
  <c r="AU6" i="9"/>
  <c r="AE7" i="9"/>
  <c r="AI7" i="9"/>
  <c r="AM7" i="9"/>
  <c r="AQ7" i="9"/>
  <c r="AU7" i="9"/>
  <c r="AE8" i="9"/>
  <c r="AI8" i="9"/>
  <c r="AM8" i="9"/>
  <c r="AQ8" i="9"/>
  <c r="AU8" i="9"/>
  <c r="AE9" i="9"/>
  <c r="AI9" i="9"/>
  <c r="AM9" i="9"/>
  <c r="AQ9" i="9"/>
  <c r="AU9" i="9"/>
  <c r="AE11" i="9"/>
  <c r="AA11" i="9" s="1"/>
  <c r="AI11" i="9"/>
  <c r="AM11" i="9"/>
  <c r="AL11" i="9" s="1"/>
  <c r="AQ11" i="9"/>
  <c r="AU11" i="9"/>
  <c r="AF11" i="9"/>
  <c r="AN11" i="9"/>
  <c r="AV11" i="9"/>
  <c r="W12" i="9"/>
  <c r="S12" i="9"/>
  <c r="Z12" i="9"/>
  <c r="V12" i="9"/>
  <c r="R12" i="9"/>
  <c r="X12" i="9"/>
  <c r="T13" i="9"/>
  <c r="W14" i="9"/>
  <c r="S14" i="9"/>
  <c r="Z14" i="9"/>
  <c r="V14" i="9"/>
  <c r="R14" i="9"/>
  <c r="X14" i="9"/>
  <c r="T15" i="9"/>
  <c r="W19" i="9"/>
  <c r="S19" i="9"/>
  <c r="Z19" i="9"/>
  <c r="V19" i="9"/>
  <c r="R19" i="9"/>
  <c r="X19" i="9"/>
  <c r="W21" i="9"/>
  <c r="S21" i="9"/>
  <c r="Z21" i="9"/>
  <c r="V21" i="9"/>
  <c r="R21" i="9"/>
  <c r="X21" i="9"/>
  <c r="W24" i="9"/>
  <c r="S24" i="9"/>
  <c r="Z24" i="9"/>
  <c r="V24" i="9"/>
  <c r="R24" i="9"/>
  <c r="Y24" i="9"/>
  <c r="U24" i="9"/>
  <c r="Q24" i="9"/>
  <c r="AL28" i="9"/>
  <c r="W29" i="9"/>
  <c r="S29" i="9"/>
  <c r="Z29" i="9"/>
  <c r="V29" i="9"/>
  <c r="R29" i="9"/>
  <c r="Y29" i="9"/>
  <c r="U29" i="9"/>
  <c r="Q29" i="9"/>
  <c r="AL33" i="9"/>
  <c r="W34" i="9"/>
  <c r="S34" i="9"/>
  <c r="Z34" i="9"/>
  <c r="V34" i="9"/>
  <c r="R34" i="9"/>
  <c r="Y34" i="9"/>
  <c r="U34" i="9"/>
  <c r="Q34" i="9"/>
  <c r="W40" i="9"/>
  <c r="S40" i="9"/>
  <c r="Z40" i="9"/>
  <c r="V40" i="9"/>
  <c r="R40" i="9"/>
  <c r="Y40" i="9"/>
  <c r="U40" i="9"/>
  <c r="Q40" i="9"/>
  <c r="X40" i="9"/>
  <c r="T40" i="9"/>
  <c r="AA43" i="9"/>
  <c r="E6" i="8"/>
  <c r="G7" i="8"/>
  <c r="E8" i="8"/>
  <c r="G9" i="8"/>
  <c r="E12" i="8"/>
  <c r="T6" i="9"/>
  <c r="AB6" i="9"/>
  <c r="AF6" i="9"/>
  <c r="AJ6" i="9"/>
  <c r="AN6" i="9"/>
  <c r="AR6" i="9"/>
  <c r="T7" i="9"/>
  <c r="AB7" i="9"/>
  <c r="AF7" i="9"/>
  <c r="AJ7" i="9"/>
  <c r="AN7" i="9"/>
  <c r="AR7" i="9"/>
  <c r="T8" i="9"/>
  <c r="AB8" i="9"/>
  <c r="AF8" i="9"/>
  <c r="AJ8" i="9"/>
  <c r="AN8" i="9"/>
  <c r="AR8" i="9"/>
  <c r="T9" i="9"/>
  <c r="AB9" i="9"/>
  <c r="AF9" i="9"/>
  <c r="AJ9" i="9"/>
  <c r="AN9" i="9"/>
  <c r="AR9" i="9"/>
  <c r="Q12" i="9"/>
  <c r="Y12" i="9"/>
  <c r="Q14" i="9"/>
  <c r="Y14" i="9"/>
  <c r="Q19" i="9"/>
  <c r="Y19" i="9"/>
  <c r="Q21" i="9"/>
  <c r="Y21" i="9"/>
  <c r="S23" i="9"/>
  <c r="P23" i="9" s="1"/>
  <c r="W23" i="9"/>
  <c r="AL23" i="9"/>
  <c r="T24" i="9"/>
  <c r="T29" i="9"/>
  <c r="T34" i="9"/>
  <c r="P38" i="9"/>
  <c r="W45" i="9"/>
  <c r="S45" i="9"/>
  <c r="Z45" i="9"/>
  <c r="V45" i="9"/>
  <c r="R45" i="9"/>
  <c r="Y45" i="9"/>
  <c r="U45" i="9"/>
  <c r="Q45" i="9"/>
  <c r="X45" i="9"/>
  <c r="T45" i="9"/>
  <c r="AJ11" i="9"/>
  <c r="W13" i="9"/>
  <c r="S13" i="9"/>
  <c r="Z13" i="9"/>
  <c r="V13" i="9"/>
  <c r="R13" i="9"/>
  <c r="X13" i="9"/>
  <c r="W15" i="9"/>
  <c r="S15" i="9"/>
  <c r="Z15" i="9"/>
  <c r="V15" i="9"/>
  <c r="R15" i="9"/>
  <c r="X15" i="9"/>
  <c r="R17" i="9"/>
  <c r="P17" i="9" s="1"/>
  <c r="V17" i="9"/>
  <c r="Z17" i="9"/>
  <c r="W18" i="9"/>
  <c r="S18" i="9"/>
  <c r="Z18" i="9"/>
  <c r="V18" i="9"/>
  <c r="R18" i="9"/>
  <c r="X18" i="9"/>
  <c r="T19" i="9"/>
  <c r="W20" i="9"/>
  <c r="S20" i="9"/>
  <c r="Z20" i="9"/>
  <c r="V20" i="9"/>
  <c r="R20" i="9"/>
  <c r="X20" i="9"/>
  <c r="T21" i="9"/>
  <c r="X24" i="9"/>
  <c r="W26" i="9"/>
  <c r="S26" i="9"/>
  <c r="Z26" i="9"/>
  <c r="V26" i="9"/>
  <c r="R26" i="9"/>
  <c r="Y26" i="9"/>
  <c r="U26" i="9"/>
  <c r="Q26" i="9"/>
  <c r="W31" i="9"/>
  <c r="S31" i="9"/>
  <c r="Z31" i="9"/>
  <c r="V31" i="9"/>
  <c r="R31" i="9"/>
  <c r="Y31" i="9"/>
  <c r="U31" i="9"/>
  <c r="Q31" i="9"/>
  <c r="U33" i="9"/>
  <c r="Y33" i="9"/>
  <c r="P33" i="9" s="1"/>
  <c r="X34" i="9"/>
  <c r="P43" i="9"/>
  <c r="AL38" i="9"/>
  <c r="W39" i="9"/>
  <c r="S39" i="9"/>
  <c r="Z39" i="9"/>
  <c r="V39" i="9"/>
  <c r="R39" i="9"/>
  <c r="Y39" i="9"/>
  <c r="U39" i="9"/>
  <c r="Q39" i="9"/>
  <c r="AL43" i="9"/>
  <c r="W44" i="9"/>
  <c r="S44" i="9"/>
  <c r="Z44" i="9"/>
  <c r="V44" i="9"/>
  <c r="R44" i="9"/>
  <c r="Y44" i="9"/>
  <c r="U44" i="9"/>
  <c r="Q44" i="9"/>
  <c r="AD12" i="9"/>
  <c r="AH12" i="9"/>
  <c r="AP12" i="9"/>
  <c r="AT12" i="9"/>
  <c r="AD13" i="9"/>
  <c r="AH13" i="9"/>
  <c r="AP13" i="9"/>
  <c r="AT13" i="9"/>
  <c r="AD14" i="9"/>
  <c r="AH14" i="9"/>
  <c r="AP14" i="9"/>
  <c r="AT14" i="9"/>
  <c r="AD15" i="9"/>
  <c r="AH15" i="9"/>
  <c r="AP15" i="9"/>
  <c r="AT15" i="9"/>
  <c r="AD18" i="9"/>
  <c r="AH18" i="9"/>
  <c r="AP18" i="9"/>
  <c r="AT18" i="9"/>
  <c r="AD19" i="9"/>
  <c r="AH19" i="9"/>
  <c r="AP19" i="9"/>
  <c r="AT19" i="9"/>
  <c r="AD20" i="9"/>
  <c r="AH20" i="9"/>
  <c r="AP20" i="9"/>
  <c r="AT20" i="9"/>
  <c r="AD21" i="9"/>
  <c r="AH21" i="9"/>
  <c r="AP21" i="9"/>
  <c r="AT21" i="9"/>
  <c r="AD24" i="9"/>
  <c r="AH24" i="9"/>
  <c r="AP24" i="9"/>
  <c r="AT24" i="9"/>
  <c r="AD25" i="9"/>
  <c r="AH25" i="9"/>
  <c r="AP25" i="9"/>
  <c r="AT25" i="9"/>
  <c r="AD26" i="9"/>
  <c r="AH26" i="9"/>
  <c r="AP26" i="9"/>
  <c r="AT26" i="9"/>
  <c r="AD29" i="9"/>
  <c r="AH29" i="9"/>
  <c r="AP29" i="9"/>
  <c r="AT29" i="9"/>
  <c r="AD30" i="9"/>
  <c r="AH30" i="9"/>
  <c r="AP30" i="9"/>
  <c r="AT30" i="9"/>
  <c r="AD31" i="9"/>
  <c r="AH31" i="9"/>
  <c r="AP31" i="9"/>
  <c r="AT31" i="9"/>
  <c r="AD34" i="9"/>
  <c r="AH34" i="9"/>
  <c r="AP34" i="9"/>
  <c r="AT34" i="9"/>
  <c r="AE35" i="9"/>
  <c r="AJ35" i="9"/>
  <c r="T39" i="9"/>
  <c r="T44" i="9"/>
  <c r="T48" i="9"/>
  <c r="X48" i="9"/>
  <c r="AE12" i="9"/>
  <c r="AI12" i="9"/>
  <c r="AM12" i="9"/>
  <c r="AQ12" i="9"/>
  <c r="AE13" i="9"/>
  <c r="AI13" i="9"/>
  <c r="AM13" i="9"/>
  <c r="AQ13" i="9"/>
  <c r="AE14" i="9"/>
  <c r="AI14" i="9"/>
  <c r="AM14" i="9"/>
  <c r="AQ14" i="9"/>
  <c r="AE15" i="9"/>
  <c r="AI15" i="9"/>
  <c r="AM15" i="9"/>
  <c r="AQ15" i="9"/>
  <c r="AE18" i="9"/>
  <c r="AI18" i="9"/>
  <c r="AM18" i="9"/>
  <c r="AQ18" i="9"/>
  <c r="AE19" i="9"/>
  <c r="AI19" i="9"/>
  <c r="AM19" i="9"/>
  <c r="AQ19" i="9"/>
  <c r="AE20" i="9"/>
  <c r="AI20" i="9"/>
  <c r="AM20" i="9"/>
  <c r="AQ20" i="9"/>
  <c r="AE21" i="9"/>
  <c r="AI21" i="9"/>
  <c r="AM21" i="9"/>
  <c r="AQ21" i="9"/>
  <c r="AE24" i="9"/>
  <c r="AI24" i="9"/>
  <c r="AM24" i="9"/>
  <c r="AQ24" i="9"/>
  <c r="AE25" i="9"/>
  <c r="AI25" i="9"/>
  <c r="AM25" i="9"/>
  <c r="AQ25" i="9"/>
  <c r="AE26" i="9"/>
  <c r="AI26" i="9"/>
  <c r="AM26" i="9"/>
  <c r="AQ26" i="9"/>
  <c r="AE29" i="9"/>
  <c r="AI29" i="9"/>
  <c r="AM29" i="9"/>
  <c r="AQ29" i="9"/>
  <c r="AE30" i="9"/>
  <c r="AI30" i="9"/>
  <c r="AM30" i="9"/>
  <c r="AQ30" i="9"/>
  <c r="AE31" i="9"/>
  <c r="AI31" i="9"/>
  <c r="AM31" i="9"/>
  <c r="AQ31" i="9"/>
  <c r="AE34" i="9"/>
  <c r="AI34" i="9"/>
  <c r="AM34" i="9"/>
  <c r="AQ34" i="9"/>
  <c r="AU35" i="9"/>
  <c r="AQ35" i="9"/>
  <c r="AM35" i="9"/>
  <c r="AT35" i="9"/>
  <c r="AP35" i="9"/>
  <c r="AH35" i="9"/>
  <c r="AD35" i="9"/>
  <c r="AS35" i="9"/>
  <c r="AO35" i="9"/>
  <c r="AF35" i="9"/>
  <c r="AK35" i="9"/>
  <c r="AV35" i="9"/>
  <c r="W36" i="9"/>
  <c r="S36" i="9"/>
  <c r="Z36" i="9"/>
  <c r="V36" i="9"/>
  <c r="R36" i="9"/>
  <c r="Y36" i="9"/>
  <c r="U36" i="9"/>
  <c r="Q36" i="9"/>
  <c r="X39" i="9"/>
  <c r="W41" i="9"/>
  <c r="S41" i="9"/>
  <c r="Z41" i="9"/>
  <c r="V41" i="9"/>
  <c r="R41" i="9"/>
  <c r="Y41" i="9"/>
  <c r="U41" i="9"/>
  <c r="Q41" i="9"/>
  <c r="X44" i="9"/>
  <c r="W46" i="9"/>
  <c r="S46" i="9"/>
  <c r="Z46" i="9"/>
  <c r="V46" i="9"/>
  <c r="R46" i="9"/>
  <c r="Y46" i="9"/>
  <c r="U46" i="9"/>
  <c r="Q46" i="9"/>
  <c r="P53" i="9"/>
  <c r="AG36" i="9"/>
  <c r="AK36" i="9"/>
  <c r="AO36" i="9"/>
  <c r="AS36" i="9"/>
  <c r="AA53" i="9"/>
  <c r="AA65" i="9"/>
  <c r="AD36" i="9"/>
  <c r="AH36" i="9"/>
  <c r="AP36" i="9"/>
  <c r="AT36" i="9"/>
  <c r="AD39" i="9"/>
  <c r="AH39" i="9"/>
  <c r="AP39" i="9"/>
  <c r="AT39" i="9"/>
  <c r="AD40" i="9"/>
  <c r="AH40" i="9"/>
  <c r="AP40" i="9"/>
  <c r="AT40" i="9"/>
  <c r="AD41" i="9"/>
  <c r="AH41" i="9"/>
  <c r="AP41" i="9"/>
  <c r="AT41" i="9"/>
  <c r="AD44" i="9"/>
  <c r="AH44" i="9"/>
  <c r="AP44" i="9"/>
  <c r="AT44" i="9"/>
  <c r="AD45" i="9"/>
  <c r="AH45" i="9"/>
  <c r="AP45" i="9"/>
  <c r="AT45" i="9"/>
  <c r="AD46" i="9"/>
  <c r="AH46" i="9"/>
  <c r="AP46" i="9"/>
  <c r="AT46" i="9"/>
  <c r="AL59" i="9"/>
  <c r="W68" i="9"/>
  <c r="S68" i="9"/>
  <c r="Z68" i="9"/>
  <c r="V68" i="9"/>
  <c r="R68" i="9"/>
  <c r="Y68" i="9"/>
  <c r="U68" i="9"/>
  <c r="Q68" i="9"/>
  <c r="X68" i="9"/>
  <c r="T68" i="9"/>
  <c r="AE36" i="9"/>
  <c r="AI36" i="9"/>
  <c r="AM36" i="9"/>
  <c r="AQ36" i="9"/>
  <c r="AE39" i="9"/>
  <c r="AI39" i="9"/>
  <c r="AM39" i="9"/>
  <c r="AQ39" i="9"/>
  <c r="AE40" i="9"/>
  <c r="AI40" i="9"/>
  <c r="AM40" i="9"/>
  <c r="AQ40" i="9"/>
  <c r="AE41" i="9"/>
  <c r="AI41" i="9"/>
  <c r="AM41" i="9"/>
  <c r="AQ41" i="9"/>
  <c r="AE44" i="9"/>
  <c r="AI44" i="9"/>
  <c r="AM44" i="9"/>
  <c r="AQ44" i="9"/>
  <c r="AE45" i="9"/>
  <c r="AI45" i="9"/>
  <c r="AM45" i="9"/>
  <c r="AQ45" i="9"/>
  <c r="AE46" i="9"/>
  <c r="AI46" i="9"/>
  <c r="AM46" i="9"/>
  <c r="AQ46" i="9"/>
  <c r="S48" i="9"/>
  <c r="P48" i="9" s="1"/>
  <c r="W48" i="9"/>
  <c r="AE48" i="9"/>
  <c r="AA48" i="9" s="1"/>
  <c r="AI48" i="9"/>
  <c r="AM48" i="9"/>
  <c r="AL48" i="9" s="1"/>
  <c r="AQ48" i="9"/>
  <c r="AU48" i="9"/>
  <c r="AA59" i="9"/>
  <c r="W66" i="9"/>
  <c r="S66" i="9"/>
  <c r="Z66" i="9"/>
  <c r="V66" i="9"/>
  <c r="R66" i="9"/>
  <c r="Y66" i="9"/>
  <c r="U66" i="9"/>
  <c r="Q66" i="9"/>
  <c r="X66" i="9"/>
  <c r="T66" i="9"/>
  <c r="W60" i="9"/>
  <c r="S60" i="9"/>
  <c r="Z60" i="9"/>
  <c r="V60" i="9"/>
  <c r="R60" i="9"/>
  <c r="Y60" i="9"/>
  <c r="U60" i="9"/>
  <c r="Q60" i="9"/>
  <c r="W62" i="9"/>
  <c r="S62" i="9"/>
  <c r="Z62" i="9"/>
  <c r="V62" i="9"/>
  <c r="R62" i="9"/>
  <c r="Y62" i="9"/>
  <c r="U62" i="9"/>
  <c r="Q62" i="9"/>
  <c r="S49" i="9"/>
  <c r="W49" i="9"/>
  <c r="AE49" i="9"/>
  <c r="AI49" i="9"/>
  <c r="AM49" i="9"/>
  <c r="AQ49" i="9"/>
  <c r="AU49" i="9"/>
  <c r="S50" i="9"/>
  <c r="W50" i="9"/>
  <c r="AE50" i="9"/>
  <c r="AI50" i="9"/>
  <c r="AM50" i="9"/>
  <c r="AQ50" i="9"/>
  <c r="AU50" i="9"/>
  <c r="S51" i="9"/>
  <c r="W51" i="9"/>
  <c r="AE51" i="9"/>
  <c r="AI51" i="9"/>
  <c r="AM51" i="9"/>
  <c r="AQ51" i="9"/>
  <c r="AU51" i="9"/>
  <c r="S54" i="9"/>
  <c r="W54" i="9"/>
  <c r="AE54" i="9"/>
  <c r="AI54" i="9"/>
  <c r="AM54" i="9"/>
  <c r="AQ54" i="9"/>
  <c r="AU54" i="9"/>
  <c r="S55" i="9"/>
  <c r="W55" i="9"/>
  <c r="AE55" i="9"/>
  <c r="AI55" i="9"/>
  <c r="AM55" i="9"/>
  <c r="AQ55" i="9"/>
  <c r="AU55" i="9"/>
  <c r="S56" i="9"/>
  <c r="W56" i="9"/>
  <c r="AE56" i="9"/>
  <c r="AI56" i="9"/>
  <c r="AM56" i="9"/>
  <c r="AQ56" i="9"/>
  <c r="AU56" i="9"/>
  <c r="Q59" i="9"/>
  <c r="P59" i="9" s="1"/>
  <c r="U59" i="9"/>
  <c r="Y59" i="9"/>
  <c r="T60" i="9"/>
  <c r="W67" i="9"/>
  <c r="S67" i="9"/>
  <c r="Z67" i="9"/>
  <c r="V67" i="9"/>
  <c r="R67" i="9"/>
  <c r="Y67" i="9"/>
  <c r="U67" i="9"/>
  <c r="Q67" i="9"/>
  <c r="T49" i="9"/>
  <c r="AB49" i="9"/>
  <c r="AF49" i="9"/>
  <c r="AJ49" i="9"/>
  <c r="AN49" i="9"/>
  <c r="AR49" i="9"/>
  <c r="T50" i="9"/>
  <c r="AB50" i="9"/>
  <c r="AF50" i="9"/>
  <c r="AJ50" i="9"/>
  <c r="AN50" i="9"/>
  <c r="AR50" i="9"/>
  <c r="T51" i="9"/>
  <c r="AB51" i="9"/>
  <c r="AF51" i="9"/>
  <c r="AJ51" i="9"/>
  <c r="AN51" i="9"/>
  <c r="AR51" i="9"/>
  <c r="T54" i="9"/>
  <c r="AB54" i="9"/>
  <c r="AF54" i="9"/>
  <c r="AJ54" i="9"/>
  <c r="AN54" i="9"/>
  <c r="AR54" i="9"/>
  <c r="T55" i="9"/>
  <c r="AB55" i="9"/>
  <c r="AF55" i="9"/>
  <c r="AJ55" i="9"/>
  <c r="AN55" i="9"/>
  <c r="AR55" i="9"/>
  <c r="T56" i="9"/>
  <c r="AB56" i="9"/>
  <c r="AF56" i="9"/>
  <c r="AJ56" i="9"/>
  <c r="AN56" i="9"/>
  <c r="AR56" i="9"/>
  <c r="W57" i="9"/>
  <c r="S57" i="9"/>
  <c r="Y57" i="9"/>
  <c r="U57" i="9"/>
  <c r="V57" i="9"/>
  <c r="X60" i="9"/>
  <c r="W61" i="9"/>
  <c r="S61" i="9"/>
  <c r="Z61" i="9"/>
  <c r="V61" i="9"/>
  <c r="R61" i="9"/>
  <c r="Y61" i="9"/>
  <c r="U61" i="9"/>
  <c r="Q61" i="9"/>
  <c r="W63" i="9"/>
  <c r="S63" i="9"/>
  <c r="Z63" i="9"/>
  <c r="V63" i="9"/>
  <c r="R63" i="9"/>
  <c r="Y63" i="9"/>
  <c r="U63" i="9"/>
  <c r="Q63" i="9"/>
  <c r="R65" i="9"/>
  <c r="V65" i="9"/>
  <c r="Z65" i="9"/>
  <c r="T67" i="9"/>
  <c r="AC57" i="9"/>
  <c r="AG57" i="9"/>
  <c r="AK57" i="9"/>
  <c r="AO57" i="9"/>
  <c r="AS57" i="9"/>
  <c r="AC60" i="9"/>
  <c r="AG60" i="9"/>
  <c r="AK60" i="9"/>
  <c r="AO60" i="9"/>
  <c r="AS60" i="9"/>
  <c r="AC61" i="9"/>
  <c r="AG61" i="9"/>
  <c r="AK61" i="9"/>
  <c r="AO61" i="9"/>
  <c r="AS61" i="9"/>
  <c r="AC62" i="9"/>
  <c r="AG62" i="9"/>
  <c r="AK62" i="9"/>
  <c r="AO62" i="9"/>
  <c r="AS62" i="9"/>
  <c r="AC63" i="9"/>
  <c r="AG63" i="9"/>
  <c r="AK63" i="9"/>
  <c r="AO63" i="9"/>
  <c r="AS63" i="9"/>
  <c r="AC66" i="9"/>
  <c r="AG66" i="9"/>
  <c r="AK66" i="9"/>
  <c r="AO66" i="9"/>
  <c r="AS66" i="9"/>
  <c r="AC67" i="9"/>
  <c r="AG67" i="9"/>
  <c r="AK67" i="9"/>
  <c r="AO67" i="9"/>
  <c r="AS67" i="9"/>
  <c r="AC68" i="9"/>
  <c r="AG68" i="9"/>
  <c r="AK68" i="9"/>
  <c r="AO68" i="9"/>
  <c r="AS68" i="9"/>
  <c r="AP68" i="9"/>
  <c r="AT68" i="9"/>
  <c r="AE57" i="9"/>
  <c r="AI57" i="9"/>
  <c r="AM57" i="9"/>
  <c r="AQ57" i="9"/>
  <c r="AE60" i="9"/>
  <c r="AI60" i="9"/>
  <c r="AM60" i="9"/>
  <c r="AQ60" i="9"/>
  <c r="AE61" i="9"/>
  <c r="AI61" i="9"/>
  <c r="AM61" i="9"/>
  <c r="AQ61" i="9"/>
  <c r="AE62" i="9"/>
  <c r="AI62" i="9"/>
  <c r="AM62" i="9"/>
  <c r="AQ62" i="9"/>
  <c r="AE63" i="9"/>
  <c r="AI63" i="9"/>
  <c r="AM63" i="9"/>
  <c r="AQ63" i="9"/>
  <c r="AE66" i="9"/>
  <c r="AI66" i="9"/>
  <c r="AM66" i="9"/>
  <c r="AQ66" i="9"/>
  <c r="AE67" i="9"/>
  <c r="AI67" i="9"/>
  <c r="AM67" i="9"/>
  <c r="AQ67" i="9"/>
  <c r="AE68" i="9"/>
  <c r="AI68" i="9"/>
  <c r="AM68" i="9"/>
  <c r="AQ68" i="9"/>
  <c r="R399" i="7" l="1"/>
  <c r="R402" i="7"/>
  <c r="R403" i="7"/>
  <c r="R398" i="7"/>
  <c r="R400" i="7"/>
  <c r="V246" i="7"/>
  <c r="AC246" i="7" s="1"/>
  <c r="V247" i="7"/>
  <c r="AC247" i="7" s="1"/>
  <c r="V245" i="7"/>
  <c r="X248" i="7" s="1"/>
  <c r="T418" i="7"/>
  <c r="T410" i="7"/>
  <c r="T411" i="7"/>
  <c r="T409" i="7"/>
  <c r="T414" i="7"/>
  <c r="T419" i="7"/>
  <c r="T415" i="7"/>
  <c r="T413" i="7"/>
  <c r="T417" i="7"/>
  <c r="K383" i="7"/>
  <c r="M383" i="7"/>
  <c r="AD245" i="7"/>
  <c r="AD249" i="7" s="1"/>
  <c r="S397" i="7"/>
  <c r="R397" i="7"/>
  <c r="T397" i="7"/>
  <c r="S401" i="7"/>
  <c r="R401" i="7"/>
  <c r="T401" i="7"/>
  <c r="R404" i="7"/>
  <c r="T404" i="7"/>
  <c r="S404" i="7"/>
  <c r="S360" i="7"/>
  <c r="Z356" i="7"/>
  <c r="Z360" i="7" s="1"/>
  <c r="R373" i="7"/>
  <c r="T373" i="7"/>
  <c r="S403" i="7"/>
  <c r="S399" i="7"/>
  <c r="S412" i="7"/>
  <c r="T412" i="7"/>
  <c r="Z363" i="7"/>
  <c r="P65" i="9"/>
  <c r="S411" i="7"/>
  <c r="Z369" i="7"/>
  <c r="W369" i="7"/>
  <c r="AD369" i="7" s="1"/>
  <c r="V369" i="7"/>
  <c r="AC369" i="7" s="1"/>
  <c r="S418" i="7"/>
  <c r="T403" i="7"/>
  <c r="T399" i="7"/>
  <c r="L395" i="7"/>
  <c r="S261" i="7"/>
  <c r="O262" i="7" s="1"/>
  <c r="V257" i="7" s="1"/>
  <c r="S398" i="7"/>
  <c r="N394" i="7"/>
  <c r="Z362" i="7"/>
  <c r="Z366" i="7" s="1"/>
  <c r="S366" i="7"/>
  <c r="Z251" i="7"/>
  <c r="Z255" i="7" s="1"/>
  <c r="S255" i="7"/>
  <c r="P256" i="7" s="1"/>
  <c r="W251" i="7"/>
  <c r="U249" i="7"/>
  <c r="AB245" i="7"/>
  <c r="AB249" i="7" s="1"/>
  <c r="K421" i="7"/>
  <c r="P372" i="7"/>
  <c r="S400" i="7"/>
  <c r="W247" i="7"/>
  <c r="AD247" i="7" s="1"/>
  <c r="L383" i="7"/>
  <c r="S417" i="7"/>
  <c r="S405" i="7"/>
  <c r="R405" i="7"/>
  <c r="T405" i="7"/>
  <c r="S390" i="7"/>
  <c r="W368" i="7"/>
  <c r="AD368" i="7" s="1"/>
  <c r="AD371" i="7" s="1"/>
  <c r="V368" i="7"/>
  <c r="AC368" i="7" s="1"/>
  <c r="AC371" i="7" s="1"/>
  <c r="Z368" i="7"/>
  <c r="N434" i="7"/>
  <c r="M435" i="7" s="1"/>
  <c r="K435" i="7"/>
  <c r="R432" i="7" s="1"/>
  <c r="N372" i="7"/>
  <c r="U369" i="7" s="1"/>
  <c r="AB369" i="7" s="1"/>
  <c r="N448" i="7"/>
  <c r="T400" i="7"/>
  <c r="V258" i="7"/>
  <c r="AC258" i="7" s="1"/>
  <c r="S410" i="7"/>
  <c r="S416" i="7"/>
  <c r="T416" i="7"/>
  <c r="R410" i="7" l="1"/>
  <c r="R413" i="7"/>
  <c r="R409" i="7"/>
  <c r="R415" i="7"/>
  <c r="R414" i="7"/>
  <c r="R417" i="7"/>
  <c r="R411" i="7"/>
  <c r="R419" i="7"/>
  <c r="R418" i="7"/>
  <c r="R416" i="7"/>
  <c r="L449" i="7"/>
  <c r="M449" i="7"/>
  <c r="T424" i="7"/>
  <c r="T431" i="7"/>
  <c r="T426" i="7"/>
  <c r="T433" i="7"/>
  <c r="T427" i="7"/>
  <c r="T425" i="7"/>
  <c r="T430" i="7"/>
  <c r="T428" i="7"/>
  <c r="T429" i="7"/>
  <c r="S374" i="7"/>
  <c r="S380" i="7"/>
  <c r="S378" i="7"/>
  <c r="S376" i="7"/>
  <c r="S375" i="7"/>
  <c r="S377" i="7"/>
  <c r="S381" i="7"/>
  <c r="S379" i="7"/>
  <c r="R407" i="7"/>
  <c r="T377" i="7"/>
  <c r="T375" i="7"/>
  <c r="T380" i="7"/>
  <c r="T376" i="7"/>
  <c r="T381" i="7"/>
  <c r="T379" i="7"/>
  <c r="T374" i="7"/>
  <c r="T378" i="7"/>
  <c r="K449" i="7"/>
  <c r="AC257" i="7"/>
  <c r="R379" i="7"/>
  <c r="R380" i="7"/>
  <c r="R381" i="7"/>
  <c r="R375" i="7"/>
  <c r="R374" i="7"/>
  <c r="R383" i="7" s="1"/>
  <c r="R376" i="7"/>
  <c r="R377" i="7"/>
  <c r="R378" i="7"/>
  <c r="R427" i="7"/>
  <c r="R426" i="7"/>
  <c r="R425" i="7"/>
  <c r="R429" i="7"/>
  <c r="R428" i="7"/>
  <c r="R424" i="7"/>
  <c r="R430" i="7"/>
  <c r="R433" i="7"/>
  <c r="R431" i="7"/>
  <c r="AD251" i="7"/>
  <c r="S392" i="7"/>
  <c r="S391" i="7"/>
  <c r="S388" i="7"/>
  <c r="S389" i="7"/>
  <c r="S393" i="7"/>
  <c r="S387" i="7"/>
  <c r="S386" i="7"/>
  <c r="R423" i="7"/>
  <c r="S385" i="7"/>
  <c r="V249" i="7"/>
  <c r="AC245" i="7"/>
  <c r="AC249" i="7" s="1"/>
  <c r="AE249" i="7" s="1"/>
  <c r="L435" i="7"/>
  <c r="W252" i="7"/>
  <c r="AD252" i="7" s="1"/>
  <c r="W253" i="7"/>
  <c r="AD253" i="7" s="1"/>
  <c r="P367" i="7"/>
  <c r="O367" i="7"/>
  <c r="K395" i="7"/>
  <c r="M395" i="7"/>
  <c r="R412" i="7"/>
  <c r="O256" i="7"/>
  <c r="P262" i="7"/>
  <c r="U368" i="7"/>
  <c r="V259" i="7"/>
  <c r="AC259" i="7" s="1"/>
  <c r="T432" i="7"/>
  <c r="N262" i="7"/>
  <c r="T423" i="7"/>
  <c r="N367" i="7"/>
  <c r="S373" i="7"/>
  <c r="N256" i="7"/>
  <c r="O361" i="7"/>
  <c r="P361" i="7"/>
  <c r="N361" i="7"/>
  <c r="W249" i="7"/>
  <c r="U365" i="7" l="1"/>
  <c r="AB368" i="7"/>
  <c r="AB371" i="7" s="1"/>
  <c r="AE371" i="7" s="1"/>
  <c r="T389" i="7"/>
  <c r="T391" i="7"/>
  <c r="T386" i="7"/>
  <c r="T392" i="7"/>
  <c r="T388" i="7"/>
  <c r="T393" i="7"/>
  <c r="T387" i="7"/>
  <c r="T385" i="7"/>
  <c r="T390" i="7"/>
  <c r="U257" i="7"/>
  <c r="U258" i="7"/>
  <c r="U259" i="7"/>
  <c r="R422" i="7"/>
  <c r="U357" i="7"/>
  <c r="AB357" i="7" s="1"/>
  <c r="U358" i="7"/>
  <c r="AB358" i="7" s="1"/>
  <c r="U356" i="7"/>
  <c r="V253" i="7"/>
  <c r="AC253" i="7" s="1"/>
  <c r="V252" i="7"/>
  <c r="AC252" i="7" s="1"/>
  <c r="V251" i="7"/>
  <c r="V364" i="7"/>
  <c r="AC364" i="7" s="1"/>
  <c r="V363" i="7"/>
  <c r="AC363" i="7" s="1"/>
  <c r="V362" i="7"/>
  <c r="S424" i="7"/>
  <c r="S429" i="7"/>
  <c r="S428" i="7"/>
  <c r="S426" i="7"/>
  <c r="S427" i="7"/>
  <c r="S433" i="7"/>
  <c r="S425" i="7"/>
  <c r="R436" i="7" s="1"/>
  <c r="S430" i="7"/>
  <c r="S431" i="7"/>
  <c r="S423" i="7"/>
  <c r="S432" i="7"/>
  <c r="AD255" i="7"/>
  <c r="AC261" i="7"/>
  <c r="V358" i="7"/>
  <c r="AC358" i="7" s="1"/>
  <c r="V357" i="7"/>
  <c r="AC357" i="7" s="1"/>
  <c r="V356" i="7"/>
  <c r="R445" i="7"/>
  <c r="R440" i="7"/>
  <c r="R441" i="7"/>
  <c r="R438" i="7"/>
  <c r="R442" i="7"/>
  <c r="R446" i="7"/>
  <c r="R444" i="7"/>
  <c r="R439" i="7"/>
  <c r="R447" i="7"/>
  <c r="R443" i="7"/>
  <c r="R437" i="7"/>
  <c r="T444" i="7"/>
  <c r="T441" i="7"/>
  <c r="T440" i="7"/>
  <c r="T438" i="7"/>
  <c r="T442" i="7"/>
  <c r="T446" i="7"/>
  <c r="T445" i="7"/>
  <c r="T443" i="7"/>
  <c r="T439" i="7"/>
  <c r="T447" i="7"/>
  <c r="T437" i="7"/>
  <c r="U253" i="7"/>
  <c r="AB253" i="7" s="1"/>
  <c r="U252" i="7"/>
  <c r="AB252" i="7" s="1"/>
  <c r="U251" i="7"/>
  <c r="W257" i="7"/>
  <c r="W259" i="7"/>
  <c r="AD259" i="7" s="1"/>
  <c r="W258" i="7"/>
  <c r="AD258" i="7" s="1"/>
  <c r="R389" i="7"/>
  <c r="R387" i="7"/>
  <c r="R386" i="7"/>
  <c r="R391" i="7"/>
  <c r="R388" i="7"/>
  <c r="R392" i="7"/>
  <c r="R393" i="7"/>
  <c r="R390" i="7"/>
  <c r="R385" i="7"/>
  <c r="S441" i="7"/>
  <c r="S445" i="7"/>
  <c r="S438" i="7"/>
  <c r="S446" i="7"/>
  <c r="S444" i="7"/>
  <c r="S442" i="7"/>
  <c r="S440" i="7"/>
  <c r="S437" i="7"/>
  <c r="S439" i="7"/>
  <c r="S447" i="7"/>
  <c r="S443" i="7"/>
  <c r="W358" i="7"/>
  <c r="AD358" i="7" s="1"/>
  <c r="W357" i="7"/>
  <c r="AD357" i="7" s="1"/>
  <c r="W356" i="7"/>
  <c r="U364" i="7"/>
  <c r="AB364" i="7" s="1"/>
  <c r="U363" i="7"/>
  <c r="AB363" i="7" s="1"/>
  <c r="U362" i="7"/>
  <c r="W364" i="7"/>
  <c r="AD364" i="7" s="1"/>
  <c r="W362" i="7"/>
  <c r="W363" i="7"/>
  <c r="AD363" i="7" s="1"/>
  <c r="W255" i="7"/>
  <c r="W256" i="7" s="1"/>
  <c r="V261" i="7"/>
  <c r="V262" i="7" s="1"/>
  <c r="V366" i="7" l="1"/>
  <c r="V367" i="7" s="1"/>
  <c r="V371" i="7" s="1"/>
  <c r="V372" i="7" s="1"/>
  <c r="AC362" i="7"/>
  <c r="AC366" i="7" s="1"/>
  <c r="R450" i="7"/>
  <c r="W261" i="7"/>
  <c r="W262" i="7" s="1"/>
  <c r="AD257" i="7"/>
  <c r="AD261" i="7" s="1"/>
  <c r="U360" i="7"/>
  <c r="U355" i="7"/>
  <c r="AB356" i="7"/>
  <c r="AB360" i="7" s="1"/>
  <c r="Z259" i="7"/>
  <c r="AB259" i="7"/>
  <c r="W360" i="7"/>
  <c r="AD356" i="7"/>
  <c r="AD360" i="7" s="1"/>
  <c r="V360" i="7"/>
  <c r="AC356" i="7"/>
  <c r="AC360" i="7" s="1"/>
  <c r="Z257" i="7"/>
  <c r="U261" i="7"/>
  <c r="AB257" i="7"/>
  <c r="X260" i="7"/>
  <c r="U366" i="7"/>
  <c r="U367" i="7" s="1"/>
  <c r="U371" i="7" s="1"/>
  <c r="U372" i="7" s="1"/>
  <c r="U361" i="7"/>
  <c r="AB362" i="7"/>
  <c r="AB366" i="7" s="1"/>
  <c r="W366" i="7"/>
  <c r="W367" i="7" s="1"/>
  <c r="W371" i="7" s="1"/>
  <c r="W372" i="7" s="1"/>
  <c r="AD362" i="7"/>
  <c r="AD366" i="7" s="1"/>
  <c r="R395" i="7"/>
  <c r="X254" i="7"/>
  <c r="U255" i="7"/>
  <c r="U256" i="7" s="1"/>
  <c r="AB251" i="7"/>
  <c r="AB255" i="7" s="1"/>
  <c r="AE255" i="7" s="1"/>
  <c r="V255" i="7"/>
  <c r="V256" i="7" s="1"/>
  <c r="AC251" i="7"/>
  <c r="AC255" i="7" s="1"/>
  <c r="Z258" i="7"/>
  <c r="AB258" i="7"/>
  <c r="U262" i="7" l="1"/>
  <c r="Z261" i="7"/>
  <c r="AE360" i="7"/>
  <c r="AE366" i="7"/>
  <c r="AB261" i="7"/>
  <c r="AE261" i="7" s="1"/>
</calcChain>
</file>

<file path=xl/sharedStrings.xml><?xml version="1.0" encoding="utf-8"?>
<sst xmlns="http://schemas.openxmlformats.org/spreadsheetml/2006/main" count="6065" uniqueCount="1081">
  <si>
    <t>No.</t>
    <phoneticPr fontId="1"/>
  </si>
  <si>
    <t>表側(説明変数)</t>
    <rPh sb="0" eb="2">
      <t>ヒョウソク</t>
    </rPh>
    <rPh sb="3" eb="5">
      <t>セツメイ</t>
    </rPh>
    <rPh sb="5" eb="7">
      <t>ヘンスウ</t>
    </rPh>
    <phoneticPr fontId="1"/>
  </si>
  <si>
    <t>[定点調査]問4(2)総額費用月額換算</t>
    <rPh sb="1" eb="3">
      <t>テイテン</t>
    </rPh>
    <rPh sb="3" eb="5">
      <t>チョウサ</t>
    </rPh>
    <rPh sb="6" eb="7">
      <t>トイ</t>
    </rPh>
    <rPh sb="11" eb="13">
      <t>ソウガク</t>
    </rPh>
    <rPh sb="13" eb="15">
      <t>ヒヨウ</t>
    </rPh>
    <rPh sb="15" eb="17">
      <t>ゲツガク</t>
    </rPh>
    <rPh sb="17" eb="19">
      <t>カンサン</t>
    </rPh>
    <phoneticPr fontId="1"/>
  </si>
  <si>
    <t>【クロス集計】</t>
    <phoneticPr fontId="1"/>
  </si>
  <si>
    <t>1-1</t>
    <phoneticPr fontId="1"/>
  </si>
  <si>
    <t>1-2</t>
    <phoneticPr fontId="1"/>
  </si>
  <si>
    <t>[ケアマネ]Q21-1区分支給限度額に対するQ21-1の割合</t>
    <rPh sb="11" eb="13">
      <t>クブン</t>
    </rPh>
    <rPh sb="13" eb="15">
      <t>シキュウ</t>
    </rPh>
    <rPh sb="15" eb="17">
      <t>ゲンド</t>
    </rPh>
    <rPh sb="17" eb="18">
      <t>ガク</t>
    </rPh>
    <rPh sb="19" eb="20">
      <t>タイ</t>
    </rPh>
    <rPh sb="28" eb="30">
      <t>ワリアイ</t>
    </rPh>
    <phoneticPr fontId="1"/>
  </si>
  <si>
    <t>1-5</t>
  </si>
  <si>
    <t>1-6</t>
  </si>
  <si>
    <t>1-7</t>
  </si>
  <si>
    <t>1-8</t>
  </si>
  <si>
    <t>1-9</t>
  </si>
  <si>
    <t>1-10</t>
  </si>
  <si>
    <t>1-11</t>
  </si>
  <si>
    <t>1-12</t>
  </si>
  <si>
    <t>1-13</t>
  </si>
  <si>
    <t>1-4</t>
  </si>
  <si>
    <t>4-1</t>
    <phoneticPr fontId="1"/>
  </si>
  <si>
    <t>2-1</t>
    <phoneticPr fontId="1"/>
  </si>
  <si>
    <t>[ケアマネ]Q13 1年前と比較した要介護度</t>
    <phoneticPr fontId="1"/>
  </si>
  <si>
    <t>[ケアマネ]Q14 障害自立度</t>
    <rPh sb="10" eb="12">
      <t>ショウガイ</t>
    </rPh>
    <rPh sb="12" eb="15">
      <t>ジリツド</t>
    </rPh>
    <phoneticPr fontId="1"/>
  </si>
  <si>
    <t>[ケアマネ]Q15 認知症自立度</t>
    <rPh sb="10" eb="13">
      <t>ニンチショウ</t>
    </rPh>
    <rPh sb="13" eb="16">
      <t>ジリツド</t>
    </rPh>
    <phoneticPr fontId="1"/>
  </si>
  <si>
    <t>[ケアマネ]Q21-1訪問介護の利用単位数</t>
    <rPh sb="11" eb="13">
      <t>ホウモン</t>
    </rPh>
    <rPh sb="13" eb="15">
      <t>カイゴ</t>
    </rPh>
    <rPh sb="16" eb="18">
      <t>リヨウ</t>
    </rPh>
    <rPh sb="18" eb="21">
      <t>タンイスウ</t>
    </rPh>
    <phoneticPr fontId="1"/>
  </si>
  <si>
    <t>[ケアマネ]Q21-2定期巡回・随時対応型訪問介護看護の利用単位数</t>
    <rPh sb="11" eb="27">
      <t>テイジュン</t>
    </rPh>
    <rPh sb="28" eb="30">
      <t>リヨウ</t>
    </rPh>
    <rPh sb="30" eb="33">
      <t>タンイスウ</t>
    </rPh>
    <phoneticPr fontId="1"/>
  </si>
  <si>
    <t>[ケアマネ]Q21-3通所介護の利用単位数</t>
    <rPh sb="11" eb="13">
      <t>ツウショ</t>
    </rPh>
    <rPh sb="13" eb="15">
      <t>カイゴ</t>
    </rPh>
    <rPh sb="16" eb="18">
      <t>リヨウ</t>
    </rPh>
    <rPh sb="18" eb="21">
      <t>タンイスウ</t>
    </rPh>
    <phoneticPr fontId="1"/>
  </si>
  <si>
    <t>[ケアマネ]Q5 住まい事業所との関係</t>
    <rPh sb="9" eb="10">
      <t>ス</t>
    </rPh>
    <rPh sb="12" eb="14">
      <t>ジギョウ</t>
    </rPh>
    <rPh sb="14" eb="15">
      <t>ショ</t>
    </rPh>
    <rPh sb="17" eb="19">
      <t>カンケイ</t>
    </rPh>
    <phoneticPr fontId="1"/>
  </si>
  <si>
    <t>[ケアマネ]Q6 住まい事業所との位置関係</t>
    <rPh sb="9" eb="10">
      <t>ス</t>
    </rPh>
    <rPh sb="12" eb="14">
      <t>ジギョウ</t>
    </rPh>
    <rPh sb="14" eb="15">
      <t>ショ</t>
    </rPh>
    <rPh sb="17" eb="19">
      <t>イチ</t>
    </rPh>
    <rPh sb="19" eb="21">
      <t>カンケイ</t>
    </rPh>
    <phoneticPr fontId="1"/>
  </si>
  <si>
    <t>表頭(目的変数)</t>
    <rPh sb="0" eb="2">
      <t>ヒョウトウ</t>
    </rPh>
    <rPh sb="3" eb="5">
      <t>モクテキ</t>
    </rPh>
    <rPh sb="5" eb="7">
      <t>ヘンスウ</t>
    </rPh>
    <phoneticPr fontId="1"/>
  </si>
  <si>
    <t>クロス集計の視点</t>
    <rPh sb="3" eb="5">
      <t>シュウケイ</t>
    </rPh>
    <rPh sb="6" eb="8">
      <t>シテン</t>
    </rPh>
    <phoneticPr fontId="1"/>
  </si>
  <si>
    <t>1-3</t>
  </si>
  <si>
    <t>[定点調査]問10(1)日中の職員数(兼務含む)50人換算</t>
    <rPh sb="1" eb="3">
      <t>テイテン</t>
    </rPh>
    <rPh sb="3" eb="5">
      <t>チョウサ</t>
    </rPh>
    <rPh sb="6" eb="7">
      <t>トイ</t>
    </rPh>
    <rPh sb="12" eb="14">
      <t>ニッチュウ</t>
    </rPh>
    <rPh sb="15" eb="18">
      <t>ショクインスウ</t>
    </rPh>
    <rPh sb="19" eb="21">
      <t>ケンム</t>
    </rPh>
    <rPh sb="21" eb="22">
      <t>フク</t>
    </rPh>
    <rPh sb="26" eb="27">
      <t>ニン</t>
    </rPh>
    <rPh sb="27" eb="29">
      <t>カンサン</t>
    </rPh>
    <phoneticPr fontId="1"/>
  </si>
  <si>
    <t>4-3</t>
  </si>
  <si>
    <t>4-4</t>
  </si>
  <si>
    <t>4-5</t>
  </si>
  <si>
    <t>4-6</t>
  </si>
  <si>
    <t>4-7</t>
  </si>
  <si>
    <t>4-8</t>
  </si>
  <si>
    <t>2-2</t>
    <phoneticPr fontId="1"/>
  </si>
  <si>
    <t>2-3</t>
  </si>
  <si>
    <t>2-4</t>
  </si>
  <si>
    <t>2-5</t>
  </si>
  <si>
    <t>2-6</t>
  </si>
  <si>
    <t>2-7</t>
  </si>
  <si>
    <t>入居前の利用状況と現在の利用状況の関係性</t>
    <rPh sb="9" eb="11">
      <t>ゲンザイ</t>
    </rPh>
    <rPh sb="12" eb="14">
      <t>リヨウ</t>
    </rPh>
    <rPh sb="14" eb="16">
      <t>ジョウキョウ</t>
    </rPh>
    <rPh sb="17" eb="20">
      <t>カンケイセイ</t>
    </rPh>
    <phoneticPr fontId="1"/>
  </si>
  <si>
    <t>要介護度×認知症自立度と、日常生活の状況の関係性</t>
    <rPh sb="5" eb="8">
      <t>ニンチショウ</t>
    </rPh>
    <rPh sb="8" eb="11">
      <t>ジリツド</t>
    </rPh>
    <rPh sb="13" eb="15">
      <t>ニチジョウ</t>
    </rPh>
    <rPh sb="15" eb="17">
      <t>セイカツ</t>
    </rPh>
    <rPh sb="18" eb="20">
      <t>ジョウキョウ</t>
    </rPh>
    <rPh sb="21" eb="24">
      <t>カンケイセイ</t>
    </rPh>
    <phoneticPr fontId="1"/>
  </si>
  <si>
    <t>利用者数が多いほど、職員数も多くなるのではないか</t>
    <rPh sb="0" eb="2">
      <t>リヨウ</t>
    </rPh>
    <rPh sb="2" eb="3">
      <t>シャ</t>
    </rPh>
    <rPh sb="3" eb="4">
      <t>スウ</t>
    </rPh>
    <rPh sb="5" eb="6">
      <t>オオ</t>
    </rPh>
    <rPh sb="10" eb="13">
      <t>ショクインスウ</t>
    </rPh>
    <rPh sb="14" eb="15">
      <t>オオ</t>
    </rPh>
    <phoneticPr fontId="1"/>
  </si>
  <si>
    <t>同一法人や併設・隣接のサービス事業所を利用していると、</t>
    <rPh sb="5" eb="7">
      <t>ヘイセツ</t>
    </rPh>
    <rPh sb="8" eb="10">
      <t>リンセツ</t>
    </rPh>
    <rPh sb="15" eb="17">
      <t>ジギョウ</t>
    </rPh>
    <rPh sb="17" eb="18">
      <t>ショ</t>
    </rPh>
    <rPh sb="19" eb="21">
      <t>リヨウ</t>
    </rPh>
    <phoneticPr fontId="1"/>
  </si>
  <si>
    <t>ケアマネの選択・変更により、満足度が高くなるのではないか</t>
    <rPh sb="5" eb="7">
      <t>センタク</t>
    </rPh>
    <rPh sb="8" eb="10">
      <t>ヘンコウ</t>
    </rPh>
    <rPh sb="14" eb="17">
      <t>マンゾクド</t>
    </rPh>
    <rPh sb="18" eb="19">
      <t>タカ</t>
    </rPh>
    <phoneticPr fontId="1"/>
  </si>
  <si>
    <t>自宅と住まい、病院からでは入居の経緯が異なるのではないか</t>
    <rPh sb="0" eb="2">
      <t>ジタク</t>
    </rPh>
    <rPh sb="3" eb="4">
      <t>ス</t>
    </rPh>
    <rPh sb="7" eb="9">
      <t>ビョウイン</t>
    </rPh>
    <rPh sb="13" eb="15">
      <t>ニュウキョ</t>
    </rPh>
    <rPh sb="16" eb="18">
      <t>ケイイ</t>
    </rPh>
    <rPh sb="19" eb="20">
      <t>コト</t>
    </rPh>
    <phoneticPr fontId="1"/>
  </si>
  <si>
    <t>選べることを知っていると、自発的な変更が多くなるのではないか</t>
    <rPh sb="0" eb="1">
      <t>エラ</t>
    </rPh>
    <rPh sb="6" eb="7">
      <t>シ</t>
    </rPh>
    <rPh sb="13" eb="16">
      <t>ジハツテキ</t>
    </rPh>
    <rPh sb="17" eb="19">
      <t>ヘンコウ</t>
    </rPh>
    <rPh sb="20" eb="21">
      <t>オオ</t>
    </rPh>
    <phoneticPr fontId="1"/>
  </si>
  <si>
    <t>住まいに係る費用や職員数が多いほど、住まい職員が実施・介助</t>
    <rPh sb="0" eb="1">
      <t>ス</t>
    </rPh>
    <rPh sb="4" eb="5">
      <t>カカ</t>
    </rPh>
    <rPh sb="6" eb="8">
      <t>ヒヨウ</t>
    </rPh>
    <rPh sb="9" eb="12">
      <t>ショクインスウ</t>
    </rPh>
    <rPh sb="13" eb="14">
      <t>オオ</t>
    </rPh>
    <rPh sb="18" eb="19">
      <t>ス</t>
    </rPh>
    <rPh sb="21" eb="23">
      <t>ショクイン</t>
    </rPh>
    <rPh sb="24" eb="26">
      <t>ジッシ</t>
    </rPh>
    <rPh sb="27" eb="29">
      <t>カイジョ</t>
    </rPh>
    <phoneticPr fontId="1"/>
  </si>
  <si>
    <t>する割合が高くなるのではないか</t>
    <rPh sb="2" eb="4">
      <t>ワリアイ</t>
    </rPh>
    <rPh sb="5" eb="6">
      <t>タカ</t>
    </rPh>
    <phoneticPr fontId="1"/>
  </si>
  <si>
    <t>区分支給限度額の割合(特に要介護5で5%未満あるいは100%超)と</t>
    <rPh sb="0" eb="2">
      <t>クブン</t>
    </rPh>
    <rPh sb="2" eb="4">
      <t>シキュウ</t>
    </rPh>
    <rPh sb="4" eb="6">
      <t>ゲンド</t>
    </rPh>
    <rPh sb="6" eb="7">
      <t>ガク</t>
    </rPh>
    <rPh sb="8" eb="10">
      <t>ワリアイ</t>
    </rPh>
    <rPh sb="11" eb="12">
      <t>トク</t>
    </rPh>
    <rPh sb="13" eb="16">
      <t>ヨウカイゴ</t>
    </rPh>
    <rPh sb="20" eb="22">
      <t>ミマン</t>
    </rPh>
    <rPh sb="30" eb="31">
      <t>コ</t>
    </rPh>
    <phoneticPr fontId="1"/>
  </si>
  <si>
    <t>日常生活の状況の関係性</t>
    <phoneticPr fontId="1"/>
  </si>
  <si>
    <t>介護サービス利用量の関係性</t>
    <rPh sb="0" eb="2">
      <t>カイゴ</t>
    </rPh>
    <rPh sb="6" eb="8">
      <t>リヨウ</t>
    </rPh>
    <rPh sb="8" eb="9">
      <t>リョウ</t>
    </rPh>
    <phoneticPr fontId="1"/>
  </si>
  <si>
    <t>家族の介助が有るとサービスの利用回数が少なくなるのではないか</t>
    <rPh sb="0" eb="2">
      <t>カゾク</t>
    </rPh>
    <rPh sb="3" eb="5">
      <t>カイジョ</t>
    </rPh>
    <rPh sb="6" eb="7">
      <t>ア</t>
    </rPh>
    <rPh sb="14" eb="16">
      <t>リヨウ</t>
    </rPh>
    <rPh sb="16" eb="18">
      <t>カイスウ</t>
    </rPh>
    <rPh sb="19" eb="20">
      <t>スク</t>
    </rPh>
    <phoneticPr fontId="1"/>
  </si>
  <si>
    <t>同一法人や一体的な経営が行われていても、</t>
    <phoneticPr fontId="1"/>
  </si>
  <si>
    <r>
      <t>地域サービスへの提供には</t>
    </r>
    <r>
      <rPr>
        <u/>
        <sz val="11"/>
        <color theme="1"/>
        <rFont val="ＭＳ 明朝"/>
        <family val="1"/>
        <charset val="128"/>
      </rPr>
      <t>影響しない</t>
    </r>
    <r>
      <rPr>
        <sz val="11"/>
        <color theme="1"/>
        <rFont val="ＭＳ 明朝"/>
        <family val="1"/>
        <charset val="128"/>
      </rPr>
      <t>のではないか</t>
    </r>
    <rPh sb="12" eb="14">
      <t>エイキョウ</t>
    </rPh>
    <phoneticPr fontId="1"/>
  </si>
  <si>
    <t>地域へのサービス提供とサービス利用回数の関係性</t>
    <rPh sb="15" eb="17">
      <t>リヨウ</t>
    </rPh>
    <rPh sb="17" eb="19">
      <t>カイスウ</t>
    </rPh>
    <rPh sb="20" eb="23">
      <t>カンケイセイ</t>
    </rPh>
    <phoneticPr fontId="1"/>
  </si>
  <si>
    <t>3-3</t>
  </si>
  <si>
    <t>3-4</t>
  </si>
  <si>
    <t>3-5</t>
  </si>
  <si>
    <t>3-6</t>
  </si>
  <si>
    <t>3-7</t>
  </si>
  <si>
    <t>3-8</t>
  </si>
  <si>
    <t>3-9</t>
  </si>
  <si>
    <t>3-10</t>
  </si>
  <si>
    <t>3-12</t>
  </si>
  <si>
    <t>3-15</t>
  </si>
  <si>
    <t>3-16</t>
  </si>
  <si>
    <t>[定点調査]問4(2)②共益費・管理費+生活支援サービス</t>
    <rPh sb="1" eb="3">
      <t>テイテン</t>
    </rPh>
    <rPh sb="3" eb="5">
      <t>チョウサ</t>
    </rPh>
    <rPh sb="6" eb="7">
      <t>トイ</t>
    </rPh>
    <rPh sb="12" eb="15">
      <t>キョウエキヒ</t>
    </rPh>
    <rPh sb="16" eb="18">
      <t>カンリ</t>
    </rPh>
    <rPh sb="18" eb="19">
      <t>ヒ</t>
    </rPh>
    <rPh sb="20" eb="22">
      <t>セイカツ</t>
    </rPh>
    <rPh sb="22" eb="24">
      <t>シエン</t>
    </rPh>
    <phoneticPr fontId="1"/>
  </si>
  <si>
    <t>同一法人や一体的な経営と利用登録者数に占める入居者の割合の</t>
    <phoneticPr fontId="1"/>
  </si>
  <si>
    <t>関係性</t>
    <phoneticPr fontId="1"/>
  </si>
  <si>
    <t>満足度が高いと、改善・維持の割合が高くなるのではないか</t>
    <rPh sb="0" eb="3">
      <t>マンゾクド</t>
    </rPh>
    <rPh sb="4" eb="5">
      <t>タカ</t>
    </rPh>
    <rPh sb="8" eb="10">
      <t>カイゼン</t>
    </rPh>
    <rPh sb="11" eb="13">
      <t>イジ</t>
    </rPh>
    <rPh sb="14" eb="16">
      <t>ワリアイ</t>
    </rPh>
    <rPh sb="17" eb="18">
      <t>タカ</t>
    </rPh>
    <phoneticPr fontId="1"/>
  </si>
  <si>
    <t>５．その他</t>
    <rPh sb="4" eb="5">
      <t>タ</t>
    </rPh>
    <phoneticPr fontId="1"/>
  </si>
  <si>
    <t>一体的な経営を行っていると、事業所間の連携が密なのではないか</t>
    <rPh sb="0" eb="3">
      <t>イッタイテキ</t>
    </rPh>
    <rPh sb="4" eb="6">
      <t>ケイエイ</t>
    </rPh>
    <rPh sb="7" eb="8">
      <t>オコナ</t>
    </rPh>
    <phoneticPr fontId="1"/>
  </si>
  <si>
    <t>一体的な経営を行っていると、黒字の割合が高くなるのではないか</t>
    <phoneticPr fontId="1"/>
  </si>
  <si>
    <t>利用者の平均要介護度が収支に与える影響</t>
    <rPh sb="0" eb="3">
      <t>リヨウシャ</t>
    </rPh>
    <rPh sb="4" eb="6">
      <t>ヘイキン</t>
    </rPh>
    <rPh sb="6" eb="9">
      <t>ヨウカイゴ</t>
    </rPh>
    <rPh sb="9" eb="10">
      <t>ド</t>
    </rPh>
    <rPh sb="11" eb="13">
      <t>シュウシ</t>
    </rPh>
    <rPh sb="14" eb="15">
      <t>アタ</t>
    </rPh>
    <rPh sb="17" eb="19">
      <t>エイキョウ</t>
    </rPh>
    <phoneticPr fontId="1"/>
  </si>
  <si>
    <t>サービス事業所を選べることを知っていると、自発的な変更が</t>
    <rPh sb="8" eb="9">
      <t>エラ</t>
    </rPh>
    <rPh sb="14" eb="15">
      <t>シ</t>
    </rPh>
    <rPh sb="21" eb="24">
      <t>ジハツテキ</t>
    </rPh>
    <rPh sb="25" eb="27">
      <t>ヘンコウ</t>
    </rPh>
    <phoneticPr fontId="1"/>
  </si>
  <si>
    <t>多くなるのではないか</t>
    <phoneticPr fontId="1"/>
  </si>
  <si>
    <t>介護サービスを理解していると、満足度が高くなるのではないか</t>
    <rPh sb="0" eb="2">
      <t>カイゴ</t>
    </rPh>
    <phoneticPr fontId="1"/>
  </si>
  <si>
    <t>サービスに対する満足度が高いのではないか</t>
    <rPh sb="5" eb="6">
      <t>タイ</t>
    </rPh>
    <rPh sb="8" eb="11">
      <t>マンゾクド</t>
    </rPh>
    <rPh sb="12" eb="13">
      <t>タカ</t>
    </rPh>
    <phoneticPr fontId="1"/>
  </si>
  <si>
    <t>ケアマネに対する満足度が高いのではないか</t>
    <rPh sb="5" eb="6">
      <t>タイ</t>
    </rPh>
    <rPh sb="8" eb="11">
      <t>マンゾクド</t>
    </rPh>
    <rPh sb="12" eb="13">
      <t>タカ</t>
    </rPh>
    <phoneticPr fontId="1"/>
  </si>
  <si>
    <t>利用者の状態像と介護サービス利用量の関係性</t>
    <rPh sb="0" eb="3">
      <t>リヨウシャ</t>
    </rPh>
    <rPh sb="4" eb="6">
      <t>ジョウタイ</t>
    </rPh>
    <rPh sb="6" eb="7">
      <t>ゾウ</t>
    </rPh>
    <phoneticPr fontId="1"/>
  </si>
  <si>
    <t>ケアマネ、サービス満足度と介護サービス利用量の関係性</t>
    <rPh sb="9" eb="12">
      <t>マンゾクド</t>
    </rPh>
    <rPh sb="13" eb="15">
      <t>カイゴ</t>
    </rPh>
    <rPh sb="19" eb="21">
      <t>リヨウ</t>
    </rPh>
    <rPh sb="21" eb="22">
      <t>リョウ</t>
    </rPh>
    <phoneticPr fontId="1"/>
  </si>
  <si>
    <t>要介護度と訪問介護の内容・回数との関係性</t>
    <rPh sb="0" eb="3">
      <t>ヨウカイゴ</t>
    </rPh>
    <rPh sb="3" eb="4">
      <t>ド</t>
    </rPh>
    <rPh sb="5" eb="7">
      <t>ホウモン</t>
    </rPh>
    <rPh sb="7" eb="9">
      <t>カイゴ</t>
    </rPh>
    <rPh sb="10" eb="12">
      <t>ナイヨウ</t>
    </rPh>
    <rPh sb="13" eb="15">
      <t>カイスウ</t>
    </rPh>
    <rPh sb="17" eb="20">
      <t>カンケイセイ</t>
    </rPh>
    <phoneticPr fontId="1"/>
  </si>
  <si>
    <t>事業所規模が大きいと、黒字の割合が高くなるのではないか</t>
    <phoneticPr fontId="1"/>
  </si>
  <si>
    <t>ケアマネ、サービス満足度と介護サービス利用量の関係性</t>
    <phoneticPr fontId="1"/>
  </si>
  <si>
    <t>利用者の状態像と介護サービス満足度の関係性</t>
    <phoneticPr fontId="1"/>
  </si>
  <si>
    <t>利用者の状態像とケアマネ満足度の関係性</t>
    <rPh sb="4" eb="6">
      <t>ジョウタイ</t>
    </rPh>
    <rPh sb="6" eb="7">
      <t>ゾウ</t>
    </rPh>
    <rPh sb="12" eb="15">
      <t>マンゾクド</t>
    </rPh>
    <phoneticPr fontId="1"/>
  </si>
  <si>
    <t>状態像の関係性</t>
    <rPh sb="0" eb="2">
      <t>ジョウタイ</t>
    </rPh>
    <rPh sb="2" eb="3">
      <t>ゾウ</t>
    </rPh>
    <rPh sb="4" eb="6">
      <t>カンケイ</t>
    </rPh>
    <rPh sb="6" eb="7">
      <t>セイ</t>
    </rPh>
    <phoneticPr fontId="1"/>
  </si>
  <si>
    <t>利用者の状態像と介護サービス利用量の関係性</t>
    <rPh sb="0" eb="3">
      <t>リヨウシャ</t>
    </rPh>
    <rPh sb="4" eb="6">
      <t>ジョウタイ</t>
    </rPh>
    <rPh sb="6" eb="7">
      <t>ゾウ</t>
    </rPh>
    <rPh sb="8" eb="10">
      <t>カイゴ</t>
    </rPh>
    <rPh sb="14" eb="16">
      <t>リヨウ</t>
    </rPh>
    <rPh sb="16" eb="17">
      <t>リョウ</t>
    </rPh>
    <rPh sb="18" eb="20">
      <t>カンケイ</t>
    </rPh>
    <rPh sb="20" eb="21">
      <t>セイ</t>
    </rPh>
    <phoneticPr fontId="1"/>
  </si>
  <si>
    <t>選択の理解度が高いのではないか</t>
    <rPh sb="0" eb="2">
      <t>センタク</t>
    </rPh>
    <rPh sb="3" eb="5">
      <t>リカイ</t>
    </rPh>
    <rPh sb="5" eb="6">
      <t>ド</t>
    </rPh>
    <rPh sb="7" eb="8">
      <t>タカ</t>
    </rPh>
    <phoneticPr fontId="1"/>
  </si>
  <si>
    <t>3-2</t>
    <phoneticPr fontId="1"/>
  </si>
  <si>
    <t>3-13</t>
  </si>
  <si>
    <t>3-14</t>
  </si>
  <si>
    <t>5-1</t>
    <phoneticPr fontId="1"/>
  </si>
  <si>
    <t>5-2</t>
    <phoneticPr fontId="1"/>
  </si>
  <si>
    <t>5-3</t>
  </si>
  <si>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</si>
  <si>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</si>
  <si>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</si>
  <si>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</si>
  <si>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</si>
  <si>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</si>
  <si>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</si>
  <si>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</si>
  <si>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</si>
  <si>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</si>
  <si>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</si>
  <si>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</si>
  <si>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</si>
  <si>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</si>
  <si>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</si>
  <si>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</si>
  <si>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</si>
  <si>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</si>
  <si>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</si>
  <si>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</si>
  <si>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</si>
  <si>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</si>
  <si>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</si>
  <si>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</si>
  <si>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</si>
  <si>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</si>
  <si>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</si>
  <si>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</si>
  <si>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</si>
  <si>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</si>
  <si>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</si>
  <si>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</si>
  <si>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</si>
  <si>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</si>
  <si>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</si>
  <si>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</si>
  <si>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</si>
  <si>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</si>
  <si>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</si>
  <si>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</si>
  <si>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</si>
  <si>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</si>
  <si>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</si>
  <si>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</si>
  <si>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</si>
  <si>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</si>
  <si>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</si>
  <si>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</si>
  <si>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</si>
  <si>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</si>
  <si>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</si>
  <si>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</si>
  <si>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</si>
  <si>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</si>
  <si>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</si>
  <si>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[ケアマネ]Q12要介護度</t>
    <rPh sb="9" eb="12">
      <t>ヨウカイゴ</t>
    </rPh>
    <rPh sb="12" eb="13">
      <t>ド</t>
    </rPh>
    <phoneticPr fontId="1"/>
  </si>
  <si>
    <t>[本人]記入者</t>
    <rPh sb="1" eb="2">
      <t>ホン</t>
    </rPh>
    <rPh sb="2" eb="3">
      <t>ニン</t>
    </rPh>
    <rPh sb="4" eb="6">
      <t>キニュウ</t>
    </rPh>
    <rPh sb="6" eb="7">
      <t>シャ</t>
    </rPh>
    <phoneticPr fontId="1"/>
  </si>
  <si>
    <t>[本人]Q2入居前の居場所</t>
    <rPh sb="6" eb="8">
      <t>ニュウキョ</t>
    </rPh>
    <rPh sb="8" eb="9">
      <t>マエ</t>
    </rPh>
    <rPh sb="10" eb="13">
      <t>イバショ</t>
    </rPh>
    <phoneticPr fontId="1"/>
  </si>
  <si>
    <t>[本人]Q3住所地特例</t>
    <rPh sb="6" eb="8">
      <t>ジュウショ</t>
    </rPh>
    <rPh sb="8" eb="9">
      <t>チ</t>
    </rPh>
    <rPh sb="9" eb="11">
      <t>トクレイ</t>
    </rPh>
    <phoneticPr fontId="1"/>
  </si>
  <si>
    <t>[本人]Q4入居前の家族構成</t>
    <rPh sb="6" eb="8">
      <t>ニュウキョ</t>
    </rPh>
    <rPh sb="8" eb="9">
      <t>マエ</t>
    </rPh>
    <rPh sb="10" eb="12">
      <t>カゾク</t>
    </rPh>
    <rPh sb="12" eb="14">
      <t>コウセイ</t>
    </rPh>
    <phoneticPr fontId="1"/>
  </si>
  <si>
    <t>[本人]Q5入居前のサービス利用</t>
    <rPh sb="6" eb="8">
      <t>ニュウキョ</t>
    </rPh>
    <rPh sb="8" eb="9">
      <t>マエ</t>
    </rPh>
    <rPh sb="14" eb="16">
      <t>リヨウ</t>
    </rPh>
    <phoneticPr fontId="1"/>
  </si>
  <si>
    <t>[本人]Q6入居の経緯</t>
    <rPh sb="6" eb="8">
      <t>ニュウキョ</t>
    </rPh>
    <rPh sb="9" eb="11">
      <t>ケイイ</t>
    </rPh>
    <phoneticPr fontId="1"/>
  </si>
  <si>
    <t>[本人]Q7住まいを選んだ理由</t>
    <rPh sb="6" eb="7">
      <t>ス</t>
    </rPh>
    <rPh sb="10" eb="11">
      <t>エラ</t>
    </rPh>
    <rPh sb="13" eb="15">
      <t>リユウ</t>
    </rPh>
    <phoneticPr fontId="1"/>
  </si>
  <si>
    <t>[本人]Q8住まいの満足度(本人)(家族)</t>
    <rPh sb="6" eb="7">
      <t>ス</t>
    </rPh>
    <rPh sb="10" eb="13">
      <t>マンゾクド</t>
    </rPh>
    <rPh sb="14" eb="16">
      <t>ホンニン</t>
    </rPh>
    <phoneticPr fontId="1"/>
  </si>
  <si>
    <t>[本人]Q9ケアマネジャー選べること知ってるか(本人)(家族)</t>
    <rPh sb="13" eb="14">
      <t>エラ</t>
    </rPh>
    <rPh sb="18" eb="19">
      <t>シ</t>
    </rPh>
    <phoneticPr fontId="1"/>
  </si>
  <si>
    <t>[本人]Q12事業所選べること知ってるか(本人)(家族)</t>
    <rPh sb="7" eb="9">
      <t>ジギョウ</t>
    </rPh>
    <rPh sb="9" eb="10">
      <t>ショ</t>
    </rPh>
    <rPh sb="10" eb="11">
      <t>エラ</t>
    </rPh>
    <rPh sb="15" eb="16">
      <t>シ</t>
    </rPh>
    <phoneticPr fontId="1"/>
  </si>
  <si>
    <t>[本人]Q14入居前の利用状況、[本人]Q15現在の利用状況</t>
    <rPh sb="7" eb="9">
      <t>ニュウキョ</t>
    </rPh>
    <rPh sb="9" eb="10">
      <t>マエ</t>
    </rPh>
    <rPh sb="11" eb="13">
      <t>リヨウ</t>
    </rPh>
    <rPh sb="13" eb="15">
      <t>ジョウキョウ</t>
    </rPh>
    <phoneticPr fontId="1"/>
  </si>
  <si>
    <t>[本人]Q16サービスの過不足感(本人)(家族)</t>
    <rPh sb="12" eb="15">
      <t>カフソク</t>
    </rPh>
    <rPh sb="15" eb="16">
      <t>カン</t>
    </rPh>
    <phoneticPr fontId="1"/>
  </si>
  <si>
    <t>[本人]Q17半年前と比べた変化 (1)～(9)</t>
    <rPh sb="7" eb="10">
      <t>ハントシマエ</t>
    </rPh>
    <rPh sb="11" eb="12">
      <t>クラ</t>
    </rPh>
    <rPh sb="14" eb="16">
      <t>ヘンカ</t>
    </rPh>
    <phoneticPr fontId="1"/>
  </si>
  <si>
    <t>[ケアマネ]Q14障害自立度</t>
  </si>
  <si>
    <t>[ケアマネ]Q14障害自立度</t>
    <rPh sb="9" eb="11">
      <t>ショウガイ</t>
    </rPh>
    <rPh sb="11" eb="14">
      <t>ジリツド</t>
    </rPh>
    <phoneticPr fontId="1"/>
  </si>
  <si>
    <t>[ケアマネ]Q12要介護度</t>
    <phoneticPr fontId="1"/>
  </si>
  <si>
    <t>[ケアマネ]Q13 1年前と比較した要介護度の変化</t>
    <phoneticPr fontId="1"/>
  </si>
  <si>
    <t>[本人]Q11ケアマネジャー満足度</t>
    <rPh sb="1" eb="2">
      <t>ホン</t>
    </rPh>
    <rPh sb="2" eb="3">
      <t>ニン</t>
    </rPh>
    <phoneticPr fontId="1"/>
  </si>
  <si>
    <t>[本人]SQ15-2サービス満足度</t>
    <phoneticPr fontId="1"/>
  </si>
  <si>
    <t>[事業所](15)利用登録者数(入居者+地域)　(訪問、定期巡回)</t>
    <rPh sb="1" eb="3">
      <t>ジギョウ</t>
    </rPh>
    <rPh sb="3" eb="4">
      <t>ショ</t>
    </rPh>
    <rPh sb="9" eb="11">
      <t>リヨウ</t>
    </rPh>
    <rPh sb="11" eb="13">
      <t>トウロク</t>
    </rPh>
    <rPh sb="13" eb="14">
      <t>シャ</t>
    </rPh>
    <rPh sb="14" eb="15">
      <t>スウ</t>
    </rPh>
    <rPh sb="25" eb="27">
      <t>ホウモン</t>
    </rPh>
    <rPh sb="28" eb="30">
      <t>テイキ</t>
    </rPh>
    <rPh sb="30" eb="32">
      <t>ジュンカイ</t>
    </rPh>
    <phoneticPr fontId="1"/>
  </si>
  <si>
    <t>[事業所](14)利用定員数　(入居者+地域)　(通所)</t>
    <rPh sb="9" eb="11">
      <t>リヨウ</t>
    </rPh>
    <rPh sb="11" eb="13">
      <t>テイイン</t>
    </rPh>
    <rPh sb="13" eb="14">
      <t>スウ</t>
    </rPh>
    <phoneticPr fontId="1"/>
  </si>
  <si>
    <t>[本人]Q9ケアマネジャー事業所を選べる</t>
    <rPh sb="1" eb="2">
      <t>ホン</t>
    </rPh>
    <rPh sb="2" eb="3">
      <t>ニン</t>
    </rPh>
    <phoneticPr fontId="1"/>
  </si>
  <si>
    <t>[本人]Q14入居前の利用状況</t>
    <rPh sb="7" eb="9">
      <t>ニュウキョ</t>
    </rPh>
    <rPh sb="9" eb="10">
      <t>マエ</t>
    </rPh>
    <rPh sb="11" eb="13">
      <t>リヨウ</t>
    </rPh>
    <rPh sb="13" eb="15">
      <t>ジョウキョウ</t>
    </rPh>
    <phoneticPr fontId="1"/>
  </si>
  <si>
    <t>[事業所](13)地域へのサービス提供(訪問介護)</t>
    <rPh sb="1" eb="3">
      <t>ジギョウ</t>
    </rPh>
    <rPh sb="3" eb="4">
      <t>ショ</t>
    </rPh>
    <rPh sb="9" eb="11">
      <t>チイキ</t>
    </rPh>
    <rPh sb="17" eb="19">
      <t>テイキョウ</t>
    </rPh>
    <rPh sb="20" eb="22">
      <t>ホウモン</t>
    </rPh>
    <rPh sb="22" eb="24">
      <t>カイゴ</t>
    </rPh>
    <phoneticPr fontId="1"/>
  </si>
  <si>
    <t>[事業所](13)地域へのサービス提供(定期巡回)</t>
    <rPh sb="9" eb="11">
      <t>チイキ</t>
    </rPh>
    <rPh sb="17" eb="19">
      <t>テイキョウ</t>
    </rPh>
    <rPh sb="20" eb="22">
      <t>テイキ</t>
    </rPh>
    <rPh sb="22" eb="24">
      <t>ジュンカイ</t>
    </rPh>
    <phoneticPr fontId="1"/>
  </si>
  <si>
    <t>[事業所](13)地域へのサービス提供(通所介護)</t>
    <rPh sb="9" eb="11">
      <t>チイキ</t>
    </rPh>
    <rPh sb="17" eb="19">
      <t>テイキョウ</t>
    </rPh>
    <rPh sb="20" eb="22">
      <t>ツウショ</t>
    </rPh>
    <rPh sb="22" eb="24">
      <t>カイゴ</t>
    </rPh>
    <phoneticPr fontId="1"/>
  </si>
  <si>
    <t>[ケアマネ]Q16生活動作の実施状況</t>
    <rPh sb="9" eb="11">
      <t>セイカツ</t>
    </rPh>
    <rPh sb="11" eb="13">
      <t>ドウサ</t>
    </rPh>
    <rPh sb="14" eb="16">
      <t>ジッシ</t>
    </rPh>
    <rPh sb="16" eb="18">
      <t>ジョウキョウ</t>
    </rPh>
    <phoneticPr fontId="1"/>
  </si>
  <si>
    <t>[ケアマネ]Q21(1)訪問介護利用単位数</t>
    <rPh sb="12" eb="14">
      <t>ホウモン</t>
    </rPh>
    <rPh sb="14" eb="16">
      <t>カイゴ</t>
    </rPh>
    <rPh sb="16" eb="18">
      <t>リヨウ</t>
    </rPh>
    <rPh sb="18" eb="20">
      <t>タンイ</t>
    </rPh>
    <rPh sb="20" eb="21">
      <t>スウ</t>
    </rPh>
    <phoneticPr fontId="1"/>
  </si>
  <si>
    <t>[ケアマネ]Q21(2)定期巡回利用単位数</t>
    <rPh sb="12" eb="14">
      <t>テイキ</t>
    </rPh>
    <rPh sb="14" eb="16">
      <t>ジュンカイ</t>
    </rPh>
    <rPh sb="16" eb="18">
      <t>リヨウ</t>
    </rPh>
    <rPh sb="18" eb="20">
      <t>タンイ</t>
    </rPh>
    <rPh sb="20" eb="21">
      <t>スウ</t>
    </rPh>
    <phoneticPr fontId="1"/>
  </si>
  <si>
    <t>[ケアマネ]Q21(3)通所介護利用単位数</t>
    <rPh sb="12" eb="14">
      <t>ツウショ</t>
    </rPh>
    <rPh sb="14" eb="16">
      <t>カイゴ</t>
    </rPh>
    <rPh sb="16" eb="18">
      <t>リヨウ</t>
    </rPh>
    <rPh sb="18" eb="20">
      <t>タンイ</t>
    </rPh>
    <rPh sb="20" eb="21">
      <t>スウ</t>
    </rPh>
    <phoneticPr fontId="1"/>
  </si>
  <si>
    <t>[ケアマネ]Q15認知症自立度</t>
  </si>
  <si>
    <t>[ケアマネ]Q15認知症自立度</t>
    <rPh sb="9" eb="12">
      <t>ニンチショウ</t>
    </rPh>
    <rPh sb="12" eb="15">
      <t>ジリツド</t>
    </rPh>
    <phoneticPr fontId="1"/>
  </si>
  <si>
    <t>[ケアマネ]Q17健康状態</t>
    <rPh sb="9" eb="11">
      <t>ケンコウ</t>
    </rPh>
    <rPh sb="11" eb="13">
      <t>ジョウタイ</t>
    </rPh>
    <phoneticPr fontId="1"/>
  </si>
  <si>
    <t>[ケアマネ]Q19必要としている医療</t>
    <rPh sb="9" eb="11">
      <t>ヒツヨウ</t>
    </rPh>
    <rPh sb="16" eb="18">
      <t>イリョウ</t>
    </rPh>
    <phoneticPr fontId="1"/>
  </si>
  <si>
    <t>[ケアマネ]Q20痛みの有無</t>
    <rPh sb="9" eb="10">
      <t>イタ</t>
    </rPh>
    <rPh sb="12" eb="14">
      <t>ウム</t>
    </rPh>
    <phoneticPr fontId="1"/>
  </si>
  <si>
    <t>[本人]Q21-1訪問介護の利用単位数</t>
    <rPh sb="9" eb="11">
      <t>ホウモン</t>
    </rPh>
    <rPh sb="11" eb="13">
      <t>カイゴ</t>
    </rPh>
    <rPh sb="14" eb="16">
      <t>リヨウ</t>
    </rPh>
    <rPh sb="16" eb="19">
      <t>タンイスウ</t>
    </rPh>
    <phoneticPr fontId="1"/>
  </si>
  <si>
    <t>[本人]Q21-2定期巡回・随時対応型訪問介護看護の利用単位数</t>
    <rPh sb="9" eb="25">
      <t>テイジュン</t>
    </rPh>
    <rPh sb="26" eb="28">
      <t>リヨウ</t>
    </rPh>
    <rPh sb="28" eb="31">
      <t>タンイスウ</t>
    </rPh>
    <phoneticPr fontId="1"/>
  </si>
  <si>
    <t>[本人]Q21-3通所介護の利用単位数</t>
    <rPh sb="9" eb="11">
      <t>ツウショ</t>
    </rPh>
    <rPh sb="11" eb="13">
      <t>カイゴ</t>
    </rPh>
    <rPh sb="14" eb="16">
      <t>リヨウ</t>
    </rPh>
    <rPh sb="16" eb="19">
      <t>タンイスウ</t>
    </rPh>
    <phoneticPr fontId="1"/>
  </si>
  <si>
    <t>[本人]Q26-2その他の介護保険サービスの利用回数(訪問看護)</t>
    <rPh sb="27" eb="29">
      <t>ホウモン</t>
    </rPh>
    <rPh sb="29" eb="31">
      <t>カンゴ</t>
    </rPh>
    <phoneticPr fontId="1"/>
  </si>
  <si>
    <t>[本人]Q26-4その他の介護保険サービスの利用回数(居宅療養管理指導)</t>
    <rPh sb="27" eb="29">
      <t>キョタク</t>
    </rPh>
    <rPh sb="29" eb="31">
      <t>リョウヨウ</t>
    </rPh>
    <rPh sb="31" eb="33">
      <t>カンリ</t>
    </rPh>
    <rPh sb="33" eb="35">
      <t>シドウ</t>
    </rPh>
    <phoneticPr fontId="1"/>
  </si>
  <si>
    <t>[事業所](2)住まい事業所との関係</t>
    <rPh sb="8" eb="9">
      <t>ス</t>
    </rPh>
    <rPh sb="11" eb="13">
      <t>ジギョウ</t>
    </rPh>
    <rPh sb="13" eb="14">
      <t>ショ</t>
    </rPh>
    <rPh sb="16" eb="18">
      <t>カンケイ</t>
    </rPh>
    <phoneticPr fontId="1"/>
  </si>
  <si>
    <t>[事業所](8)事業所の経営管理の仕組み</t>
    <phoneticPr fontId="1"/>
  </si>
  <si>
    <t>[事業所](12)管理者の位置づけ</t>
    <rPh sb="9" eb="12">
      <t>カンリシャ</t>
    </rPh>
    <rPh sb="13" eb="15">
      <t>イチ</t>
    </rPh>
    <phoneticPr fontId="1"/>
  </si>
  <si>
    <t>[事業所](13)地域へのサービス提供</t>
    <phoneticPr fontId="1"/>
  </si>
  <si>
    <t>[事業所](8)事業所の経営管理の仕組み</t>
    <phoneticPr fontId="1"/>
  </si>
  <si>
    <t>[事業所](15)利用登録者数に占める入居者の割合</t>
    <rPh sb="16" eb="17">
      <t>シ</t>
    </rPh>
    <rPh sb="19" eb="22">
      <t>ニュウキョシャ</t>
    </rPh>
    <rPh sb="23" eb="25">
      <t>ワリアイ</t>
    </rPh>
    <phoneticPr fontId="1"/>
  </si>
  <si>
    <t>[事業所](6)事業所開設年月</t>
    <phoneticPr fontId="1"/>
  </si>
  <si>
    <t>[事業所](10)職員数(常勤+非常勤：常勤換算)</t>
    <phoneticPr fontId="1"/>
  </si>
  <si>
    <t>[事業所](15)利用登録者数(入居者+地域)</t>
    <rPh sb="9" eb="11">
      <t>リヨウ</t>
    </rPh>
    <rPh sb="11" eb="13">
      <t>トウロク</t>
    </rPh>
    <rPh sb="13" eb="14">
      <t>シャ</t>
    </rPh>
    <rPh sb="14" eb="15">
      <t>スウ</t>
    </rPh>
    <phoneticPr fontId="1"/>
  </si>
  <si>
    <t>[事業所](16)利用者の平均要介護度(入居者+地域)</t>
    <rPh sb="11" eb="12">
      <t>シャ</t>
    </rPh>
    <rPh sb="13" eb="15">
      <t>ヘイキン</t>
    </rPh>
    <rPh sb="15" eb="18">
      <t>ヨウカイゴ</t>
    </rPh>
    <rPh sb="18" eb="19">
      <t>ド</t>
    </rPh>
    <phoneticPr fontId="1"/>
  </si>
  <si>
    <t>[本人]Q9ケアマネジャー事業所を選べる</t>
    <phoneticPr fontId="1"/>
  </si>
  <si>
    <t>[本人]S10担当ケアマネジャーについて</t>
    <phoneticPr fontId="1"/>
  </si>
  <si>
    <t>同一法人や併設・隣接の居宅介護支援事業所を利用していると、</t>
    <rPh sb="5" eb="7">
      <t>ヘイセツ</t>
    </rPh>
    <rPh sb="8" eb="10">
      <t>リンセツ</t>
    </rPh>
    <rPh sb="11" eb="13">
      <t>キョタク</t>
    </rPh>
    <rPh sb="13" eb="15">
      <t>カイゴ</t>
    </rPh>
    <rPh sb="15" eb="17">
      <t>シエン</t>
    </rPh>
    <rPh sb="17" eb="19">
      <t>ジギョウ</t>
    </rPh>
    <rPh sb="19" eb="20">
      <t>ショ</t>
    </rPh>
    <rPh sb="21" eb="23">
      <t>リヨウ</t>
    </rPh>
    <phoneticPr fontId="1"/>
  </si>
  <si>
    <t>[ケアマネ]Q12要介護度</t>
    <phoneticPr fontId="1"/>
  </si>
  <si>
    <t>[本人]SQ10-1担当ケアマネジャーを変更した理由</t>
    <rPh sb="10" eb="12">
      <t>タントウ</t>
    </rPh>
    <rPh sb="20" eb="22">
      <t>ヘンコウ</t>
    </rPh>
    <rPh sb="24" eb="26">
      <t>リユウ</t>
    </rPh>
    <phoneticPr fontId="1"/>
  </si>
  <si>
    <t>[本人]Q11担当ケアマネジャーの満足度(本人)(家族)</t>
    <phoneticPr fontId="1"/>
  </si>
  <si>
    <t>[本人]SQ15-1事業所を変更した理由</t>
    <rPh sb="10" eb="12">
      <t>ジギョウ</t>
    </rPh>
    <rPh sb="12" eb="13">
      <t>ショ</t>
    </rPh>
    <rPh sb="14" eb="16">
      <t>ヘンコウ</t>
    </rPh>
    <rPh sb="18" eb="20">
      <t>リユウ</t>
    </rPh>
    <phoneticPr fontId="1"/>
  </si>
  <si>
    <t>[本人]Q12サービス事業所を選べる</t>
  </si>
  <si>
    <t>[本人]Q12サービス事業所を選べる</t>
    <rPh sb="11" eb="13">
      <t>ジギョウ</t>
    </rPh>
    <rPh sb="13" eb="14">
      <t>ショ</t>
    </rPh>
    <rPh sb="15" eb="16">
      <t>エラ</t>
    </rPh>
    <phoneticPr fontId="1"/>
  </si>
  <si>
    <t>[本人]Q13介護保険/基本サービス/保険外の違い</t>
    <rPh sb="7" eb="9">
      <t>カイゴ</t>
    </rPh>
    <rPh sb="9" eb="11">
      <t>ホケン</t>
    </rPh>
    <rPh sb="12" eb="14">
      <t>キホン</t>
    </rPh>
    <rPh sb="19" eb="21">
      <t>ホケン</t>
    </rPh>
    <rPh sb="21" eb="22">
      <t>ガイ</t>
    </rPh>
    <rPh sb="23" eb="24">
      <t>チガ</t>
    </rPh>
    <phoneticPr fontId="1"/>
  </si>
  <si>
    <t>[本人]Q11ケアマネジャーの満足度</t>
  </si>
  <si>
    <t>[本人]Q11担当ケアマネジャーの満足度</t>
    <rPh sb="1" eb="2">
      <t>ホン</t>
    </rPh>
    <rPh sb="2" eb="3">
      <t>ニン</t>
    </rPh>
    <rPh sb="7" eb="9">
      <t>タントウ</t>
    </rPh>
    <phoneticPr fontId="1"/>
  </si>
  <si>
    <t>[本人]Q15現在の利用状況</t>
    <phoneticPr fontId="1"/>
  </si>
  <si>
    <t>[本人]SQ15-2サービスの満足度</t>
    <phoneticPr fontId="1"/>
  </si>
  <si>
    <t>[事業所](2)住まい事業所との関係</t>
    <rPh sb="1" eb="3">
      <t>ジギョウ</t>
    </rPh>
    <rPh sb="3" eb="4">
      <t>ショ</t>
    </rPh>
    <rPh sb="8" eb="9">
      <t>ス</t>
    </rPh>
    <rPh sb="11" eb="13">
      <t>ジギョウ</t>
    </rPh>
    <rPh sb="13" eb="14">
      <t>ショ</t>
    </rPh>
    <rPh sb="16" eb="18">
      <t>カンケイ</t>
    </rPh>
    <phoneticPr fontId="1"/>
  </si>
  <si>
    <t>[事業所](5)サテライト</t>
    <phoneticPr fontId="1"/>
  </si>
  <si>
    <t>[ケアマネ]Q23訪問介護の内容別利用回数(平均値、中央値)</t>
    <rPh sb="9" eb="11">
      <t>ホウモン</t>
    </rPh>
    <rPh sb="11" eb="13">
      <t>カイゴ</t>
    </rPh>
    <rPh sb="14" eb="16">
      <t>ナイヨウ</t>
    </rPh>
    <rPh sb="16" eb="17">
      <t>ベツ</t>
    </rPh>
    <rPh sb="17" eb="19">
      <t>リヨウ</t>
    </rPh>
    <rPh sb="19" eb="21">
      <t>カイスウ</t>
    </rPh>
    <rPh sb="22" eb="25">
      <t>ヘイキンチ</t>
    </rPh>
    <rPh sb="26" eb="28">
      <t>チュウオウ</t>
    </rPh>
    <rPh sb="28" eb="29">
      <t>チ</t>
    </rPh>
    <phoneticPr fontId="1"/>
  </si>
  <si>
    <t>[事業所](15)利用登録者数に占める入居者の割合</t>
    <rPh sb="1" eb="3">
      <t>ジギョウ</t>
    </rPh>
    <rPh sb="3" eb="4">
      <t>ショ</t>
    </rPh>
    <rPh sb="9" eb="11">
      <t>リヨウ</t>
    </rPh>
    <rPh sb="11" eb="13">
      <t>トウロク</t>
    </rPh>
    <rPh sb="13" eb="14">
      <t>シャ</t>
    </rPh>
    <rPh sb="14" eb="15">
      <t>スウ</t>
    </rPh>
    <rPh sb="16" eb="17">
      <t>シ</t>
    </rPh>
    <rPh sb="19" eb="22">
      <t>ニュウキョシャ</t>
    </rPh>
    <rPh sb="23" eb="25">
      <t>ワリアイ</t>
    </rPh>
    <phoneticPr fontId="1"/>
  </si>
  <si>
    <t>[事業所](13)地域へのサービス提供</t>
    <rPh sb="9" eb="11">
      <t>チイキ</t>
    </rPh>
    <rPh sb="17" eb="19">
      <t>テイキョウ</t>
    </rPh>
    <phoneticPr fontId="1"/>
  </si>
  <si>
    <t>[ケアマネ]Q23(2)食事介助回数</t>
    <rPh sb="12" eb="14">
      <t>ショクジ</t>
    </rPh>
    <rPh sb="14" eb="16">
      <t>カイジョ</t>
    </rPh>
    <rPh sb="16" eb="18">
      <t>カイスウ</t>
    </rPh>
    <phoneticPr fontId="1"/>
  </si>
  <si>
    <t>[ケアマネ]Q23(3)服薬介助回数</t>
    <rPh sb="12" eb="14">
      <t>フクヤク</t>
    </rPh>
    <rPh sb="14" eb="16">
      <t>カイジョ</t>
    </rPh>
    <rPh sb="16" eb="18">
      <t>カイスウ</t>
    </rPh>
    <phoneticPr fontId="1"/>
  </si>
  <si>
    <t>[ケアマネ]Q23(5)外出介助回数</t>
    <rPh sb="12" eb="14">
      <t>ガイシュツ</t>
    </rPh>
    <rPh sb="14" eb="16">
      <t>カイジョ</t>
    </rPh>
    <rPh sb="16" eb="18">
      <t>カイスウ</t>
    </rPh>
    <phoneticPr fontId="1"/>
  </si>
  <si>
    <t>[ケアマネ]Q23(4)入浴介助回数</t>
    <rPh sb="12" eb="14">
      <t>ニュウヨク</t>
    </rPh>
    <rPh sb="14" eb="16">
      <t>カイジョ</t>
    </rPh>
    <rPh sb="16" eb="18">
      <t>カイスウ</t>
    </rPh>
    <phoneticPr fontId="1"/>
  </si>
  <si>
    <t>[ケアマネ]Q23(1)モーニングケア</t>
  </si>
  <si>
    <t>[ケアマネ]Q23(6)イブニングケア</t>
  </si>
  <si>
    <t>[ケアマネ]Q13 1年前と比較した要介護度の変化</t>
    <rPh sb="11" eb="13">
      <t>ネンマエ</t>
    </rPh>
    <rPh sb="14" eb="16">
      <t>ヒカク</t>
    </rPh>
    <rPh sb="18" eb="21">
      <t>ヨウカイゴ</t>
    </rPh>
    <rPh sb="21" eb="22">
      <t>ド</t>
    </rPh>
    <rPh sb="23" eb="25">
      <t>ヘンカ</t>
    </rPh>
    <phoneticPr fontId="1"/>
  </si>
  <si>
    <t>[ケアマネ]Q12要介護度×[ケアマネ]Q15認知症自立度</t>
    <rPh sb="23" eb="26">
      <t>ニンチショウ</t>
    </rPh>
    <rPh sb="26" eb="29">
      <t>ジリツド</t>
    </rPh>
    <phoneticPr fontId="1"/>
  </si>
  <si>
    <t>[本人]Q11ケアマネジャー満足度</t>
    <rPh sb="1" eb="2">
      <t>ホン</t>
    </rPh>
    <rPh sb="2" eb="3">
      <t>ニン</t>
    </rPh>
    <rPh sb="14" eb="17">
      <t>マンゾクド</t>
    </rPh>
    <phoneticPr fontId="1"/>
  </si>
  <si>
    <t>[本人]SQ15-2サービス満足度</t>
    <rPh sb="14" eb="17">
      <t>マンゾクド</t>
    </rPh>
    <phoneticPr fontId="1"/>
  </si>
  <si>
    <t>[ケアマネ]Q16(1)食事　家族の介助有／無</t>
    <rPh sb="12" eb="14">
      <t>ショクジ</t>
    </rPh>
    <rPh sb="15" eb="17">
      <t>カゾク</t>
    </rPh>
    <rPh sb="18" eb="20">
      <t>カイジョ</t>
    </rPh>
    <rPh sb="20" eb="21">
      <t>ア</t>
    </rPh>
    <rPh sb="22" eb="23">
      <t>ナ</t>
    </rPh>
    <phoneticPr fontId="1"/>
  </si>
  <si>
    <t>[ケアマネ]Q16(2)移動　家族の介助有／無</t>
    <rPh sb="12" eb="14">
      <t>イドウ</t>
    </rPh>
    <rPh sb="15" eb="17">
      <t>カゾク</t>
    </rPh>
    <rPh sb="18" eb="20">
      <t>カイジョ</t>
    </rPh>
    <rPh sb="20" eb="21">
      <t>ア</t>
    </rPh>
    <rPh sb="22" eb="23">
      <t>ナ</t>
    </rPh>
    <phoneticPr fontId="1"/>
  </si>
  <si>
    <t>[ケアマネ]Q16(3)入浴　家族の介助有／無</t>
    <rPh sb="12" eb="14">
      <t>ニュウヨク</t>
    </rPh>
    <rPh sb="15" eb="17">
      <t>カゾク</t>
    </rPh>
    <rPh sb="18" eb="20">
      <t>カイジョ</t>
    </rPh>
    <rPh sb="20" eb="21">
      <t>ア</t>
    </rPh>
    <rPh sb="22" eb="23">
      <t>ナ</t>
    </rPh>
    <phoneticPr fontId="1"/>
  </si>
  <si>
    <t>[ケアマネ]Q16(5)整容・着替え　家族の介助有／無</t>
    <rPh sb="12" eb="14">
      <t>セイヨウ</t>
    </rPh>
    <rPh sb="15" eb="17">
      <t>キガ</t>
    </rPh>
    <rPh sb="19" eb="21">
      <t>カゾク</t>
    </rPh>
    <rPh sb="22" eb="24">
      <t>カイジョ</t>
    </rPh>
    <rPh sb="24" eb="25">
      <t>ア</t>
    </rPh>
    <rPh sb="26" eb="27">
      <t>ナ</t>
    </rPh>
    <phoneticPr fontId="1"/>
  </si>
  <si>
    <t>[事業所](10)職員数(常勤+非常勤：常勤換算)</t>
    <rPh sb="9" eb="12">
      <t>ショクインスウ</t>
    </rPh>
    <rPh sb="13" eb="15">
      <t>ジョウキン</t>
    </rPh>
    <rPh sb="16" eb="19">
      <t>ヒジョウキン</t>
    </rPh>
    <rPh sb="20" eb="22">
      <t>ジョウキン</t>
    </rPh>
    <rPh sb="22" eb="24">
      <t>カンサン</t>
    </rPh>
    <phoneticPr fontId="1"/>
  </si>
  <si>
    <t>[本人]Q15現在の利用状況</t>
    <rPh sb="7" eb="9">
      <t>ゲンザイ</t>
    </rPh>
    <rPh sb="10" eb="12">
      <t>リヨウ</t>
    </rPh>
    <rPh sb="12" eb="14">
      <t>ジョウキョウ</t>
    </rPh>
    <phoneticPr fontId="1"/>
  </si>
  <si>
    <t>[ケアマネ]Q21サービス利用総単位数</t>
    <rPh sb="13" eb="15">
      <t>リヨウ</t>
    </rPh>
    <rPh sb="15" eb="16">
      <t>ソウ</t>
    </rPh>
    <rPh sb="16" eb="18">
      <t>タンイ</t>
    </rPh>
    <rPh sb="18" eb="19">
      <t>スウ</t>
    </rPh>
    <phoneticPr fontId="1"/>
  </si>
  <si>
    <t>[ケアマネ]Q21-1限度額管理対象単位数</t>
    <rPh sb="11" eb="13">
      <t>ゲンド</t>
    </rPh>
    <rPh sb="13" eb="14">
      <t>ガク</t>
    </rPh>
    <rPh sb="14" eb="16">
      <t>カンリ</t>
    </rPh>
    <rPh sb="16" eb="18">
      <t>タイショウ</t>
    </rPh>
    <rPh sb="18" eb="20">
      <t>タンイ</t>
    </rPh>
    <rPh sb="20" eb="21">
      <t>スウ</t>
    </rPh>
    <phoneticPr fontId="1"/>
  </si>
  <si>
    <t>[ケアマネ]Q22訪問介護の利用回数1～3の合計を含む(平均値、中央値)</t>
    <rPh sb="9" eb="11">
      <t>ホウモン</t>
    </rPh>
    <rPh sb="11" eb="13">
      <t>カイゴ</t>
    </rPh>
    <rPh sb="14" eb="16">
      <t>リヨウ</t>
    </rPh>
    <rPh sb="16" eb="18">
      <t>カイスウ</t>
    </rPh>
    <rPh sb="22" eb="24">
      <t>ゴウケイ</t>
    </rPh>
    <rPh sb="25" eb="26">
      <t>フク</t>
    </rPh>
    <rPh sb="28" eb="31">
      <t>ヘイキンチ</t>
    </rPh>
    <rPh sb="32" eb="34">
      <t>チュウオウ</t>
    </rPh>
    <rPh sb="34" eb="35">
      <t>チ</t>
    </rPh>
    <phoneticPr fontId="1"/>
  </si>
  <si>
    <t>[ケアマネ]Q25通所介護の利用回数1～6の合計(平均値、中央値)</t>
    <rPh sb="9" eb="11">
      <t>ツウショ</t>
    </rPh>
    <rPh sb="11" eb="13">
      <t>カイゴ</t>
    </rPh>
    <rPh sb="14" eb="16">
      <t>リヨウ</t>
    </rPh>
    <rPh sb="16" eb="18">
      <t>カイスウ</t>
    </rPh>
    <rPh sb="22" eb="24">
      <t>ゴウケイ</t>
    </rPh>
    <phoneticPr fontId="1"/>
  </si>
  <si>
    <t>[事業所](18)行っている連携内容</t>
    <rPh sb="1" eb="3">
      <t>ジギョウ</t>
    </rPh>
    <rPh sb="3" eb="4">
      <t>ショ</t>
    </rPh>
    <rPh sb="9" eb="10">
      <t>オコナ</t>
    </rPh>
    <rPh sb="14" eb="16">
      <t>レンケイ</t>
    </rPh>
    <rPh sb="16" eb="18">
      <t>ナイヨウ</t>
    </rPh>
    <phoneticPr fontId="1"/>
  </si>
  <si>
    <t>[事業所](9)収支状況(訪問介護/定期巡回/通所介護) 本部経費を含む</t>
    <phoneticPr fontId="1"/>
  </si>
  <si>
    <t>[本人]Q15-2サービスの満足度(本人)(家族)</t>
    <phoneticPr fontId="1"/>
  </si>
  <si>
    <t>[事業所](13)地域へのサービス提供</t>
    <phoneticPr fontId="1"/>
  </si>
  <si>
    <t>[ケアマネ]Q12要介護度×Q15認知症自立度</t>
    <phoneticPr fontId="1"/>
  </si>
  <si>
    <t>１．住まい事業所と介護サービス事業所における経営実態</t>
    <rPh sb="2" eb="3">
      <t>ス</t>
    </rPh>
    <rPh sb="5" eb="7">
      <t>ジギョウ</t>
    </rPh>
    <rPh sb="7" eb="8">
      <t>ショ</t>
    </rPh>
    <rPh sb="9" eb="11">
      <t>カイゴ</t>
    </rPh>
    <rPh sb="15" eb="17">
      <t>ジギョウ</t>
    </rPh>
    <rPh sb="17" eb="18">
      <t>ショ</t>
    </rPh>
    <rPh sb="22" eb="24">
      <t>ケイエイ</t>
    </rPh>
    <rPh sb="24" eb="26">
      <t>ジッタイ</t>
    </rPh>
    <phoneticPr fontId="1"/>
  </si>
  <si>
    <t>2-8</t>
    <phoneticPr fontId="1"/>
  </si>
  <si>
    <t>1-14</t>
    <phoneticPr fontId="1"/>
  </si>
  <si>
    <t>３．介護サービスの選択・変更が与える満足度等への影響</t>
    <rPh sb="2" eb="4">
      <t>カイゴ</t>
    </rPh>
    <rPh sb="9" eb="11">
      <t>センタク</t>
    </rPh>
    <rPh sb="12" eb="14">
      <t>ヘンコウ</t>
    </rPh>
    <rPh sb="15" eb="16">
      <t>アタ</t>
    </rPh>
    <rPh sb="18" eb="21">
      <t>マンゾクド</t>
    </rPh>
    <rPh sb="21" eb="22">
      <t>トウ</t>
    </rPh>
    <rPh sb="24" eb="26">
      <t>エイキョウ</t>
    </rPh>
    <phoneticPr fontId="1"/>
  </si>
  <si>
    <t>3-1</t>
    <phoneticPr fontId="1"/>
  </si>
  <si>
    <t>3-17</t>
  </si>
  <si>
    <t>3-18</t>
  </si>
  <si>
    <t>3-19</t>
  </si>
  <si>
    <t>3-20</t>
  </si>
  <si>
    <t>3-21</t>
  </si>
  <si>
    <t>４．介護サービスの利用量</t>
    <rPh sb="2" eb="4">
      <t>カイゴ</t>
    </rPh>
    <rPh sb="9" eb="11">
      <t>リヨウ</t>
    </rPh>
    <rPh sb="11" eb="12">
      <t>リョウ</t>
    </rPh>
    <phoneticPr fontId="1"/>
  </si>
  <si>
    <t>4-9</t>
  </si>
  <si>
    <t>4-10</t>
  </si>
  <si>
    <t>4-11</t>
  </si>
  <si>
    <t>4-12</t>
  </si>
  <si>
    <t>4-13</t>
  </si>
  <si>
    <t>２．地域(一般住宅)へのサービス提供</t>
    <rPh sb="2" eb="4">
      <t>チイキ</t>
    </rPh>
    <rPh sb="5" eb="7">
      <t>イッパン</t>
    </rPh>
    <rPh sb="7" eb="9">
      <t>ジュウタク</t>
    </rPh>
    <rPh sb="16" eb="18">
      <t>テイキョウ</t>
    </rPh>
    <phoneticPr fontId="1"/>
  </si>
  <si>
    <t>利用者の状態像(要介護度)とサービスの選択・変更等の関係性</t>
    <rPh sb="4" eb="6">
      <t>ジョウタイ</t>
    </rPh>
    <rPh sb="6" eb="7">
      <t>ゾウ</t>
    </rPh>
    <rPh sb="8" eb="11">
      <t>ヨウカイゴ</t>
    </rPh>
    <rPh sb="11" eb="12">
      <t>ド</t>
    </rPh>
    <rPh sb="19" eb="21">
      <t>センタク</t>
    </rPh>
    <rPh sb="22" eb="24">
      <t>ヘンコウ</t>
    </rPh>
    <rPh sb="24" eb="25">
      <t>トウ</t>
    </rPh>
    <phoneticPr fontId="1"/>
  </si>
  <si>
    <t>(「３．介護サービスの利用量」に割合を掲載)</t>
    <rPh sb="11" eb="13">
      <t>リヨウ</t>
    </rPh>
    <rPh sb="13" eb="14">
      <t>リョウ</t>
    </rPh>
    <rPh sb="16" eb="18">
      <t>ワリアイ</t>
    </rPh>
    <rPh sb="19" eb="21">
      <t>ケイサイ</t>
    </rPh>
    <phoneticPr fontId="1"/>
  </si>
  <si>
    <t>(「３．介護サービスの利用量」に割合を掲載)</t>
    <phoneticPr fontId="1"/>
  </si>
  <si>
    <t>5-59</t>
  </si>
  <si>
    <t>4-14</t>
    <phoneticPr fontId="1"/>
  </si>
  <si>
    <t>4-2</t>
    <phoneticPr fontId="1"/>
  </si>
  <si>
    <t>＊P59</t>
    <phoneticPr fontId="1"/>
  </si>
  <si>
    <t>＊P65</t>
    <phoneticPr fontId="1"/>
  </si>
  <si>
    <t>＊P47</t>
    <phoneticPr fontId="1"/>
  </si>
  <si>
    <t>報告書</t>
    <rPh sb="0" eb="3">
      <t>ホウコクショ</t>
    </rPh>
    <phoneticPr fontId="1"/>
  </si>
  <si>
    <t>＊P21</t>
    <phoneticPr fontId="1"/>
  </si>
  <si>
    <t>＊P22</t>
    <phoneticPr fontId="1"/>
  </si>
  <si>
    <t>＊P23</t>
    <phoneticPr fontId="1"/>
  </si>
  <si>
    <t>＊P35</t>
    <phoneticPr fontId="1"/>
  </si>
  <si>
    <t>＊P38</t>
    <phoneticPr fontId="1"/>
  </si>
  <si>
    <t>3-11</t>
    <phoneticPr fontId="1"/>
  </si>
  <si>
    <t>3-22</t>
    <phoneticPr fontId="1"/>
  </si>
  <si>
    <t>平成30年度老人保健事業推進費等補助金（老人保健健康増進等事業分）</t>
    <phoneticPr fontId="1"/>
  </si>
  <si>
    <t>集合住宅における訪問介護等のサービス提供の在り方に関する調査研究 報告書</t>
    <phoneticPr fontId="1"/>
  </si>
  <si>
    <t>　本調査では、国が行う統計調査の基準を前提に行ったものではなく、何らかの傾向が見られるのではないかと思われる項目に対してクロス集計を行っているため、母数(N数)が少ないため有意とは言えないものが含まれていることに留意が必要である。なお、一定の傾向が見られたもののみ報告書(本編)に記載し、それ以外のものは本「別添集計表」に収録している。</t>
    <rPh sb="136" eb="138">
      <t>ホンペン</t>
    </rPh>
    <rPh sb="152" eb="153">
      <t>ホン</t>
    </rPh>
    <phoneticPr fontId="1"/>
  </si>
  <si>
    <t>5-60</t>
  </si>
  <si>
    <t>＊P65</t>
    <phoneticPr fontId="1"/>
  </si>
  <si>
    <t>＊P65</t>
    <phoneticPr fontId="1"/>
  </si>
  <si>
    <t>[ケアマネ]Q21-1区分支給限度額に対する利用割合</t>
    <rPh sb="22" eb="24">
      <t>リヨウ</t>
    </rPh>
    <phoneticPr fontId="1"/>
  </si>
  <si>
    <t>平成31年3月</t>
  </si>
  <si>
    <t>[ケアマネ]Q16生活動作の実施状況　（要支援1～要介護5）</t>
  </si>
  <si>
    <t>[ケアマネ]Q19必要としている医療（要支援1～要介護5）</t>
  </si>
  <si>
    <t>[ケアマネ]Q20痛みの有無（要支援1～要介護5）</t>
  </si>
  <si>
    <t>[ケアマネ]Q16生活動作の実施状況（要介護1～要介護5）</t>
  </si>
  <si>
    <t>[ケアマネ]Q19必要としている医療（要介護1～要介護5）</t>
  </si>
  <si>
    <t>[ケアマネ]Q20痛みの有無（要介護1～要介護5）</t>
  </si>
  <si>
    <t>＊P54</t>
  </si>
  <si>
    <t>[ケアマネ]Q23訪問介護の内容別利用回数(平均値、中央値)（要介護1～要介護5）</t>
  </si>
  <si>
    <t>[ケアマネ]Q23訪問介護の主な内容別利用回数(1)～(6)（要介護1～要介護5）</t>
  </si>
  <si>
    <t>[ケアマネ]Q23訪問介護の主な内容別利用回数(1)～(6)（要支援1～要介護5）</t>
  </si>
  <si>
    <t>[ケアマネ]Q23訪問介護の内容別利用回数(平均値、中央値)（要支援1～要介護5）</t>
  </si>
  <si>
    <t>[ケアマネ]Q21-1訪問介護の利用単位数（要支援1～要介護5）</t>
  </si>
  <si>
    <t>[ケアマネ]Q21-3通所介護の利用単位数（要支援1～要介護5）</t>
  </si>
  <si>
    <t>[ケアマネ]Q21-2定期巡回・随時対応型訪問介護看護の利用単位数(要支援1～要介護5)</t>
  </si>
  <si>
    <t>[ケアマネ]Q26-2その他の介護保険サービスの利用回数(訪問看護)（要支援1～要介護5）</t>
  </si>
  <si>
    <t>[ケアマネ]Q26-4その他の介護保険サービスの利用回数(居宅療養管理指導)(要支援1～要介護5)</t>
  </si>
  <si>
    <t>[ケアマネ]Q21-1訪問介護の利用単位数(要介護1～要介護5)</t>
  </si>
  <si>
    <t>[ケアマネ]Q21-2定期巡回・随時対応型訪問介護看護の利用単位数(要介護1～要介護5)</t>
  </si>
  <si>
    <t>[ケアマネ]Q21-3通所介護の利用単位数(要介護1～要介護5)</t>
  </si>
  <si>
    <t>[ケアマネ]Q26-2その他の介護保険サービスの利用回数(訪問看護)(要介護1～要介護5)</t>
  </si>
  <si>
    <t>[ケアマネ]Q26-4その他の介護保険サービスの利用回数(居宅療養管理指導)(要介護1～要介護5)</t>
  </si>
  <si>
    <t>5-61</t>
  </si>
  <si>
    <t>5-62</t>
  </si>
  <si>
    <t>5-63</t>
  </si>
  <si>
    <t>5-64</t>
  </si>
  <si>
    <t>5-65</t>
  </si>
  <si>
    <t>5-66</t>
  </si>
  <si>
    <t>5-67</t>
  </si>
  <si>
    <t>5-68</t>
  </si>
  <si>
    <t>5-69</t>
  </si>
  <si>
    <t>5-70</t>
  </si>
  <si>
    <t>5-71</t>
  </si>
  <si>
    <t>5-72</t>
  </si>
  <si>
    <t>＊P53</t>
  </si>
  <si>
    <t>(9) 事業所の収支状況　本部経費を含む場合</t>
    <rPh sb="4" eb="7">
      <t>ジギョウショ</t>
    </rPh>
    <rPh sb="8" eb="10">
      <t>シュウシ</t>
    </rPh>
    <rPh sb="10" eb="12">
      <t>ジョウキョウ</t>
    </rPh>
    <phoneticPr fontId="1"/>
  </si>
  <si>
    <t>(9) 事業所の収支状況(本部経費を含む)</t>
    <phoneticPr fontId="2"/>
  </si>
  <si>
    <t>全体</t>
    <rPh sb="0" eb="2">
      <t>ゼンタイ</t>
    </rPh>
    <phoneticPr fontId="2"/>
  </si>
  <si>
    <t>黒字</t>
    <rPh sb="0" eb="2">
      <t>クロジ</t>
    </rPh>
    <phoneticPr fontId="1"/>
  </si>
  <si>
    <t>概ね収支均衡</t>
    <rPh sb="0" eb="1">
      <t>オオム</t>
    </rPh>
    <rPh sb="2" eb="4">
      <t>シュウシ</t>
    </rPh>
    <rPh sb="4" eb="6">
      <t>キンコウ</t>
    </rPh>
    <phoneticPr fontId="1"/>
  </si>
  <si>
    <t>赤字</t>
    <rPh sb="0" eb="2">
      <t>アカジ</t>
    </rPh>
    <phoneticPr fontId="1"/>
  </si>
  <si>
    <t>不明</t>
    <rPh sb="0" eb="2">
      <t>フメイ</t>
    </rPh>
    <phoneticPr fontId="1"/>
  </si>
  <si>
    <t>無回答</t>
    <rPh sb="0" eb="3">
      <t>ムカイトウ</t>
    </rPh>
    <phoneticPr fontId="1"/>
  </si>
  <si>
    <t>(2)</t>
    <phoneticPr fontId="2"/>
  </si>
  <si>
    <t>訪問介護</t>
    <rPh sb="0" eb="2">
      <t>ホウモン</t>
    </rPh>
    <rPh sb="2" eb="4">
      <t>カイゴ</t>
    </rPh>
    <phoneticPr fontId="2"/>
  </si>
  <si>
    <t>全　体</t>
    <rPh sb="0" eb="1">
      <t>ゼン</t>
    </rPh>
    <rPh sb="2" eb="3">
      <t>カラダ</t>
    </rPh>
    <phoneticPr fontId="2"/>
  </si>
  <si>
    <t>住まい事業所との</t>
  </si>
  <si>
    <t>関係</t>
  </si>
  <si>
    <t>(p値=0.71)</t>
    <phoneticPr fontId="2"/>
  </si>
  <si>
    <t>同一法人</t>
    <rPh sb="0" eb="2">
      <t>ドウイツ</t>
    </rPh>
    <rPh sb="2" eb="4">
      <t>ホウジン</t>
    </rPh>
    <phoneticPr fontId="1"/>
  </si>
  <si>
    <t>関連法人</t>
    <rPh sb="0" eb="2">
      <t>カンレン</t>
    </rPh>
    <rPh sb="2" eb="4">
      <t>ホウジン</t>
    </rPh>
    <phoneticPr fontId="1"/>
  </si>
  <si>
    <t>関連なし</t>
    <rPh sb="0" eb="2">
      <t>カンレン</t>
    </rPh>
    <phoneticPr fontId="1"/>
  </si>
  <si>
    <t>定期巡回・随時対</t>
  </si>
  <si>
    <t>応型訪問介護看護</t>
  </si>
  <si>
    <t>(p値=0.15)</t>
    <phoneticPr fontId="2"/>
  </si>
  <si>
    <t>通所介護</t>
    <rPh sb="0" eb="2">
      <t>ツウショ</t>
    </rPh>
    <rPh sb="2" eb="4">
      <t>カイゴ</t>
    </rPh>
    <phoneticPr fontId="1"/>
  </si>
  <si>
    <t>(p値=0.39)</t>
    <phoneticPr fontId="2"/>
  </si>
  <si>
    <t>(8)</t>
    <phoneticPr fontId="2"/>
  </si>
  <si>
    <t>事業所の経営管理</t>
  </si>
  <si>
    <t>の仕組み</t>
  </si>
  <si>
    <t>住まいの管理事業と一体で経営</t>
    <rPh sb="0" eb="1">
      <t>ス</t>
    </rPh>
    <rPh sb="4" eb="6">
      <t>カンリ</t>
    </rPh>
    <rPh sb="6" eb="8">
      <t>ジギョウ</t>
    </rPh>
    <rPh sb="9" eb="11">
      <t>イッタイ</t>
    </rPh>
    <rPh sb="12" eb="14">
      <t>ケイエイ</t>
    </rPh>
    <phoneticPr fontId="1"/>
  </si>
  <si>
    <t>住まいの管理事業と分けて経営</t>
    <rPh sb="0" eb="1">
      <t>ス</t>
    </rPh>
    <rPh sb="4" eb="6">
      <t>カンリ</t>
    </rPh>
    <rPh sb="6" eb="8">
      <t>ジギョウ</t>
    </rPh>
    <rPh sb="9" eb="10">
      <t>ワ</t>
    </rPh>
    <rPh sb="12" eb="14">
      <t>ケイエイ</t>
    </rPh>
    <phoneticPr fontId="1"/>
  </si>
  <si>
    <t>(12)</t>
    <phoneticPr fontId="2"/>
  </si>
  <si>
    <t>管理者の位置づけ</t>
  </si>
  <si>
    <t>住まいの管理者を兼ねている</t>
    <rPh sb="0" eb="1">
      <t>ス</t>
    </rPh>
    <rPh sb="4" eb="7">
      <t>カンリシャ</t>
    </rPh>
    <rPh sb="8" eb="9">
      <t>カ</t>
    </rPh>
    <phoneticPr fontId="1"/>
  </si>
  <si>
    <t>住まいの管理者とは分けている</t>
    <rPh sb="0" eb="1">
      <t>ス</t>
    </rPh>
    <rPh sb="4" eb="7">
      <t>カンリシャ</t>
    </rPh>
    <rPh sb="9" eb="10">
      <t>ワ</t>
    </rPh>
    <phoneticPr fontId="1"/>
  </si>
  <si>
    <t>(13)</t>
    <phoneticPr fontId="2"/>
  </si>
  <si>
    <t>地域へのサービス</t>
    <phoneticPr fontId="2"/>
  </si>
  <si>
    <t>提供</t>
  </si>
  <si>
    <t>(p値=0.21)</t>
    <phoneticPr fontId="2"/>
  </si>
  <si>
    <t>高齢者向け住まい入居者のみにサービス提供している</t>
    <rPh sb="0" eb="3">
      <t>コウレイシャ</t>
    </rPh>
    <rPh sb="3" eb="4">
      <t>ム</t>
    </rPh>
    <rPh sb="5" eb="6">
      <t>ス</t>
    </rPh>
    <rPh sb="8" eb="11">
      <t>ニュウキョシャ</t>
    </rPh>
    <rPh sb="18" eb="20">
      <t>テイキョウ</t>
    </rPh>
    <phoneticPr fontId="1"/>
  </si>
  <si>
    <t>入居者を担当する職員が、地域に対してもサービス提供している</t>
    <rPh sb="0" eb="3">
      <t>ニュウキョシャ</t>
    </rPh>
    <rPh sb="4" eb="6">
      <t>タントウ</t>
    </rPh>
    <rPh sb="8" eb="10">
      <t>ショクイン</t>
    </rPh>
    <rPh sb="12" eb="14">
      <t>チイキ</t>
    </rPh>
    <rPh sb="15" eb="16">
      <t>タイ</t>
    </rPh>
    <rPh sb="23" eb="25">
      <t>テイキョウ</t>
    </rPh>
    <phoneticPr fontId="1"/>
  </si>
  <si>
    <t>入居者担当とは別に地域を担当する職員を定め、提供している</t>
    <rPh sb="0" eb="3">
      <t>ニュウキョシャ</t>
    </rPh>
    <rPh sb="3" eb="5">
      <t>タントウ</t>
    </rPh>
    <rPh sb="7" eb="8">
      <t>ベツ</t>
    </rPh>
    <rPh sb="9" eb="11">
      <t>チイキ</t>
    </rPh>
    <rPh sb="12" eb="14">
      <t>タントウ</t>
    </rPh>
    <rPh sb="16" eb="18">
      <t>ショクイン</t>
    </rPh>
    <rPh sb="19" eb="20">
      <t>サダ</t>
    </rPh>
    <rPh sb="22" eb="24">
      <t>テイキョウ</t>
    </rPh>
    <phoneticPr fontId="1"/>
  </si>
  <si>
    <t>定期巡回・随時対
応型訪問介護看護</t>
    <phoneticPr fontId="2"/>
  </si>
  <si>
    <t>(p値=0.44)</t>
    <phoneticPr fontId="2"/>
  </si>
  <si>
    <t>(p値=0.28)</t>
    <phoneticPr fontId="2"/>
  </si>
  <si>
    <t>地域に対してもサービス提供している※</t>
    <rPh sb="0" eb="2">
      <t>チイキ</t>
    </rPh>
    <rPh sb="3" eb="4">
      <t>タイ</t>
    </rPh>
    <rPh sb="11" eb="13">
      <t>テイキョウ</t>
    </rPh>
    <phoneticPr fontId="1"/>
  </si>
  <si>
    <t>(6)</t>
    <phoneticPr fontId="2"/>
  </si>
  <si>
    <t>事業所開設年月</t>
    <rPh sb="0" eb="3">
      <t>ジギョウショ</t>
    </rPh>
    <rPh sb="3" eb="5">
      <t>カイセツ</t>
    </rPh>
    <rPh sb="5" eb="7">
      <t>ネンゲツ</t>
    </rPh>
    <phoneticPr fontId="2"/>
  </si>
  <si>
    <t>2000年3月以前</t>
    <rPh sb="4" eb="5">
      <t>ネン</t>
    </rPh>
    <rPh sb="6" eb="7">
      <t>ガツ</t>
    </rPh>
    <rPh sb="7" eb="9">
      <t>イゼン</t>
    </rPh>
    <phoneticPr fontId="1"/>
  </si>
  <si>
    <t>2000～2002年度</t>
    <rPh sb="9" eb="11">
      <t>ネンド</t>
    </rPh>
    <phoneticPr fontId="2"/>
  </si>
  <si>
    <t>2003～2005年度</t>
    <rPh sb="9" eb="11">
      <t>ネンド</t>
    </rPh>
    <phoneticPr fontId="2"/>
  </si>
  <si>
    <t>2006～2008年度</t>
    <rPh sb="9" eb="11">
      <t>ネンド</t>
    </rPh>
    <phoneticPr fontId="2"/>
  </si>
  <si>
    <t>2009～2011年度</t>
    <rPh sb="9" eb="11">
      <t>ネンド</t>
    </rPh>
    <phoneticPr fontId="2"/>
  </si>
  <si>
    <t>2012～2014年度</t>
    <rPh sb="9" eb="11">
      <t>ネンド</t>
    </rPh>
    <phoneticPr fontId="2"/>
  </si>
  <si>
    <t>2015～2017年度</t>
    <rPh sb="9" eb="11">
      <t>ネンド</t>
    </rPh>
    <phoneticPr fontId="2"/>
  </si>
  <si>
    <t>2018年度</t>
    <rPh sb="4" eb="6">
      <t>ネンド</t>
    </rPh>
    <phoneticPr fontId="2"/>
  </si>
  <si>
    <t>無回答</t>
    <rPh sb="0" eb="3">
      <t>ムカイトウ</t>
    </rPh>
    <phoneticPr fontId="2"/>
  </si>
  <si>
    <t>(10)</t>
    <phoneticPr fontId="2"/>
  </si>
  <si>
    <t>職員数（a+b常勤）</t>
    <rPh sb="0" eb="3">
      <t>ショクインスウ</t>
    </rPh>
    <rPh sb="7" eb="9">
      <t>ジョウキン</t>
    </rPh>
    <phoneticPr fontId="2"/>
  </si>
  <si>
    <t>５人未満</t>
    <rPh sb="1" eb="2">
      <t>ヒト</t>
    </rPh>
    <rPh sb="2" eb="4">
      <t>ミマン</t>
    </rPh>
    <phoneticPr fontId="2"/>
  </si>
  <si>
    <t>５～10人未満</t>
    <rPh sb="4" eb="5">
      <t>ヒト</t>
    </rPh>
    <rPh sb="5" eb="7">
      <t>ミマン</t>
    </rPh>
    <phoneticPr fontId="2"/>
  </si>
  <si>
    <t>10～15人未満</t>
    <rPh sb="5" eb="6">
      <t>ニン</t>
    </rPh>
    <rPh sb="6" eb="8">
      <t>ミマン</t>
    </rPh>
    <phoneticPr fontId="2"/>
  </si>
  <si>
    <t>15～20人未満</t>
    <rPh sb="5" eb="6">
      <t>ニン</t>
    </rPh>
    <rPh sb="6" eb="8">
      <t>ミマン</t>
    </rPh>
    <phoneticPr fontId="2"/>
  </si>
  <si>
    <t>20～25人未満</t>
    <rPh sb="5" eb="6">
      <t>ニン</t>
    </rPh>
    <rPh sb="6" eb="8">
      <t>ミマン</t>
    </rPh>
    <phoneticPr fontId="2"/>
  </si>
  <si>
    <t>25～30人未満</t>
    <rPh sb="5" eb="6">
      <t>ヒト</t>
    </rPh>
    <rPh sb="6" eb="8">
      <t>ミマン</t>
    </rPh>
    <phoneticPr fontId="2"/>
  </si>
  <si>
    <t>30人以上</t>
    <rPh sb="2" eb="3">
      <t>ニン</t>
    </rPh>
    <rPh sb="3" eb="5">
      <t>イジョウ</t>
    </rPh>
    <phoneticPr fontId="2"/>
  </si>
  <si>
    <t>エラー・無回答</t>
    <rPh sb="4" eb="7">
      <t>ムカイトウ</t>
    </rPh>
    <phoneticPr fontId="2"/>
  </si>
  <si>
    <t>(15)</t>
    <phoneticPr fontId="2"/>
  </si>
  <si>
    <t>利用登録者数</t>
    <rPh sb="0" eb="2">
      <t>リヨウ</t>
    </rPh>
    <rPh sb="2" eb="5">
      <t>トウロクシャ</t>
    </rPh>
    <rPh sb="5" eb="6">
      <t>スウ</t>
    </rPh>
    <phoneticPr fontId="2"/>
  </si>
  <si>
    <t>（a+b）</t>
    <phoneticPr fontId="2"/>
  </si>
  <si>
    <t>～９人</t>
    <rPh sb="2" eb="3">
      <t>ヒト</t>
    </rPh>
    <phoneticPr fontId="2"/>
  </si>
  <si>
    <t>10～19人</t>
    <rPh sb="5" eb="6">
      <t>ニン</t>
    </rPh>
    <phoneticPr fontId="2"/>
  </si>
  <si>
    <t>20～29人</t>
    <rPh sb="5" eb="6">
      <t>ニン</t>
    </rPh>
    <phoneticPr fontId="2"/>
  </si>
  <si>
    <t>30～39人</t>
    <rPh sb="5" eb="6">
      <t>ニン</t>
    </rPh>
    <phoneticPr fontId="2"/>
  </si>
  <si>
    <t>40～49人</t>
    <rPh sb="5" eb="6">
      <t>ニン</t>
    </rPh>
    <phoneticPr fontId="2"/>
  </si>
  <si>
    <t>50～59人</t>
    <rPh sb="5" eb="6">
      <t>ニン</t>
    </rPh>
    <phoneticPr fontId="2"/>
  </si>
  <si>
    <t>60～69人</t>
    <rPh sb="5" eb="6">
      <t>ニン</t>
    </rPh>
    <phoneticPr fontId="2"/>
  </si>
  <si>
    <t>70～79人</t>
    <rPh sb="5" eb="6">
      <t>ニン</t>
    </rPh>
    <phoneticPr fontId="2"/>
  </si>
  <si>
    <t>80人以上</t>
    <rPh sb="2" eb="3">
      <t>ニン</t>
    </rPh>
    <rPh sb="3" eb="5">
      <t>イジョウ</t>
    </rPh>
    <phoneticPr fontId="2"/>
  </si>
  <si>
    <t>利用登録者数に占</t>
  </si>
  <si>
    <t>める入居者の割合</t>
  </si>
  <si>
    <t>(p値=0.50)</t>
    <phoneticPr fontId="2"/>
  </si>
  <si>
    <t>10％未満</t>
    <rPh sb="3" eb="5">
      <t>ミマン</t>
    </rPh>
    <phoneticPr fontId="2"/>
  </si>
  <si>
    <t>10～20％未満</t>
    <rPh sb="6" eb="8">
      <t>ミマン</t>
    </rPh>
    <phoneticPr fontId="2"/>
  </si>
  <si>
    <t>20～30％未満</t>
    <rPh sb="6" eb="8">
      <t>ミマン</t>
    </rPh>
    <phoneticPr fontId="2"/>
  </si>
  <si>
    <t>30～40％未満</t>
    <rPh sb="6" eb="8">
      <t>ミマン</t>
    </rPh>
    <phoneticPr fontId="2"/>
  </si>
  <si>
    <t>40～50％未満</t>
    <rPh sb="6" eb="8">
      <t>ミマン</t>
    </rPh>
    <phoneticPr fontId="2"/>
  </si>
  <si>
    <t>50～60％未満</t>
    <rPh sb="6" eb="8">
      <t>ミマン</t>
    </rPh>
    <phoneticPr fontId="2"/>
  </si>
  <si>
    <t>60～70％未満</t>
    <rPh sb="6" eb="8">
      <t>ミマン</t>
    </rPh>
    <phoneticPr fontId="2"/>
  </si>
  <si>
    <t>70～80％未満</t>
    <rPh sb="6" eb="8">
      <t>ミマン</t>
    </rPh>
    <phoneticPr fontId="2"/>
  </si>
  <si>
    <t>80～90％未満</t>
    <rPh sb="6" eb="8">
      <t>ミマン</t>
    </rPh>
    <phoneticPr fontId="2"/>
  </si>
  <si>
    <t>90～100％未満</t>
    <rPh sb="7" eb="9">
      <t>ミマン</t>
    </rPh>
    <phoneticPr fontId="2"/>
  </si>
  <si>
    <t>100％</t>
    <phoneticPr fontId="2"/>
  </si>
  <si>
    <t>(p値=0.26)</t>
    <phoneticPr fontId="2"/>
  </si>
  <si>
    <t>通所介護</t>
    <rPh sb="0" eb="2">
      <t>ツウショ</t>
    </rPh>
    <rPh sb="2" eb="4">
      <t>カイゴ</t>
    </rPh>
    <phoneticPr fontId="2"/>
  </si>
  <si>
    <t>(p値=0.80)</t>
    <phoneticPr fontId="2"/>
  </si>
  <si>
    <t>(16)</t>
    <phoneticPr fontId="2"/>
  </si>
  <si>
    <t>利用登録者の平均</t>
  </si>
  <si>
    <t>要介護度</t>
  </si>
  <si>
    <t>2.0未満</t>
    <rPh sb="3" eb="5">
      <t>ミマン</t>
    </rPh>
    <phoneticPr fontId="2"/>
  </si>
  <si>
    <t>2.0～2.5未満</t>
    <rPh sb="7" eb="9">
      <t>ミマン</t>
    </rPh>
    <phoneticPr fontId="2"/>
  </si>
  <si>
    <t>2.5～3.0未満</t>
    <rPh sb="7" eb="9">
      <t>ミマン</t>
    </rPh>
    <phoneticPr fontId="2"/>
  </si>
  <si>
    <t>3.0～3.5未満</t>
    <rPh sb="7" eb="9">
      <t>ミマン</t>
    </rPh>
    <phoneticPr fontId="2"/>
  </si>
  <si>
    <t>3.5～4.0未満</t>
    <rPh sb="7" eb="9">
      <t>ミマン</t>
    </rPh>
    <phoneticPr fontId="2"/>
  </si>
  <si>
    <t>4.0～4.5未満</t>
    <rPh sb="7" eb="9">
      <t>ミマン</t>
    </rPh>
    <phoneticPr fontId="2"/>
  </si>
  <si>
    <t>4.5以上</t>
    <rPh sb="3" eb="5">
      <t>イジョウ</t>
    </rPh>
    <phoneticPr fontId="2"/>
  </si>
  <si>
    <t>期待度数の表</t>
    <rPh sb="0" eb="2">
      <t>キタイ</t>
    </rPh>
    <rPh sb="2" eb="4">
      <t>ドスウ</t>
    </rPh>
    <rPh sb="5" eb="6">
      <t>ヒョウ</t>
    </rPh>
    <phoneticPr fontId="2"/>
  </si>
  <si>
    <t>差</t>
    <rPh sb="0" eb="1">
      <t>サ</t>
    </rPh>
    <phoneticPr fontId="2"/>
  </si>
  <si>
    <t>合計</t>
    <rPh sb="0" eb="2">
      <t>ゴウケイ</t>
    </rPh>
    <phoneticPr fontId="2"/>
  </si>
  <si>
    <t>p値</t>
    <rPh sb="1" eb="2">
      <t>アタイ</t>
    </rPh>
    <phoneticPr fontId="2"/>
  </si>
  <si>
    <t>地域へのサービス</t>
  </si>
  <si>
    <t>地域に対してもサービス提供している</t>
    <rPh sb="0" eb="2">
      <t>チイキ</t>
    </rPh>
    <rPh sb="3" eb="4">
      <t>タイ</t>
    </rPh>
    <rPh sb="11" eb="13">
      <t>テイキョウ</t>
    </rPh>
    <phoneticPr fontId="1"/>
  </si>
  <si>
    <t>期待度数</t>
    <rPh sb="0" eb="2">
      <t>キタイ</t>
    </rPh>
    <rPh sb="2" eb="4">
      <t>ドスウ</t>
    </rPh>
    <phoneticPr fontId="2"/>
  </si>
  <si>
    <t>p</t>
    <phoneticPr fontId="2"/>
  </si>
  <si>
    <t>(14)</t>
    <phoneticPr fontId="2"/>
  </si>
  <si>
    <t>利用定員数</t>
    <rPh sb="0" eb="2">
      <t>リヨウ</t>
    </rPh>
    <rPh sb="2" eb="5">
      <t>テイインスウ</t>
    </rPh>
    <phoneticPr fontId="2"/>
  </si>
  <si>
    <t>～９人</t>
    <rPh sb="2" eb="3">
      <t>ヒト</t>
    </rPh>
    <phoneticPr fontId="1"/>
  </si>
  <si>
    <t>10～19人</t>
    <rPh sb="5" eb="6">
      <t>ヒト</t>
    </rPh>
    <phoneticPr fontId="1"/>
  </si>
  <si>
    <t>20～29人</t>
    <rPh sb="5" eb="6">
      <t>ニン</t>
    </rPh>
    <phoneticPr fontId="1"/>
  </si>
  <si>
    <t>30～39人</t>
    <rPh sb="5" eb="6">
      <t>ニン</t>
    </rPh>
    <phoneticPr fontId="1"/>
  </si>
  <si>
    <t>40～49人</t>
    <rPh sb="5" eb="6">
      <t>ニン</t>
    </rPh>
    <phoneticPr fontId="1"/>
  </si>
  <si>
    <t>50人以上</t>
    <rPh sb="2" eb="3">
      <t>ニン</t>
    </rPh>
    <rPh sb="3" eb="5">
      <t>イジョウ</t>
    </rPh>
    <phoneticPr fontId="1"/>
  </si>
  <si>
    <t>(18)-(1)住まい事業者との連携（複数回答）</t>
  </si>
  <si>
    <t>(18)-(2)ケアマネジャー（同一法人の場合）との連携（複数回答）</t>
    <rPh sb="16" eb="18">
      <t>ドウイツ</t>
    </rPh>
    <rPh sb="18" eb="20">
      <t>ホウジン</t>
    </rPh>
    <rPh sb="21" eb="23">
      <t>バアイ</t>
    </rPh>
    <rPh sb="26" eb="28">
      <t>レンケイ</t>
    </rPh>
    <rPh sb="28" eb="34">
      <t>フカ</t>
    </rPh>
    <phoneticPr fontId="2"/>
  </si>
  <si>
    <t>(18)-(3)ケアマネジャー（関連法人の場合）との連携（複数回答）</t>
    <rPh sb="16" eb="18">
      <t>カンレン</t>
    </rPh>
    <rPh sb="18" eb="20">
      <t>ホウジン</t>
    </rPh>
    <rPh sb="21" eb="23">
      <t>バアイ</t>
    </rPh>
    <rPh sb="26" eb="28">
      <t>レンケイ</t>
    </rPh>
    <rPh sb="28" eb="34">
      <t>フカ</t>
    </rPh>
    <phoneticPr fontId="2"/>
  </si>
  <si>
    <t>(18)-(4)ケアマネジャー（その他）との連携（複数回答）</t>
    <rPh sb="18" eb="19">
      <t>タ</t>
    </rPh>
    <rPh sb="22" eb="24">
      <t>レンケイ</t>
    </rPh>
    <rPh sb="24" eb="30">
      <t>フカ</t>
    </rPh>
    <phoneticPr fontId="2"/>
  </si>
  <si>
    <t>サービス担当者会議に参加して意見交換をしている</t>
    <rPh sb="4" eb="7">
      <t>タントウシャ</t>
    </rPh>
    <rPh sb="7" eb="9">
      <t>カイギ</t>
    </rPh>
    <rPh sb="10" eb="12">
      <t>サンカ</t>
    </rPh>
    <rPh sb="14" eb="16">
      <t>イケン</t>
    </rPh>
    <rPh sb="16" eb="18">
      <t>コウカン</t>
    </rPh>
    <phoneticPr fontId="1"/>
  </si>
  <si>
    <t>定期的に会合を行っている</t>
    <rPh sb="0" eb="3">
      <t>テイキテキ</t>
    </rPh>
    <rPh sb="4" eb="6">
      <t>カイゴウ</t>
    </rPh>
    <rPh sb="7" eb="8">
      <t>オコナ</t>
    </rPh>
    <phoneticPr fontId="1"/>
  </si>
  <si>
    <t>要介護度等重要な変更があったときに情報共有している</t>
    <rPh sb="0" eb="4">
      <t>ヨウカイゴド</t>
    </rPh>
    <rPh sb="4" eb="5">
      <t>トウ</t>
    </rPh>
    <rPh sb="5" eb="7">
      <t>ジュウヨウ</t>
    </rPh>
    <rPh sb="8" eb="10">
      <t>ヘンコウ</t>
    </rPh>
    <rPh sb="17" eb="19">
      <t>ジョウホウ</t>
    </rPh>
    <rPh sb="19" eb="21">
      <t>キョウユウ</t>
    </rPh>
    <phoneticPr fontId="1"/>
  </si>
  <si>
    <t>利用者の日々の心身状態の変化等を共有している</t>
    <rPh sb="0" eb="3">
      <t>リヨウシャ</t>
    </rPh>
    <rPh sb="4" eb="6">
      <t>ヒビ</t>
    </rPh>
    <rPh sb="7" eb="9">
      <t>シンシン</t>
    </rPh>
    <rPh sb="9" eb="11">
      <t>ジョウタイ</t>
    </rPh>
    <rPh sb="12" eb="14">
      <t>ヘンカ</t>
    </rPh>
    <rPh sb="14" eb="15">
      <t>トウ</t>
    </rPh>
    <rPh sb="16" eb="18">
      <t>キョウユウ</t>
    </rPh>
    <phoneticPr fontId="1"/>
  </si>
  <si>
    <t>介護職員等の対応可能時間・空き状況を共有している</t>
    <rPh sb="0" eb="2">
      <t>カイゴ</t>
    </rPh>
    <rPh sb="2" eb="4">
      <t>ショクイン</t>
    </rPh>
    <rPh sb="4" eb="5">
      <t>トウ</t>
    </rPh>
    <rPh sb="6" eb="8">
      <t>タイオウ</t>
    </rPh>
    <rPh sb="8" eb="10">
      <t>カノウ</t>
    </rPh>
    <rPh sb="10" eb="12">
      <t>ジカン</t>
    </rPh>
    <rPh sb="13" eb="14">
      <t>ア</t>
    </rPh>
    <rPh sb="15" eb="17">
      <t>ジョウキョウ</t>
    </rPh>
    <rPh sb="18" eb="20">
      <t>キョウユウ</t>
    </rPh>
    <phoneticPr fontId="1"/>
  </si>
  <si>
    <t>住まいの空き状況を共有している</t>
    <rPh sb="0" eb="1">
      <t>ス</t>
    </rPh>
    <rPh sb="4" eb="5">
      <t>ア</t>
    </rPh>
    <rPh sb="6" eb="8">
      <t>ジョウキョウ</t>
    </rPh>
    <rPh sb="9" eb="11">
      <t>キョウユウ</t>
    </rPh>
    <phoneticPr fontId="1"/>
  </si>
  <si>
    <t>合同で勉強会、研修などを企画・開催している</t>
    <rPh sb="0" eb="2">
      <t>ゴウドウ</t>
    </rPh>
    <rPh sb="3" eb="6">
      <t>ベンキョウカイ</t>
    </rPh>
    <rPh sb="7" eb="9">
      <t>ケンシュウ</t>
    </rPh>
    <rPh sb="12" eb="14">
      <t>キカク</t>
    </rPh>
    <rPh sb="15" eb="17">
      <t>カイサイ</t>
    </rPh>
    <phoneticPr fontId="1"/>
  </si>
  <si>
    <t>人事交流がある</t>
    <rPh sb="0" eb="2">
      <t>ジンジ</t>
    </rPh>
    <rPh sb="2" eb="4">
      <t>コウリュウ</t>
    </rPh>
    <phoneticPr fontId="1"/>
  </si>
  <si>
    <t>その他</t>
    <rPh sb="2" eb="3">
      <t>タ</t>
    </rPh>
    <phoneticPr fontId="1"/>
  </si>
  <si>
    <t>特に連携していない・該当する事業所がない</t>
    <rPh sb="0" eb="1">
      <t>トク</t>
    </rPh>
    <rPh sb="2" eb="4">
      <t>レンケイ</t>
    </rPh>
    <rPh sb="10" eb="12">
      <t>ガイトウ</t>
    </rPh>
    <rPh sb="14" eb="17">
      <t>ジギョウショ</t>
    </rPh>
    <phoneticPr fontId="1"/>
  </si>
  <si>
    <t>住まい事業所</t>
  </si>
  <si>
    <t>－</t>
  </si>
  <si>
    <t>との関係</t>
  </si>
  <si>
    <t>事業所の経営</t>
  </si>
  <si>
    <t>管理の仕組み</t>
  </si>
  <si>
    <t>(12)</t>
    <phoneticPr fontId="2"/>
  </si>
  <si>
    <t>管理者の位置</t>
  </si>
  <si>
    <t>づけ</t>
  </si>
  <si>
    <t>地域へのサー</t>
  </si>
  <si>
    <t>ビス提供</t>
  </si>
  <si>
    <t>(13) 地域（一般在宅）へのサービス提供</t>
    <rPh sb="5" eb="7">
      <t>チイキ</t>
    </rPh>
    <rPh sb="8" eb="10">
      <t>イッパン</t>
    </rPh>
    <rPh sb="10" eb="12">
      <t>ザイタク</t>
    </rPh>
    <rPh sb="19" eb="21">
      <t>テイキョウ</t>
    </rPh>
    <phoneticPr fontId="2"/>
  </si>
  <si>
    <t>(15)利用登録者数に占める入居者の割合</t>
  </si>
  <si>
    <t>(13) 地域（一般在宅）へのサービス提供</t>
    <phoneticPr fontId="2"/>
  </si>
  <si>
    <t>入居者を担当する職員が、地域（一般在宅）に対してもサービス提供している※</t>
    <rPh sb="0" eb="3">
      <t>ニュウキョシャ</t>
    </rPh>
    <rPh sb="4" eb="6">
      <t>タントウ</t>
    </rPh>
    <rPh sb="8" eb="10">
      <t>ショクイン</t>
    </rPh>
    <rPh sb="12" eb="14">
      <t>チイキ</t>
    </rPh>
    <rPh sb="15" eb="17">
      <t>イッパン</t>
    </rPh>
    <rPh sb="17" eb="19">
      <t>ザイタク</t>
    </rPh>
    <rPh sb="21" eb="22">
      <t>タイ</t>
    </rPh>
    <rPh sb="29" eb="31">
      <t>テイキョウ</t>
    </rPh>
    <phoneticPr fontId="1"/>
  </si>
  <si>
    <t>入居者担当とは別に地域（一般在宅）を担当する職員を定め、提供している※</t>
    <rPh sb="0" eb="3">
      <t>ニュウキョシャ</t>
    </rPh>
    <rPh sb="3" eb="5">
      <t>タントウ</t>
    </rPh>
    <rPh sb="7" eb="8">
      <t>ベツ</t>
    </rPh>
    <rPh sb="9" eb="11">
      <t>チイキ</t>
    </rPh>
    <rPh sb="12" eb="14">
      <t>イッパン</t>
    </rPh>
    <rPh sb="14" eb="16">
      <t>ザイタク</t>
    </rPh>
    <rPh sb="18" eb="20">
      <t>タントウ</t>
    </rPh>
    <rPh sb="22" eb="24">
      <t>ショクイン</t>
    </rPh>
    <rPh sb="25" eb="26">
      <t>サダ</t>
    </rPh>
    <rPh sb="28" eb="30">
      <t>テイキョウ</t>
    </rPh>
    <phoneticPr fontId="1"/>
  </si>
  <si>
    <t>10％未満</t>
    <rPh sb="3" eb="5">
      <t>ミマン</t>
    </rPh>
    <phoneticPr fontId="1"/>
  </si>
  <si>
    <t>10～20％未満</t>
    <rPh sb="6" eb="8">
      <t>ミマン</t>
    </rPh>
    <phoneticPr fontId="1"/>
  </si>
  <si>
    <t>20～30％未満</t>
    <rPh sb="6" eb="8">
      <t>ミマン</t>
    </rPh>
    <phoneticPr fontId="1"/>
  </si>
  <si>
    <t>30～40％未満</t>
    <rPh sb="6" eb="8">
      <t>ミマン</t>
    </rPh>
    <phoneticPr fontId="1"/>
  </si>
  <si>
    <t>40～50％未満</t>
    <rPh sb="6" eb="8">
      <t>ミマン</t>
    </rPh>
    <phoneticPr fontId="1"/>
  </si>
  <si>
    <t>50～60％未満</t>
    <rPh sb="6" eb="8">
      <t>ミマン</t>
    </rPh>
    <phoneticPr fontId="1"/>
  </si>
  <si>
    <t>60～70％未満</t>
    <rPh sb="6" eb="8">
      <t>ミマン</t>
    </rPh>
    <phoneticPr fontId="1"/>
  </si>
  <si>
    <t>70～80％未満</t>
    <rPh sb="6" eb="8">
      <t>ミマン</t>
    </rPh>
    <phoneticPr fontId="1"/>
  </si>
  <si>
    <t>80～90％未満</t>
    <rPh sb="6" eb="8">
      <t>ミマン</t>
    </rPh>
    <phoneticPr fontId="1"/>
  </si>
  <si>
    <t>90～100％未満</t>
    <rPh sb="7" eb="9">
      <t>ミマン</t>
    </rPh>
    <phoneticPr fontId="1"/>
  </si>
  <si>
    <t>100％</t>
  </si>
  <si>
    <t>エラー・無回答</t>
    <rPh sb="4" eb="7">
      <t>ムカイトウ</t>
    </rPh>
    <phoneticPr fontId="1"/>
  </si>
  <si>
    <t>平均
（％）</t>
    <rPh sb="0" eb="2">
      <t>ヘイキン</t>
    </rPh>
    <phoneticPr fontId="1"/>
  </si>
  <si>
    <t>(2)</t>
    <phoneticPr fontId="2"/>
  </si>
  <si>
    <t>(p値=0.52)</t>
    <rPh sb="2" eb="3">
      <t>アタイ</t>
    </rPh>
    <phoneticPr fontId="2"/>
  </si>
  <si>
    <t>(p値=0.70)</t>
    <rPh sb="2" eb="3">
      <t>アタイ</t>
    </rPh>
    <phoneticPr fontId="2"/>
  </si>
  <si>
    <t>－</t>
    <phoneticPr fontId="2"/>
  </si>
  <si>
    <t>(p値=0.049)</t>
    <rPh sb="2" eb="3">
      <t>アタイ</t>
    </rPh>
    <phoneticPr fontId="2"/>
  </si>
  <si>
    <t>(5)</t>
    <phoneticPr fontId="2"/>
  </si>
  <si>
    <t>サテライト</t>
    <phoneticPr fontId="1"/>
  </si>
  <si>
    <t>サテライト型事業所である</t>
    <rPh sb="5" eb="6">
      <t>カタ</t>
    </rPh>
    <rPh sb="6" eb="9">
      <t>ジギョウショ</t>
    </rPh>
    <phoneticPr fontId="2"/>
  </si>
  <si>
    <t>サテライト型事業所ではない</t>
    <rPh sb="5" eb="6">
      <t>カタ</t>
    </rPh>
    <rPh sb="6" eb="9">
      <t>ジギョウショ</t>
    </rPh>
    <phoneticPr fontId="2"/>
  </si>
  <si>
    <t>サテライト</t>
    <phoneticPr fontId="1"/>
  </si>
  <si>
    <t>(2)</t>
  </si>
  <si>
    <t>元のデータ</t>
    <rPh sb="0" eb="1">
      <t>モト</t>
    </rPh>
    <phoneticPr fontId="2"/>
  </si>
  <si>
    <t>[本人]Q9ケアマネジャー事業所を選べる</t>
  </si>
  <si>
    <t>SQ10-1　ケアマネジャーを変更した理由</t>
    <rPh sb="15" eb="17">
      <t>ヘンコウ</t>
    </rPh>
    <rPh sb="19" eb="21">
      <t>リユウ</t>
    </rPh>
    <phoneticPr fontId="1"/>
  </si>
  <si>
    <t>全体</t>
    <rPh sb="0" eb="2">
      <t>ゼンタイ</t>
    </rPh>
    <phoneticPr fontId="1"/>
  </si>
  <si>
    <t>住まい事業所の勧めにより変更した</t>
    <rPh sb="0" eb="1">
      <t>ス</t>
    </rPh>
    <rPh sb="3" eb="6">
      <t>ジギョウショ</t>
    </rPh>
    <rPh sb="7" eb="8">
      <t>スス</t>
    </rPh>
    <rPh sb="12" eb="14">
      <t>ヘンコウ</t>
    </rPh>
    <phoneticPr fontId="1"/>
  </si>
  <si>
    <t>距離が遠い等やむを得ない理由で変更した</t>
    <rPh sb="0" eb="2">
      <t>キョリ</t>
    </rPh>
    <rPh sb="3" eb="4">
      <t>トオ</t>
    </rPh>
    <rPh sb="5" eb="6">
      <t>トウ</t>
    </rPh>
    <rPh sb="9" eb="10">
      <t>エ</t>
    </rPh>
    <rPh sb="12" eb="14">
      <t>リユウ</t>
    </rPh>
    <rPh sb="15" eb="17">
      <t>ヘンコウ</t>
    </rPh>
    <phoneticPr fontId="1"/>
  </si>
  <si>
    <t>以前の担当ケアマネジャーに不満があったため変更した</t>
    <rPh sb="0" eb="2">
      <t>イゼン</t>
    </rPh>
    <rPh sb="3" eb="5">
      <t>タントウ</t>
    </rPh>
    <rPh sb="13" eb="15">
      <t>フマン</t>
    </rPh>
    <rPh sb="21" eb="23">
      <t>ヘンコウ</t>
    </rPh>
    <phoneticPr fontId="1"/>
  </si>
  <si>
    <t>評判がよい等、現在のケアマネ事業所を利用したくて変更した</t>
    <rPh sb="0" eb="2">
      <t>ヒョウバン</t>
    </rPh>
    <rPh sb="5" eb="6">
      <t>トウ</t>
    </rPh>
    <rPh sb="7" eb="9">
      <t>ゲンザイ</t>
    </rPh>
    <rPh sb="14" eb="17">
      <t>ジギョウショ</t>
    </rPh>
    <rPh sb="18" eb="20">
      <t>リヨウ</t>
    </rPh>
    <rPh sb="24" eb="26">
      <t>ヘンコウ</t>
    </rPh>
    <phoneticPr fontId="1"/>
  </si>
  <si>
    <t>全　　体</t>
    <rPh sb="0" eb="1">
      <t>ゼン</t>
    </rPh>
    <rPh sb="3" eb="4">
      <t>カラダ</t>
    </rPh>
    <phoneticPr fontId="1"/>
  </si>
  <si>
    <t>Q9</t>
    <phoneticPr fontId="1"/>
  </si>
  <si>
    <t>知っている</t>
    <rPh sb="0" eb="1">
      <t>シ</t>
    </rPh>
    <phoneticPr fontId="1"/>
  </si>
  <si>
    <t>ケアマネを選べること</t>
    <rPh sb="5" eb="6">
      <t>エラ</t>
    </rPh>
    <phoneticPr fontId="1"/>
  </si>
  <si>
    <t>知らない</t>
    <rPh sb="0" eb="1">
      <t>シ</t>
    </rPh>
    <phoneticPr fontId="1"/>
  </si>
  <si>
    <t>Q11　担当ケアマネジャーの満足度</t>
    <rPh sb="4" eb="6">
      <t>タントウ</t>
    </rPh>
    <rPh sb="14" eb="17">
      <t>マンゾクド</t>
    </rPh>
    <phoneticPr fontId="1"/>
  </si>
  <si>
    <t>満足している</t>
    <rPh sb="0" eb="2">
      <t>マンゾク</t>
    </rPh>
    <phoneticPr fontId="1"/>
  </si>
  <si>
    <t>満足していない</t>
    <rPh sb="0" eb="2">
      <t>マンゾク</t>
    </rPh>
    <phoneticPr fontId="1"/>
  </si>
  <si>
    <t>Q10</t>
    <phoneticPr fontId="1"/>
  </si>
  <si>
    <t>入居に際し、初めてケアマネジャーを依頼した</t>
    <rPh sb="0" eb="2">
      <t>ニュウキョ</t>
    </rPh>
    <rPh sb="3" eb="4">
      <t>サイ</t>
    </rPh>
    <rPh sb="6" eb="7">
      <t>ハジ</t>
    </rPh>
    <rPh sb="17" eb="19">
      <t>イライ</t>
    </rPh>
    <phoneticPr fontId="1"/>
  </si>
  <si>
    <t>担当ケアマネジャーに</t>
  </si>
  <si>
    <t>同じケアマネジャーに継続して依頼している</t>
    <rPh sb="0" eb="1">
      <t>オナ</t>
    </rPh>
    <rPh sb="10" eb="12">
      <t>ケイゾク</t>
    </rPh>
    <rPh sb="14" eb="16">
      <t>イライ</t>
    </rPh>
    <phoneticPr fontId="1"/>
  </si>
  <si>
    <t>ついて</t>
  </si>
  <si>
    <t>入居に際し、ケアマネジャーを変更した</t>
    <rPh sb="0" eb="2">
      <t>ニュウキョ</t>
    </rPh>
    <rPh sb="3" eb="4">
      <t>サイ</t>
    </rPh>
    <rPh sb="14" eb="16">
      <t>ヘンコウ</t>
    </rPh>
    <phoneticPr fontId="1"/>
  </si>
  <si>
    <t>入居してしばらくたってから、ケアマネジャーを変更した</t>
    <rPh sb="0" eb="2">
      <t>ニュウキョ</t>
    </rPh>
    <rPh sb="22" eb="24">
      <t>ヘンコウ</t>
    </rPh>
    <phoneticPr fontId="1"/>
  </si>
  <si>
    <t>SQ15-2　サービスの満足度</t>
    <rPh sb="12" eb="15">
      <t>マンゾクド</t>
    </rPh>
    <phoneticPr fontId="2"/>
  </si>
  <si>
    <t>(1)訪問介護</t>
    <rPh sb="3" eb="5">
      <t>ホウモン</t>
    </rPh>
    <rPh sb="5" eb="7">
      <t>カイゴ</t>
    </rPh>
    <phoneticPr fontId="1"/>
  </si>
  <si>
    <t>(2)定期巡回・随時対応型訪問介護看護</t>
    <rPh sb="3" eb="5">
      <t>テイキ</t>
    </rPh>
    <rPh sb="5" eb="7">
      <t>ジュンカイ</t>
    </rPh>
    <rPh sb="8" eb="10">
      <t>ズイジ</t>
    </rPh>
    <rPh sb="10" eb="13">
      <t>タイオウガタ</t>
    </rPh>
    <rPh sb="13" eb="15">
      <t>ホウモン</t>
    </rPh>
    <rPh sb="15" eb="17">
      <t>カイゴ</t>
    </rPh>
    <rPh sb="17" eb="19">
      <t>カンゴ</t>
    </rPh>
    <phoneticPr fontId="2"/>
  </si>
  <si>
    <t>(3)通所介護</t>
    <rPh sb="3" eb="5">
      <t>ツウショ</t>
    </rPh>
    <rPh sb="5" eb="7">
      <t>カイゴ</t>
    </rPh>
    <phoneticPr fontId="1"/>
  </si>
  <si>
    <t>本人</t>
    <rPh sb="0" eb="1">
      <t>ホン</t>
    </rPh>
    <rPh sb="1" eb="2">
      <t>ニン</t>
    </rPh>
    <phoneticPr fontId="1"/>
  </si>
  <si>
    <t>家族</t>
    <rPh sb="0" eb="2">
      <t>カゾク</t>
    </rPh>
    <phoneticPr fontId="1"/>
  </si>
  <si>
    <t>　　　　　　　　本人調査
ケアマネ調査</t>
    <rPh sb="8" eb="10">
      <t>ホンニン</t>
    </rPh>
    <rPh sb="10" eb="12">
      <t>チョウサ</t>
    </rPh>
    <rPh sb="17" eb="19">
      <t>チョウサ</t>
    </rPh>
    <phoneticPr fontId="1"/>
  </si>
  <si>
    <t>満足している</t>
    <rPh sb="0" eb="2">
      <t>マンゾク</t>
    </rPh>
    <phoneticPr fontId="2"/>
  </si>
  <si>
    <t>満足していない</t>
    <rPh sb="0" eb="2">
      <t>マンゾク</t>
    </rPh>
    <phoneticPr fontId="2"/>
  </si>
  <si>
    <t>Q5</t>
    <phoneticPr fontId="1"/>
  </si>
  <si>
    <t>住まい事業者との</t>
  </si>
  <si>
    <t>Q6</t>
    <phoneticPr fontId="1"/>
  </si>
  <si>
    <t>併設</t>
    <rPh sb="0" eb="2">
      <t>ヘイセツ</t>
    </rPh>
    <phoneticPr fontId="1"/>
  </si>
  <si>
    <t>隣接</t>
    <rPh sb="0" eb="2">
      <t>リンセツ</t>
    </rPh>
    <phoneticPr fontId="1"/>
  </si>
  <si>
    <t>位置関係</t>
  </si>
  <si>
    <t>それ以外</t>
    <rPh sb="2" eb="4">
      <t>イガイ</t>
    </rPh>
    <phoneticPr fontId="1"/>
  </si>
  <si>
    <t>記入者</t>
    <rPh sb="0" eb="3">
      <t>キニュウシャ</t>
    </rPh>
    <phoneticPr fontId="2"/>
  </si>
  <si>
    <t>Q2　入居前の居場所</t>
    <rPh sb="3" eb="5">
      <t>ニュウキョ</t>
    </rPh>
    <rPh sb="5" eb="6">
      <t>マエ</t>
    </rPh>
    <rPh sb="7" eb="10">
      <t>イバショ</t>
    </rPh>
    <phoneticPr fontId="2"/>
  </si>
  <si>
    <t>Q3　入居前の住所地</t>
    <rPh sb="3" eb="5">
      <t>ニュウキョ</t>
    </rPh>
    <rPh sb="5" eb="6">
      <t>マエ</t>
    </rPh>
    <rPh sb="7" eb="10">
      <t>ジュウショチ</t>
    </rPh>
    <phoneticPr fontId="1"/>
  </si>
  <si>
    <t>Q4　入居前の家族構成</t>
    <rPh sb="3" eb="5">
      <t>ニュウキョ</t>
    </rPh>
    <rPh sb="5" eb="6">
      <t>マエ</t>
    </rPh>
    <rPh sb="7" eb="9">
      <t>カゾク</t>
    </rPh>
    <rPh sb="9" eb="11">
      <t>コウセイ</t>
    </rPh>
    <phoneticPr fontId="1"/>
  </si>
  <si>
    <t>Q5　入居前のサービス利用</t>
    <rPh sb="3" eb="5">
      <t>ニュウキョ</t>
    </rPh>
    <rPh sb="5" eb="6">
      <t>マエ</t>
    </rPh>
    <rPh sb="11" eb="13">
      <t>リヨウ</t>
    </rPh>
    <phoneticPr fontId="1"/>
  </si>
  <si>
    <t>Q6　入居の経緯（複数回答）</t>
    <rPh sb="3" eb="5">
      <t>ニュウキョ</t>
    </rPh>
    <rPh sb="6" eb="8">
      <t>ケイイ</t>
    </rPh>
    <rPh sb="8" eb="14">
      <t>フカ</t>
    </rPh>
    <phoneticPr fontId="1"/>
  </si>
  <si>
    <t>Q7　現在の高齢者向け住まいを選んだ理由（複数回答）</t>
    <rPh sb="3" eb="5">
      <t>ゲンザイ</t>
    </rPh>
    <rPh sb="6" eb="9">
      <t>コウレイシャ</t>
    </rPh>
    <rPh sb="9" eb="10">
      <t>ム</t>
    </rPh>
    <rPh sb="11" eb="12">
      <t>ス</t>
    </rPh>
    <rPh sb="15" eb="16">
      <t>エラ</t>
    </rPh>
    <rPh sb="18" eb="20">
      <t>リユウ</t>
    </rPh>
    <rPh sb="20" eb="26">
      <t>フカ</t>
    </rPh>
    <phoneticPr fontId="1"/>
  </si>
  <si>
    <t>Q8　現在の高齢者住まいの満足度－本人</t>
    <rPh sb="3" eb="5">
      <t>ゲンザイ</t>
    </rPh>
    <rPh sb="6" eb="9">
      <t>コウレイシャ</t>
    </rPh>
    <rPh sb="9" eb="10">
      <t>ス</t>
    </rPh>
    <rPh sb="13" eb="16">
      <t>マンゾクド</t>
    </rPh>
    <rPh sb="17" eb="19">
      <t>ホンニン</t>
    </rPh>
    <phoneticPr fontId="2"/>
  </si>
  <si>
    <t>Q9　併設・隣接に限らず、ケアマネ事業所を選べることについて</t>
    <rPh sb="3" eb="5">
      <t>ヘイセツ</t>
    </rPh>
    <rPh sb="6" eb="8">
      <t>リンセツ</t>
    </rPh>
    <rPh sb="9" eb="10">
      <t>カギ</t>
    </rPh>
    <rPh sb="17" eb="20">
      <t>ジギョウショ</t>
    </rPh>
    <rPh sb="21" eb="22">
      <t>エラ</t>
    </rPh>
    <phoneticPr fontId="1"/>
  </si>
  <si>
    <t>Q12　サービス事業所は、併設・隣接以外を含め、利用者が選べることについて</t>
    <rPh sb="8" eb="11">
      <t>ジギョウショ</t>
    </rPh>
    <rPh sb="13" eb="15">
      <t>ヘイセツ</t>
    </rPh>
    <rPh sb="16" eb="18">
      <t>リンセツ</t>
    </rPh>
    <rPh sb="18" eb="20">
      <t>イガイ</t>
    </rPh>
    <rPh sb="21" eb="22">
      <t>フク</t>
    </rPh>
    <rPh sb="24" eb="27">
      <t>リヨウシャ</t>
    </rPh>
    <rPh sb="28" eb="29">
      <t>エラ</t>
    </rPh>
    <phoneticPr fontId="1"/>
  </si>
  <si>
    <t>Q14　</t>
    <phoneticPr fontId="1"/>
  </si>
  <si>
    <t>Q15　</t>
    <phoneticPr fontId="1"/>
  </si>
  <si>
    <t>Q16　サービスの過不足感</t>
    <rPh sb="9" eb="12">
      <t>カフソク</t>
    </rPh>
    <rPh sb="12" eb="13">
      <t>カン</t>
    </rPh>
    <phoneticPr fontId="1"/>
  </si>
  <si>
    <t>Q17　半年前と比べた変化</t>
    <rPh sb="4" eb="6">
      <t>ハントシ</t>
    </rPh>
    <rPh sb="6" eb="7">
      <t>マエ</t>
    </rPh>
    <rPh sb="8" eb="9">
      <t>クラ</t>
    </rPh>
    <rPh sb="11" eb="13">
      <t>ヘンカ</t>
    </rPh>
    <phoneticPr fontId="1"/>
  </si>
  <si>
    <t>(1)総合評価</t>
    <rPh sb="3" eb="5">
      <t>ソウゴウ</t>
    </rPh>
    <rPh sb="5" eb="7">
      <t>ヒョウカ</t>
    </rPh>
    <phoneticPr fontId="1"/>
  </si>
  <si>
    <t>(2)建物や居室、設備など</t>
    <rPh sb="3" eb="5">
      <t>タテモノ</t>
    </rPh>
    <rPh sb="6" eb="8">
      <t>キョシツ</t>
    </rPh>
    <rPh sb="9" eb="11">
      <t>セツビ</t>
    </rPh>
    <phoneticPr fontId="1"/>
  </si>
  <si>
    <t>(3)食事の内容・質など</t>
    <rPh sb="3" eb="5">
      <t>ショクジ</t>
    </rPh>
    <rPh sb="6" eb="8">
      <t>ナイヨウ</t>
    </rPh>
    <rPh sb="9" eb="10">
      <t>シツ</t>
    </rPh>
    <phoneticPr fontId="1"/>
  </si>
  <si>
    <t>(4)利用料金</t>
    <rPh sb="3" eb="5">
      <t>リヨウ</t>
    </rPh>
    <rPh sb="5" eb="7">
      <t>リョウキン</t>
    </rPh>
    <phoneticPr fontId="1"/>
  </si>
  <si>
    <t>(5)住まいのスタッフの対応</t>
    <rPh sb="3" eb="4">
      <t>ス</t>
    </rPh>
    <rPh sb="12" eb="14">
      <t>タイオウ</t>
    </rPh>
    <phoneticPr fontId="1"/>
  </si>
  <si>
    <t>(6)ヘルパー・介護スタッフによるケア</t>
    <rPh sb="8" eb="10">
      <t>カイゴ</t>
    </rPh>
    <phoneticPr fontId="1"/>
  </si>
  <si>
    <t>(3)通所介護</t>
    <rPh sb="3" eb="5">
      <t>ツウショ</t>
    </rPh>
    <rPh sb="5" eb="7">
      <t>カイゴ</t>
    </rPh>
    <phoneticPr fontId="2"/>
  </si>
  <si>
    <t>(1)食事</t>
  </si>
  <si>
    <t>(2)入浴</t>
    <rPh sb="3" eb="5">
      <t>ニュウヨク</t>
    </rPh>
    <phoneticPr fontId="1"/>
  </si>
  <si>
    <t>(3)トイレ</t>
    <phoneticPr fontId="1"/>
  </si>
  <si>
    <t>(4)着替え・身だしなみ</t>
  </si>
  <si>
    <t>(5)体調の安定、健康の維持・改善</t>
  </si>
  <si>
    <t>(6)楽しく過ごせる、気分が晴れている</t>
  </si>
  <si>
    <t>(7)物忘れや認知症に対する不安や症状</t>
  </si>
  <si>
    <t>(8)要介護度</t>
    <rPh sb="3" eb="7">
      <t>ヨウカイゴド</t>
    </rPh>
    <phoneticPr fontId="1"/>
  </si>
  <si>
    <t>(9)友人や地域と関わる機会</t>
  </si>
  <si>
    <t>入居前の利用状況</t>
    <rPh sb="0" eb="2">
      <t>ニュウキョ</t>
    </rPh>
    <rPh sb="2" eb="3">
      <t>マエ</t>
    </rPh>
    <rPh sb="4" eb="6">
      <t>リヨウ</t>
    </rPh>
    <rPh sb="6" eb="8">
      <t>ジョウキョウ</t>
    </rPh>
    <phoneticPr fontId="1"/>
  </si>
  <si>
    <t>現在の利用状況</t>
    <rPh sb="0" eb="2">
      <t>ゲンザイ</t>
    </rPh>
    <rPh sb="3" eb="5">
      <t>リヨウ</t>
    </rPh>
    <rPh sb="5" eb="7">
      <t>ジョウキョウ</t>
    </rPh>
    <phoneticPr fontId="1"/>
  </si>
  <si>
    <t>　　　　　　本人調査
ケアマネ調査</t>
    <rPh sb="6" eb="8">
      <t>ホンニン</t>
    </rPh>
    <rPh sb="8" eb="10">
      <t>チョウサ</t>
    </rPh>
    <rPh sb="18" eb="20">
      <t>チョウサ</t>
    </rPh>
    <phoneticPr fontId="1"/>
  </si>
  <si>
    <t>本人</t>
    <rPh sb="0" eb="2">
      <t>ホンニン</t>
    </rPh>
    <phoneticPr fontId="1"/>
  </si>
  <si>
    <t>自宅（親族宅等を含む）</t>
    <rPh sb="0" eb="2">
      <t>ジタク</t>
    </rPh>
    <rPh sb="3" eb="5">
      <t>シンゾク</t>
    </rPh>
    <rPh sb="5" eb="6">
      <t>タク</t>
    </rPh>
    <rPh sb="6" eb="7">
      <t>トウ</t>
    </rPh>
    <rPh sb="8" eb="9">
      <t>フク</t>
    </rPh>
    <phoneticPr fontId="2"/>
  </si>
  <si>
    <t>医療機関（入院）</t>
    <rPh sb="0" eb="2">
      <t>イリョウ</t>
    </rPh>
    <rPh sb="2" eb="4">
      <t>キカン</t>
    </rPh>
    <rPh sb="5" eb="7">
      <t>ニュウイン</t>
    </rPh>
    <phoneticPr fontId="2"/>
  </si>
  <si>
    <t>介護療養型医療施設</t>
    <rPh sb="0" eb="2">
      <t>カイゴ</t>
    </rPh>
    <rPh sb="2" eb="4">
      <t>リョウヨウ</t>
    </rPh>
    <rPh sb="4" eb="5">
      <t>カタ</t>
    </rPh>
    <rPh sb="5" eb="7">
      <t>イリョウ</t>
    </rPh>
    <rPh sb="7" eb="9">
      <t>シセツ</t>
    </rPh>
    <phoneticPr fontId="2"/>
  </si>
  <si>
    <t>介護老人保健施設</t>
    <rPh sb="0" eb="2">
      <t>カイゴ</t>
    </rPh>
    <rPh sb="2" eb="4">
      <t>ロウジン</t>
    </rPh>
    <rPh sb="4" eb="6">
      <t>ホケン</t>
    </rPh>
    <rPh sb="6" eb="8">
      <t>シセツ</t>
    </rPh>
    <phoneticPr fontId="2"/>
  </si>
  <si>
    <t>特別養護老人ホーム</t>
    <rPh sb="0" eb="9">
      <t>トヨ</t>
    </rPh>
    <phoneticPr fontId="2"/>
  </si>
  <si>
    <t>その他</t>
    <rPh sb="2" eb="3">
      <t>タ</t>
    </rPh>
    <phoneticPr fontId="2"/>
  </si>
  <si>
    <t>現在と同じ区市町村</t>
    <rPh sb="0" eb="2">
      <t>ゲンザイ</t>
    </rPh>
    <rPh sb="3" eb="4">
      <t>オナ</t>
    </rPh>
    <rPh sb="5" eb="6">
      <t>ク</t>
    </rPh>
    <rPh sb="6" eb="9">
      <t>シチョウソン</t>
    </rPh>
    <phoneticPr fontId="2"/>
  </si>
  <si>
    <t>県内他区市町村</t>
    <rPh sb="0" eb="2">
      <t>ケンナイ</t>
    </rPh>
    <rPh sb="2" eb="3">
      <t>ホカ</t>
    </rPh>
    <rPh sb="3" eb="4">
      <t>ク</t>
    </rPh>
    <rPh sb="4" eb="7">
      <t>シチョウソン</t>
    </rPh>
    <phoneticPr fontId="2"/>
  </si>
  <si>
    <t>県外</t>
    <rPh sb="0" eb="2">
      <t>ケンガイ</t>
    </rPh>
    <phoneticPr fontId="2"/>
  </si>
  <si>
    <t>ひとり暮らし</t>
    <rPh sb="3" eb="4">
      <t>ク</t>
    </rPh>
    <phoneticPr fontId="2"/>
  </si>
  <si>
    <t>夫婦のみ</t>
    <rPh sb="0" eb="2">
      <t>フウフ</t>
    </rPh>
    <phoneticPr fontId="2"/>
  </si>
  <si>
    <t>子ども世帯と同居</t>
    <rPh sb="0" eb="1">
      <t>コ</t>
    </rPh>
    <rPh sb="3" eb="5">
      <t>セタイ</t>
    </rPh>
    <rPh sb="6" eb="8">
      <t>ドウキョ</t>
    </rPh>
    <phoneticPr fontId="2"/>
  </si>
  <si>
    <t>不明</t>
    <rPh sb="0" eb="2">
      <t>フメイ</t>
    </rPh>
    <phoneticPr fontId="2"/>
  </si>
  <si>
    <t>介護保険サービスを利用していた</t>
    <rPh sb="0" eb="2">
      <t>カイゴ</t>
    </rPh>
    <rPh sb="2" eb="4">
      <t>ホケン</t>
    </rPh>
    <rPh sb="9" eb="11">
      <t>リヨウ</t>
    </rPh>
    <phoneticPr fontId="2"/>
  </si>
  <si>
    <t>介護保険サービスを利用していなかった</t>
    <rPh sb="0" eb="2">
      <t>カイゴ</t>
    </rPh>
    <rPh sb="2" eb="4">
      <t>ホケン</t>
    </rPh>
    <rPh sb="9" eb="11">
      <t>リヨウ</t>
    </rPh>
    <phoneticPr fontId="2"/>
  </si>
  <si>
    <t>事業者の広告やホームページを見た</t>
    <rPh sb="0" eb="3">
      <t>ジギョウシャ</t>
    </rPh>
    <rPh sb="4" eb="6">
      <t>コウコク</t>
    </rPh>
    <rPh sb="14" eb="15">
      <t>ミ</t>
    </rPh>
    <phoneticPr fontId="2"/>
  </si>
  <si>
    <t>家族・知人から紹介された</t>
    <rPh sb="0" eb="2">
      <t>カゾク</t>
    </rPh>
    <rPh sb="3" eb="5">
      <t>チジン</t>
    </rPh>
    <rPh sb="7" eb="9">
      <t>ショウカイ</t>
    </rPh>
    <phoneticPr fontId="2"/>
  </si>
  <si>
    <t>病院のソーシャルワーカーから紹介された</t>
    <rPh sb="0" eb="2">
      <t>ヒヨ</t>
    </rPh>
    <rPh sb="14" eb="16">
      <t>ショウカイ</t>
    </rPh>
    <phoneticPr fontId="2"/>
  </si>
  <si>
    <t>医師から紹介された</t>
    <rPh sb="0" eb="2">
      <t>イシ</t>
    </rPh>
    <rPh sb="4" eb="6">
      <t>ショウカイ</t>
    </rPh>
    <phoneticPr fontId="2"/>
  </si>
  <si>
    <t>ケアマネジャーから紹介された</t>
    <rPh sb="9" eb="11">
      <t>ショウカイ</t>
    </rPh>
    <phoneticPr fontId="2"/>
  </si>
  <si>
    <t>紹介センターから紹介された</t>
    <rPh sb="0" eb="2">
      <t>ショウカイ</t>
    </rPh>
    <rPh sb="8" eb="10">
      <t>ショウカイ</t>
    </rPh>
    <phoneticPr fontId="2"/>
  </si>
  <si>
    <t>不動産事業者から紹介された</t>
    <rPh sb="0" eb="3">
      <t>フドウサン</t>
    </rPh>
    <rPh sb="3" eb="6">
      <t>ジギョウシャ</t>
    </rPh>
    <rPh sb="8" eb="10">
      <t>ショウカイ</t>
    </rPh>
    <phoneticPr fontId="2"/>
  </si>
  <si>
    <t>すぐに入居できたため</t>
    <rPh sb="3" eb="5">
      <t>ニュウキョ</t>
    </rPh>
    <phoneticPr fontId="2"/>
  </si>
  <si>
    <t>建物や居室、設備などが気に入ったため</t>
    <rPh sb="0" eb="2">
      <t>タテモノ</t>
    </rPh>
    <rPh sb="3" eb="5">
      <t>キョシツ</t>
    </rPh>
    <rPh sb="6" eb="8">
      <t>セツビ</t>
    </rPh>
    <rPh sb="11" eb="12">
      <t>キ</t>
    </rPh>
    <rPh sb="13" eb="14">
      <t>イ</t>
    </rPh>
    <phoneticPr fontId="2"/>
  </si>
  <si>
    <t>介護事業所が併設されていて安心と感じたため</t>
    <rPh sb="0" eb="2">
      <t>カイゴ</t>
    </rPh>
    <rPh sb="2" eb="5">
      <t>ジギョウショ</t>
    </rPh>
    <rPh sb="6" eb="8">
      <t>ヘイセツ</t>
    </rPh>
    <rPh sb="13" eb="15">
      <t>アンシン</t>
    </rPh>
    <rPh sb="16" eb="17">
      <t>カン</t>
    </rPh>
    <phoneticPr fontId="2"/>
  </si>
  <si>
    <t>入居前の住まいから近いため</t>
    <rPh sb="0" eb="2">
      <t>ニュウキョ</t>
    </rPh>
    <rPh sb="2" eb="3">
      <t>マエ</t>
    </rPh>
    <rPh sb="4" eb="5">
      <t>ス</t>
    </rPh>
    <rPh sb="9" eb="10">
      <t>チカ</t>
    </rPh>
    <phoneticPr fontId="2"/>
  </si>
  <si>
    <t>家族・親族等の住まいと近いため</t>
    <rPh sb="0" eb="2">
      <t>カゾク</t>
    </rPh>
    <rPh sb="3" eb="5">
      <t>シンゾク</t>
    </rPh>
    <rPh sb="5" eb="6">
      <t>トウ</t>
    </rPh>
    <rPh sb="7" eb="8">
      <t>ス</t>
    </rPh>
    <rPh sb="11" eb="12">
      <t>チカ</t>
    </rPh>
    <phoneticPr fontId="2"/>
  </si>
  <si>
    <t>利便性の高い場所にあるため</t>
    <rPh sb="0" eb="3">
      <t>リベンセイ</t>
    </rPh>
    <rPh sb="4" eb="5">
      <t>タカ</t>
    </rPh>
    <rPh sb="6" eb="8">
      <t>バショ</t>
    </rPh>
    <phoneticPr fontId="2"/>
  </si>
  <si>
    <t>利用料金が手ごろであったため</t>
    <rPh sb="0" eb="2">
      <t>リヨウ</t>
    </rPh>
    <rPh sb="2" eb="4">
      <t>リョウキン</t>
    </rPh>
    <rPh sb="5" eb="6">
      <t>テ</t>
    </rPh>
    <phoneticPr fontId="2"/>
  </si>
  <si>
    <t>信頼できる法人・事業所だと感じたため</t>
    <rPh sb="0" eb="2">
      <t>シンライ</t>
    </rPh>
    <rPh sb="5" eb="7">
      <t>ホウジン</t>
    </rPh>
    <rPh sb="8" eb="11">
      <t>ジギョウショ</t>
    </rPh>
    <rPh sb="13" eb="14">
      <t>カン</t>
    </rPh>
    <phoneticPr fontId="2"/>
  </si>
  <si>
    <t>とても満足</t>
    <rPh sb="3" eb="5">
      <t>マンゾク</t>
    </rPh>
    <phoneticPr fontId="1"/>
  </si>
  <si>
    <t>まあ満足</t>
    <rPh sb="2" eb="4">
      <t>マンゾク</t>
    </rPh>
    <phoneticPr fontId="1"/>
  </si>
  <si>
    <t>やや不満</t>
    <rPh sb="2" eb="4">
      <t>フマン</t>
    </rPh>
    <phoneticPr fontId="1"/>
  </si>
  <si>
    <t>不満</t>
    <rPh sb="0" eb="2">
      <t>フマン</t>
    </rPh>
    <phoneticPr fontId="1"/>
  </si>
  <si>
    <t>知っている</t>
    <rPh sb="0" eb="1">
      <t>シ</t>
    </rPh>
    <phoneticPr fontId="2"/>
  </si>
  <si>
    <t>知らない</t>
    <rPh sb="0" eb="1">
      <t>シ</t>
    </rPh>
    <phoneticPr fontId="2"/>
  </si>
  <si>
    <t>利用していた</t>
    <rPh sb="0" eb="2">
      <t>リヨウ</t>
    </rPh>
    <phoneticPr fontId="2"/>
  </si>
  <si>
    <t>利用していなかった</t>
    <rPh sb="0" eb="2">
      <t>リヨウ</t>
    </rPh>
    <phoneticPr fontId="2"/>
  </si>
  <si>
    <t>利用している</t>
    <rPh sb="0" eb="2">
      <t>リヨウ</t>
    </rPh>
    <phoneticPr fontId="1"/>
  </si>
  <si>
    <t>利用していない</t>
    <rPh sb="0" eb="2">
      <t>リヨウ</t>
    </rPh>
    <phoneticPr fontId="1"/>
  </si>
  <si>
    <t>過剰である（減らしたい）</t>
    <rPh sb="0" eb="2">
      <t>カジョウ</t>
    </rPh>
    <rPh sb="6" eb="7">
      <t>ヘ</t>
    </rPh>
    <phoneticPr fontId="2"/>
  </si>
  <si>
    <t>ちょうどよい</t>
  </si>
  <si>
    <t>不足している（増やしたい）</t>
    <rPh sb="0" eb="2">
      <t>フソク</t>
    </rPh>
    <rPh sb="7" eb="8">
      <t>フ</t>
    </rPh>
    <phoneticPr fontId="2"/>
  </si>
  <si>
    <t>自分でできるようになった</t>
    <rPh sb="0" eb="2">
      <t>ジブン</t>
    </rPh>
    <phoneticPr fontId="2"/>
  </si>
  <si>
    <t>以前とあまり変わらない</t>
    <rPh sb="0" eb="2">
      <t>イゼン</t>
    </rPh>
    <rPh sb="6" eb="7">
      <t>カ</t>
    </rPh>
    <phoneticPr fontId="2"/>
  </si>
  <si>
    <t>以前よりも介助が必要になった</t>
    <rPh sb="0" eb="2">
      <t>イゼン</t>
    </rPh>
    <rPh sb="5" eb="7">
      <t>カイジョ</t>
    </rPh>
    <rPh sb="8" eb="10">
      <t>ヒツヨウ</t>
    </rPh>
    <phoneticPr fontId="2"/>
  </si>
  <si>
    <t>わからない</t>
  </si>
  <si>
    <t>Q12</t>
  </si>
  <si>
    <t>要支援１</t>
  </si>
  <si>
    <t>要支援２</t>
  </si>
  <si>
    <t>要介護１</t>
  </si>
  <si>
    <t>要介護２</t>
  </si>
  <si>
    <t>要介護３</t>
  </si>
  <si>
    <t>要介護４</t>
  </si>
  <si>
    <t>要介護５</t>
  </si>
  <si>
    <t>SQ15-2　サービスの満足度</t>
    <rPh sb="12" eb="15">
      <t>マンゾクド</t>
    </rPh>
    <phoneticPr fontId="1"/>
  </si>
  <si>
    <t>　　　　　               　 本人調査
ケアマネ調査</t>
    <rPh sb="22" eb="24">
      <t>ホンニン</t>
    </rPh>
    <rPh sb="24" eb="26">
      <t>チョウサ</t>
    </rPh>
    <rPh sb="31" eb="33">
      <t>チョウサ</t>
    </rPh>
    <phoneticPr fontId="1"/>
  </si>
  <si>
    <t>Q13</t>
    <phoneticPr fontId="1"/>
  </si>
  <si>
    <t>以前よりよくなった</t>
    <rPh sb="0" eb="2">
      <t>イゼン</t>
    </rPh>
    <phoneticPr fontId="1"/>
  </si>
  <si>
    <t>１年前と比較した</t>
  </si>
  <si>
    <t>以前と変わらない</t>
    <rPh sb="0" eb="2">
      <t>イゼン</t>
    </rPh>
    <rPh sb="3" eb="4">
      <t>カ</t>
    </rPh>
    <phoneticPr fontId="1"/>
  </si>
  <si>
    <t>要介護度の変化</t>
  </si>
  <si>
    <t>以前よりも悪くなった</t>
    <rPh sb="0" eb="2">
      <t>イゼン</t>
    </rPh>
    <rPh sb="5" eb="6">
      <t>ワル</t>
    </rPh>
    <phoneticPr fontId="1"/>
  </si>
  <si>
    <t>Q14</t>
    <phoneticPr fontId="2"/>
  </si>
  <si>
    <t>自立</t>
  </si>
  <si>
    <t>障害自立度</t>
    <rPh sb="0" eb="2">
      <t>ショウガイ</t>
    </rPh>
    <rPh sb="2" eb="5">
      <t>ジリツド</t>
    </rPh>
    <phoneticPr fontId="1"/>
  </si>
  <si>
    <t>Ｊ１</t>
  </si>
  <si>
    <t>Ｊ２</t>
  </si>
  <si>
    <t>Ａ１</t>
  </si>
  <si>
    <t>Ａ２</t>
  </si>
  <si>
    <t>Ｂ１</t>
  </si>
  <si>
    <t>Ｂ２</t>
  </si>
  <si>
    <t>Ｃ１</t>
  </si>
  <si>
    <t>Ｃ２</t>
  </si>
  <si>
    <t>不明</t>
  </si>
  <si>
    <t>Q15</t>
    <phoneticPr fontId="1"/>
  </si>
  <si>
    <t>認知症自立度</t>
    <rPh sb="0" eb="3">
      <t>ニンチショウ</t>
    </rPh>
    <rPh sb="3" eb="6">
      <t>ジリツド</t>
    </rPh>
    <phoneticPr fontId="1"/>
  </si>
  <si>
    <t>Ⅰ</t>
  </si>
  <si>
    <t>Ⅱａ</t>
  </si>
  <si>
    <t>Ⅱｂ</t>
  </si>
  <si>
    <t>Ⅲａ</t>
  </si>
  <si>
    <t>Ⅲｂ</t>
  </si>
  <si>
    <t>Ⅳ</t>
  </si>
  <si>
    <t>Ｍ</t>
  </si>
  <si>
    <t>SQ15-1　入居に際しての事業所の変更理由（複数回答）</t>
    <rPh sb="7" eb="9">
      <t>ニュウキョ</t>
    </rPh>
    <rPh sb="10" eb="11">
      <t>サイ</t>
    </rPh>
    <rPh sb="14" eb="17">
      <t>ジギョウショ</t>
    </rPh>
    <rPh sb="18" eb="20">
      <t>ヘンコウ</t>
    </rPh>
    <rPh sb="20" eb="22">
      <t>リユウ</t>
    </rPh>
    <rPh sb="23" eb="25">
      <t>フクスウ</t>
    </rPh>
    <rPh sb="25" eb="27">
      <t>カイトウ</t>
    </rPh>
    <phoneticPr fontId="1"/>
  </si>
  <si>
    <t>(2)定期巡回・随時対応型訪問介護看護</t>
    <rPh sb="3" eb="5">
      <t>テイキ</t>
    </rPh>
    <rPh sb="5" eb="7">
      <t>ジュンカイ</t>
    </rPh>
    <rPh sb="8" eb="10">
      <t>ズイジ</t>
    </rPh>
    <rPh sb="10" eb="12">
      <t>タイオウ</t>
    </rPh>
    <rPh sb="12" eb="13">
      <t>カタ</t>
    </rPh>
    <rPh sb="13" eb="15">
      <t>ホウモン</t>
    </rPh>
    <rPh sb="15" eb="17">
      <t>カイゴ</t>
    </rPh>
    <rPh sb="17" eb="19">
      <t>カンゴ</t>
    </rPh>
    <phoneticPr fontId="1"/>
  </si>
  <si>
    <t>以前と同じ事業所を利用</t>
    <rPh sb="0" eb="2">
      <t>イゼン</t>
    </rPh>
    <rPh sb="3" eb="4">
      <t>オナ</t>
    </rPh>
    <rPh sb="5" eb="8">
      <t>ジギョウショ</t>
    </rPh>
    <rPh sb="9" eb="11">
      <t>リヨウ</t>
    </rPh>
    <phoneticPr fontId="1"/>
  </si>
  <si>
    <t>住まい事業者またはケアマネジャーの勧めで変更</t>
    <rPh sb="0" eb="1">
      <t>ス</t>
    </rPh>
    <rPh sb="3" eb="6">
      <t>ジギョウシャ</t>
    </rPh>
    <rPh sb="17" eb="18">
      <t>スス</t>
    </rPh>
    <rPh sb="20" eb="22">
      <t>ヘンコウ</t>
    </rPh>
    <phoneticPr fontId="1"/>
  </si>
  <si>
    <t>距離が遠い等やむを得ない理由で変更</t>
    <rPh sb="0" eb="2">
      <t>キョリ</t>
    </rPh>
    <rPh sb="3" eb="4">
      <t>トオ</t>
    </rPh>
    <rPh sb="5" eb="6">
      <t>トウ</t>
    </rPh>
    <rPh sb="9" eb="10">
      <t>エ</t>
    </rPh>
    <rPh sb="12" eb="14">
      <t>リユウ</t>
    </rPh>
    <rPh sb="15" eb="17">
      <t>ヘンコウ</t>
    </rPh>
    <phoneticPr fontId="1"/>
  </si>
  <si>
    <t>併設・隣接だと利便性がよいと考えて変更</t>
    <rPh sb="0" eb="2">
      <t>ヘイセツ</t>
    </rPh>
    <rPh sb="3" eb="5">
      <t>リンセツ</t>
    </rPh>
    <rPh sb="7" eb="10">
      <t>リベンセイ</t>
    </rPh>
    <rPh sb="14" eb="15">
      <t>カンガ</t>
    </rPh>
    <rPh sb="17" eb="19">
      <t>ヘンコウ</t>
    </rPh>
    <phoneticPr fontId="1"/>
  </si>
  <si>
    <t>以前の事業所に不満があったため変更</t>
    <rPh sb="0" eb="2">
      <t>イゼン</t>
    </rPh>
    <rPh sb="3" eb="6">
      <t>ジギョウショ</t>
    </rPh>
    <rPh sb="7" eb="9">
      <t>フマン</t>
    </rPh>
    <rPh sb="15" eb="17">
      <t>ヘンコウ</t>
    </rPh>
    <phoneticPr fontId="1"/>
  </si>
  <si>
    <t>Q12</t>
    <phoneticPr fontId="1"/>
  </si>
  <si>
    <t>サービス事業所を選べること</t>
    <rPh sb="4" eb="7">
      <t>ジギョウショ</t>
    </rPh>
    <rPh sb="8" eb="9">
      <t>エラ</t>
    </rPh>
    <phoneticPr fontId="1"/>
  </si>
  <si>
    <t>Q12</t>
    <phoneticPr fontId="1"/>
  </si>
  <si>
    <t>サービス事業所を</t>
  </si>
  <si>
    <t>選べること</t>
  </si>
  <si>
    <t>Q13</t>
    <phoneticPr fontId="1"/>
  </si>
  <si>
    <t>おおむね理解している</t>
    <rPh sb="4" eb="6">
      <t>リカイ</t>
    </rPh>
    <phoneticPr fontId="1"/>
  </si>
  <si>
    <t>介護保険／基本</t>
  </si>
  <si>
    <t>一部理解しているがわからない部分もある</t>
    <rPh sb="0" eb="2">
      <t>イチブ</t>
    </rPh>
    <rPh sb="2" eb="4">
      <t>リカイ</t>
    </rPh>
    <rPh sb="14" eb="16">
      <t>ブブン</t>
    </rPh>
    <phoneticPr fontId="1"/>
  </si>
  <si>
    <t>サービス／保険外</t>
  </si>
  <si>
    <t>よくわからない</t>
  </si>
  <si>
    <t>の違い</t>
  </si>
  <si>
    <t>詳しい説明を受けていない</t>
    <rPh sb="0" eb="1">
      <t>クワ</t>
    </rPh>
    <rPh sb="3" eb="5">
      <t>セツメイ</t>
    </rPh>
    <rPh sb="6" eb="7">
      <t>ウ</t>
    </rPh>
    <phoneticPr fontId="1"/>
  </si>
  <si>
    <t>Q11</t>
    <phoneticPr fontId="1"/>
  </si>
  <si>
    <t>ケアマネジャーの</t>
  </si>
  <si>
    <t>満足度</t>
  </si>
  <si>
    <t>(2)入浴</t>
  </si>
  <si>
    <t>(8)要介護度</t>
  </si>
  <si>
    <t>自分でできるようになった</t>
    <rPh sb="0" eb="2">
      <t>ジブン</t>
    </rPh>
    <phoneticPr fontId="1"/>
  </si>
  <si>
    <t>以前とあまり変わらない</t>
    <rPh sb="0" eb="2">
      <t>イゼン</t>
    </rPh>
    <rPh sb="6" eb="7">
      <t>カ</t>
    </rPh>
    <phoneticPr fontId="1"/>
  </si>
  <si>
    <t>以前よりも介助が必要になった</t>
    <rPh sb="0" eb="2">
      <t>イゼン</t>
    </rPh>
    <rPh sb="5" eb="7">
      <t>カイジョ</t>
    </rPh>
    <rPh sb="8" eb="10">
      <t>ヒツヨウ</t>
    </rPh>
    <phoneticPr fontId="1"/>
  </si>
  <si>
    <t>以前より増えた</t>
    <rPh sb="0" eb="2">
      <t>イゼン</t>
    </rPh>
    <rPh sb="4" eb="5">
      <t>フ</t>
    </rPh>
    <phoneticPr fontId="1"/>
  </si>
  <si>
    <t>以前よりも減った</t>
    <rPh sb="0" eb="2">
      <t>イゼン</t>
    </rPh>
    <rPh sb="5" eb="6">
      <t>ヘ</t>
    </rPh>
    <phoneticPr fontId="1"/>
  </si>
  <si>
    <t>Q11</t>
    <phoneticPr fontId="1"/>
  </si>
  <si>
    <t>Q15</t>
    <phoneticPr fontId="1"/>
  </si>
  <si>
    <t>訪問介護</t>
    <rPh sb="0" eb="2">
      <t>ホウモン</t>
    </rPh>
    <rPh sb="2" eb="4">
      <t>カイゴ</t>
    </rPh>
    <phoneticPr fontId="1"/>
  </si>
  <si>
    <t>定期巡回・随時対応型</t>
    <rPh sb="0" eb="2">
      <t>テイキ</t>
    </rPh>
    <rPh sb="2" eb="4">
      <t>ジュンカイ</t>
    </rPh>
    <rPh sb="5" eb="7">
      <t>ズイジ</t>
    </rPh>
    <rPh sb="7" eb="10">
      <t>タイオウガタ</t>
    </rPh>
    <phoneticPr fontId="1"/>
  </si>
  <si>
    <t>訪問介護看護</t>
    <phoneticPr fontId="1"/>
  </si>
  <si>
    <t>SQ15-2</t>
    <phoneticPr fontId="1"/>
  </si>
  <si>
    <t>サービスの満足度</t>
    <rPh sb="5" eb="8">
      <t>マンゾクド</t>
    </rPh>
    <phoneticPr fontId="1"/>
  </si>
  <si>
    <t>Q11</t>
    <phoneticPr fontId="1"/>
  </si>
  <si>
    <t>Q14　障害自立度</t>
    <rPh sb="4" eb="6">
      <t>ショウガイ</t>
    </rPh>
    <rPh sb="6" eb="9">
      <t>ジリツド</t>
    </rPh>
    <phoneticPr fontId="1"/>
  </si>
  <si>
    <t>Q15　認知症自立度</t>
    <rPh sb="4" eb="7">
      <t>ニンチショウ</t>
    </rPh>
    <rPh sb="7" eb="10">
      <t>ジリツド</t>
    </rPh>
    <phoneticPr fontId="1"/>
  </si>
  <si>
    <t>Q21　介護保険サービス総利用単位数</t>
    <rPh sb="4" eb="6">
      <t>カイゴ</t>
    </rPh>
    <rPh sb="6" eb="8">
      <t>ホケン</t>
    </rPh>
    <rPh sb="12" eb="13">
      <t>ソウ</t>
    </rPh>
    <rPh sb="13" eb="15">
      <t>リヨウ</t>
    </rPh>
    <rPh sb="15" eb="17">
      <t>タンイ</t>
    </rPh>
    <rPh sb="17" eb="18">
      <t>スウ</t>
    </rPh>
    <phoneticPr fontId="1"/>
  </si>
  <si>
    <t>区分支給限度額に対するQ21-1の割合</t>
    <rPh sb="0" eb="2">
      <t>クブン</t>
    </rPh>
    <rPh sb="2" eb="4">
      <t>シキュウ</t>
    </rPh>
    <rPh sb="4" eb="6">
      <t>ゲンド</t>
    </rPh>
    <rPh sb="6" eb="7">
      <t>ガク</t>
    </rPh>
    <rPh sb="8" eb="9">
      <t>タイ</t>
    </rPh>
    <rPh sb="17" eb="19">
      <t>ワリアイ</t>
    </rPh>
    <phoneticPr fontId="2"/>
  </si>
  <si>
    <t>Q21-1　Q21のうち、限度額管理対象単位数</t>
    <rPh sb="13" eb="16">
      <t>ゲンドガク</t>
    </rPh>
    <rPh sb="16" eb="18">
      <t>カンリ</t>
    </rPh>
    <rPh sb="18" eb="20">
      <t>タイショウ</t>
    </rPh>
    <rPh sb="20" eb="22">
      <t>タンイ</t>
    </rPh>
    <rPh sb="22" eb="23">
      <t>スウ</t>
    </rPh>
    <phoneticPr fontId="1"/>
  </si>
  <si>
    <t>Q22　訪問介護の利用回数</t>
    <rPh sb="4" eb="6">
      <t>ホウモン</t>
    </rPh>
    <rPh sb="6" eb="8">
      <t>カイゴ</t>
    </rPh>
    <rPh sb="9" eb="11">
      <t>リヨウ</t>
    </rPh>
    <rPh sb="11" eb="13">
      <t>カイスウ</t>
    </rPh>
    <phoneticPr fontId="1"/>
  </si>
  <si>
    <t>Q23　訪問介護の主な内容別利用回数</t>
    <rPh sb="4" eb="6">
      <t>ホウモン</t>
    </rPh>
    <rPh sb="6" eb="8">
      <t>カイゴ</t>
    </rPh>
    <rPh sb="9" eb="10">
      <t>オモ</t>
    </rPh>
    <rPh sb="11" eb="13">
      <t>ナイヨウ</t>
    </rPh>
    <rPh sb="13" eb="14">
      <t>ベツ</t>
    </rPh>
    <rPh sb="14" eb="16">
      <t>リヨウ</t>
    </rPh>
    <rPh sb="16" eb="18">
      <t>カイスウ</t>
    </rPh>
    <phoneticPr fontId="1"/>
  </si>
  <si>
    <t>Q25　通所介護の利用回数</t>
    <rPh sb="4" eb="6">
      <t>ツウショ</t>
    </rPh>
    <rPh sb="6" eb="8">
      <t>カイゴ</t>
    </rPh>
    <rPh sb="9" eb="11">
      <t>リヨウ</t>
    </rPh>
    <rPh sb="11" eb="13">
      <t>カイスウ</t>
    </rPh>
    <phoneticPr fontId="1"/>
  </si>
  <si>
    <t>合計</t>
    <rPh sb="0" eb="2">
      <t>ゴウケイ</t>
    </rPh>
    <phoneticPr fontId="1"/>
  </si>
  <si>
    <t>生活援助</t>
    <rPh sb="0" eb="2">
      <t>セイカツ</t>
    </rPh>
    <rPh sb="2" eb="4">
      <t>エンジョ</t>
    </rPh>
    <phoneticPr fontId="1"/>
  </si>
  <si>
    <t>身体介護</t>
    <rPh sb="0" eb="2">
      <t>シンタイ</t>
    </rPh>
    <rPh sb="2" eb="4">
      <t>カイゴ</t>
    </rPh>
    <phoneticPr fontId="1"/>
  </si>
  <si>
    <t>通院等乗降介助</t>
    <rPh sb="0" eb="2">
      <t>ツウイン</t>
    </rPh>
    <rPh sb="2" eb="3">
      <t>トウ</t>
    </rPh>
    <rPh sb="3" eb="5">
      <t>ジョウコウ</t>
    </rPh>
    <rPh sb="5" eb="7">
      <t>カイジョ</t>
    </rPh>
    <phoneticPr fontId="1"/>
  </si>
  <si>
    <t>モーニングケア</t>
    <phoneticPr fontId="1"/>
  </si>
  <si>
    <t>食事介助</t>
    <rPh sb="0" eb="2">
      <t>ショクジ</t>
    </rPh>
    <rPh sb="2" eb="4">
      <t>カイジョ</t>
    </rPh>
    <phoneticPr fontId="1"/>
  </si>
  <si>
    <t>服薬介助</t>
    <rPh sb="0" eb="2">
      <t>フクヤク</t>
    </rPh>
    <rPh sb="2" eb="4">
      <t>カイジョ</t>
    </rPh>
    <phoneticPr fontId="1"/>
  </si>
  <si>
    <t>入浴介助</t>
    <rPh sb="0" eb="2">
      <t>ニュウヨク</t>
    </rPh>
    <rPh sb="2" eb="4">
      <t>カイジョ</t>
    </rPh>
    <phoneticPr fontId="1"/>
  </si>
  <si>
    <t>外出介助</t>
    <rPh sb="0" eb="2">
      <t>ガイシュツ</t>
    </rPh>
    <rPh sb="2" eb="4">
      <t>カイジョ</t>
    </rPh>
    <phoneticPr fontId="1"/>
  </si>
  <si>
    <t>イブニングケア</t>
    <phoneticPr fontId="1"/>
  </si>
  <si>
    <t>０単位</t>
    <rPh sb="1" eb="3">
      <t>タンイ</t>
    </rPh>
    <phoneticPr fontId="1"/>
  </si>
  <si>
    <t>5,000単位未満</t>
    <rPh sb="5" eb="7">
      <t>タンイ</t>
    </rPh>
    <rPh sb="7" eb="9">
      <t>ミマン</t>
    </rPh>
    <phoneticPr fontId="1"/>
  </si>
  <si>
    <t>5,000～10,000単位未満</t>
    <rPh sb="12" eb="14">
      <t>タンイ</t>
    </rPh>
    <rPh sb="14" eb="16">
      <t>ミマン</t>
    </rPh>
    <phoneticPr fontId="1"/>
  </si>
  <si>
    <t>10,000～20,000単位未満</t>
    <rPh sb="13" eb="15">
      <t>タンイ</t>
    </rPh>
    <rPh sb="15" eb="17">
      <t>ミマン</t>
    </rPh>
    <phoneticPr fontId="1"/>
  </si>
  <si>
    <t>20,000～30,000単位未満</t>
    <rPh sb="13" eb="15">
      <t>タンイ</t>
    </rPh>
    <rPh sb="15" eb="17">
      <t>ミマン</t>
    </rPh>
    <phoneticPr fontId="1"/>
  </si>
  <si>
    <t>30,000単位以上</t>
    <rPh sb="6" eb="8">
      <t>タンイ</t>
    </rPh>
    <rPh sb="8" eb="10">
      <t>イジョウ</t>
    </rPh>
    <phoneticPr fontId="1"/>
  </si>
  <si>
    <t>平均
（単位）</t>
    <rPh sb="0" eb="2">
      <t>ヘイキン</t>
    </rPh>
    <phoneticPr fontId="1"/>
  </si>
  <si>
    <t>５％未満</t>
    <rPh sb="2" eb="4">
      <t>ミマン</t>
    </rPh>
    <phoneticPr fontId="1"/>
  </si>
  <si>
    <t>５～40％未満</t>
    <rPh sb="5" eb="7">
      <t>ミマン</t>
    </rPh>
    <phoneticPr fontId="1"/>
  </si>
  <si>
    <t>40～60％未満</t>
    <rPh sb="6" eb="8">
      <t>ミマン</t>
    </rPh>
    <phoneticPr fontId="1"/>
  </si>
  <si>
    <t>60～80％未満</t>
    <rPh sb="6" eb="8">
      <t>ミマン</t>
    </rPh>
    <phoneticPr fontId="1"/>
  </si>
  <si>
    <t>80～100％</t>
  </si>
  <si>
    <t>100％超</t>
    <rPh sb="4" eb="5">
      <t>チョウ</t>
    </rPh>
    <phoneticPr fontId="1"/>
  </si>
  <si>
    <t>平均
(％)</t>
    <rPh sb="0" eb="2">
      <t>ヘイキン</t>
    </rPh>
    <phoneticPr fontId="1"/>
  </si>
  <si>
    <t>Ｎ</t>
    <phoneticPr fontId="1"/>
  </si>
  <si>
    <t>平均
（回）</t>
    <rPh sb="0" eb="2">
      <t>ヘイキン</t>
    </rPh>
    <phoneticPr fontId="1"/>
  </si>
  <si>
    <t>中央
（回）</t>
    <rPh sb="0" eb="2">
      <t>チュウオウ</t>
    </rPh>
    <phoneticPr fontId="1"/>
  </si>
  <si>
    <t>要介護度</t>
    <rPh sb="0" eb="4">
      <t>ヨウカイゴド</t>
    </rPh>
    <phoneticPr fontId="1"/>
  </si>
  <si>
    <t>－</t>
    <phoneticPr fontId="1"/>
  </si>
  <si>
    <t>Q12</t>
    <phoneticPr fontId="1"/>
  </si>
  <si>
    <t>Q21　介護保険サービス利用単位数</t>
    <rPh sb="4" eb="6">
      <t>カイゴ</t>
    </rPh>
    <rPh sb="6" eb="8">
      <t>ホケン</t>
    </rPh>
    <rPh sb="12" eb="14">
      <t>リヨウ</t>
    </rPh>
    <rPh sb="14" eb="16">
      <t>タンイ</t>
    </rPh>
    <rPh sb="16" eb="17">
      <t>スウ</t>
    </rPh>
    <phoneticPr fontId="1"/>
  </si>
  <si>
    <t>(1)訪問介護の利用単位数</t>
    <rPh sb="3" eb="5">
      <t>ホウモン</t>
    </rPh>
    <rPh sb="5" eb="7">
      <t>カイゴ</t>
    </rPh>
    <rPh sb="8" eb="10">
      <t>リヨウ</t>
    </rPh>
    <rPh sb="10" eb="12">
      <t>タンイ</t>
    </rPh>
    <rPh sb="12" eb="13">
      <t>スウ</t>
    </rPh>
    <phoneticPr fontId="1"/>
  </si>
  <si>
    <t>(2)定期巡回・随時対応型訪問介護の利用単位数</t>
    <rPh sb="3" eb="5">
      <t>テイキ</t>
    </rPh>
    <rPh sb="5" eb="7">
      <t>ジュンカイ</t>
    </rPh>
    <rPh sb="8" eb="10">
      <t>ズイジ</t>
    </rPh>
    <rPh sb="10" eb="13">
      <t>タイオウガタ</t>
    </rPh>
    <rPh sb="13" eb="15">
      <t>ホウモン</t>
    </rPh>
    <rPh sb="15" eb="17">
      <t>カイゴ</t>
    </rPh>
    <rPh sb="18" eb="20">
      <t>リヨウ</t>
    </rPh>
    <rPh sb="20" eb="22">
      <t>タンイ</t>
    </rPh>
    <rPh sb="22" eb="23">
      <t>スウ</t>
    </rPh>
    <phoneticPr fontId="1"/>
  </si>
  <si>
    <t>(3)通所介護の利用単位数</t>
    <rPh sb="3" eb="5">
      <t>ツウショ</t>
    </rPh>
    <rPh sb="5" eb="7">
      <t>カイゴ</t>
    </rPh>
    <rPh sb="8" eb="10">
      <t>リヨウ</t>
    </rPh>
    <rPh sb="10" eb="12">
      <t>タンイ</t>
    </rPh>
    <rPh sb="12" eb="13">
      <t>スウ</t>
    </rPh>
    <phoneticPr fontId="1"/>
  </si>
  <si>
    <t>平均
(単位)</t>
    <rPh sb="0" eb="2">
      <t>ヘイキン</t>
    </rPh>
    <rPh sb="4" eb="6">
      <t>タンイ</t>
    </rPh>
    <phoneticPr fontId="1"/>
  </si>
  <si>
    <t>Q13</t>
    <phoneticPr fontId="1"/>
  </si>
  <si>
    <t>１年前と比較</t>
  </si>
  <si>
    <t>した要介護度</t>
  </si>
  <si>
    <t>の変化</t>
  </si>
  <si>
    <t>Q14</t>
    <phoneticPr fontId="1"/>
  </si>
  <si>
    <t>障害自立度</t>
  </si>
  <si>
    <t>認知症自立度</t>
  </si>
  <si>
    <t>Q16　日常的な生活動作の実施状況</t>
    <rPh sb="4" eb="7">
      <t>ニチジョウテキ</t>
    </rPh>
    <rPh sb="8" eb="10">
      <t>セイカツ</t>
    </rPh>
    <rPh sb="10" eb="12">
      <t>ドウサ</t>
    </rPh>
    <rPh sb="13" eb="15">
      <t>ジッシ</t>
    </rPh>
    <rPh sb="15" eb="17">
      <t>ジョウキョウ</t>
    </rPh>
    <phoneticPr fontId="1"/>
  </si>
  <si>
    <t>Q19　必要としている医療（複数回答）1/2</t>
    <rPh sb="4" eb="6">
      <t>ヒツヨウ</t>
    </rPh>
    <rPh sb="11" eb="13">
      <t>イリョウ</t>
    </rPh>
    <rPh sb="13" eb="19">
      <t>フカ</t>
    </rPh>
    <phoneticPr fontId="1"/>
  </si>
  <si>
    <t>Q19　必要としている医療（複数回答）2/2</t>
    <phoneticPr fontId="1"/>
  </si>
  <si>
    <t>Q20　痛みの有無</t>
    <rPh sb="4" eb="5">
      <t>イタ</t>
    </rPh>
    <rPh sb="7" eb="9">
      <t>ウム</t>
    </rPh>
    <phoneticPr fontId="1"/>
  </si>
  <si>
    <t>Q26　その他の介護保険サービスの利用回数</t>
    <rPh sb="6" eb="7">
      <t>タ</t>
    </rPh>
    <rPh sb="8" eb="10">
      <t>カイゴ</t>
    </rPh>
    <rPh sb="10" eb="12">
      <t>ホケン</t>
    </rPh>
    <rPh sb="17" eb="19">
      <t>リヨウ</t>
    </rPh>
    <rPh sb="19" eb="21">
      <t>カイスウ</t>
    </rPh>
    <phoneticPr fontId="1"/>
  </si>
  <si>
    <t>(1)食事</t>
    <rPh sb="3" eb="5">
      <t>ショクジ</t>
    </rPh>
    <phoneticPr fontId="1"/>
  </si>
  <si>
    <t>(2)移動</t>
    <rPh sb="3" eb="5">
      <t>イドウ</t>
    </rPh>
    <phoneticPr fontId="1"/>
  </si>
  <si>
    <t>(3)入浴</t>
    <rPh sb="3" eb="5">
      <t>ニュウヨク</t>
    </rPh>
    <phoneticPr fontId="1"/>
  </si>
  <si>
    <t>(4)排泄</t>
    <rPh sb="3" eb="5">
      <t>ハイセツ</t>
    </rPh>
    <phoneticPr fontId="1"/>
  </si>
  <si>
    <t>(5)整容・着替え</t>
    <rPh sb="3" eb="5">
      <t>セイヨウ</t>
    </rPh>
    <rPh sb="6" eb="8">
      <t>キガ</t>
    </rPh>
    <phoneticPr fontId="1"/>
  </si>
  <si>
    <t>(2)訪問看護</t>
    <rPh sb="3" eb="5">
      <t>ホウモン</t>
    </rPh>
    <rPh sb="5" eb="7">
      <t>カンゴ</t>
    </rPh>
    <phoneticPr fontId="1"/>
  </si>
  <si>
    <t>(4)居宅療養管理指導</t>
    <rPh sb="3" eb="5">
      <t>キョタク</t>
    </rPh>
    <rPh sb="5" eb="7">
      <t>リョウヨウ</t>
    </rPh>
    <rPh sb="7" eb="9">
      <t>カンリ</t>
    </rPh>
    <rPh sb="9" eb="11">
      <t>シドウ</t>
    </rPh>
    <phoneticPr fontId="1"/>
  </si>
  <si>
    <t>自分で実施</t>
    <rPh sb="0" eb="2">
      <t>ジブン</t>
    </rPh>
    <rPh sb="3" eb="5">
      <t>ジッシ</t>
    </rPh>
    <phoneticPr fontId="1"/>
  </si>
  <si>
    <t>家族等が実施・介助</t>
    <rPh sb="0" eb="2">
      <t>カゾク</t>
    </rPh>
    <rPh sb="2" eb="3">
      <t>トウ</t>
    </rPh>
    <rPh sb="4" eb="6">
      <t>ジッシ</t>
    </rPh>
    <rPh sb="7" eb="9">
      <t>カイジョ</t>
    </rPh>
    <phoneticPr fontId="1"/>
  </si>
  <si>
    <t>ヘルパー等が実施
・介助</t>
    <rPh sb="4" eb="5">
      <t>トウ</t>
    </rPh>
    <rPh sb="6" eb="8">
      <t>ジッシ</t>
    </rPh>
    <rPh sb="10" eb="12">
      <t>カイジョ</t>
    </rPh>
    <phoneticPr fontId="1"/>
  </si>
  <si>
    <t>住まい職員が実施
・介助</t>
    <rPh sb="0" eb="1">
      <t>ス</t>
    </rPh>
    <rPh sb="3" eb="5">
      <t>ショクイン</t>
    </rPh>
    <rPh sb="6" eb="8">
      <t>ジッシ</t>
    </rPh>
    <rPh sb="10" eb="12">
      <t>カイジョ</t>
    </rPh>
    <phoneticPr fontId="1"/>
  </si>
  <si>
    <t>特にない</t>
  </si>
  <si>
    <t>たんの吸引</t>
  </si>
  <si>
    <t>胃ろう・腸ろうの管理</t>
  </si>
  <si>
    <t>経鼻経管栄養の管理</t>
  </si>
  <si>
    <t>中心静脈栄養</t>
  </si>
  <si>
    <t>点滴の管理</t>
  </si>
  <si>
    <t>インスリンの注射</t>
  </si>
  <si>
    <t>透析</t>
    <rPh sb="0" eb="2">
      <t>トウセキ</t>
    </rPh>
    <phoneticPr fontId="1"/>
  </si>
  <si>
    <t>ストーマの管理</t>
  </si>
  <si>
    <t>酸素療法</t>
    <rPh sb="0" eb="2">
      <t>サンソ</t>
    </rPh>
    <rPh sb="2" eb="4">
      <t>リョウホウ</t>
    </rPh>
    <phoneticPr fontId="1"/>
  </si>
  <si>
    <t>疼痛の看護</t>
  </si>
  <si>
    <t>モニター測定</t>
  </si>
  <si>
    <t>じょくそうの処置</t>
  </si>
  <si>
    <t>カテーテルの管理</t>
    <rPh sb="6" eb="8">
      <t>カンリ</t>
    </rPh>
    <phoneticPr fontId="1"/>
  </si>
  <si>
    <t>ネブライザーの管理</t>
  </si>
  <si>
    <t>レスピレータ
ー（人工呼吸器）</t>
    <phoneticPr fontId="1"/>
  </si>
  <si>
    <t>気管切開のケア</t>
  </si>
  <si>
    <t>その他</t>
  </si>
  <si>
    <t>日常生活に支障のある痛みがある</t>
    <rPh sb="0" eb="2">
      <t>ニチジョウ</t>
    </rPh>
    <rPh sb="2" eb="4">
      <t>セイカツ</t>
    </rPh>
    <rPh sb="5" eb="7">
      <t>シショウ</t>
    </rPh>
    <rPh sb="10" eb="11">
      <t>イタ</t>
    </rPh>
    <phoneticPr fontId="1"/>
  </si>
  <si>
    <t>痛みはない</t>
    <rPh sb="0" eb="1">
      <t>イタ</t>
    </rPh>
    <phoneticPr fontId="1"/>
  </si>
  <si>
    <t>０回</t>
    <rPh sb="1" eb="2">
      <t>カイ</t>
    </rPh>
    <phoneticPr fontId="1"/>
  </si>
  <si>
    <t>５回未満</t>
    <rPh sb="1" eb="2">
      <t>カイ</t>
    </rPh>
    <rPh sb="2" eb="4">
      <t>ミマン</t>
    </rPh>
    <phoneticPr fontId="1"/>
  </si>
  <si>
    <t>５～10回未満</t>
    <rPh sb="4" eb="5">
      <t>カイ</t>
    </rPh>
    <rPh sb="5" eb="7">
      <t>ミマン</t>
    </rPh>
    <phoneticPr fontId="1"/>
  </si>
  <si>
    <t>10～15回未満</t>
    <rPh sb="5" eb="6">
      <t>カイ</t>
    </rPh>
    <rPh sb="6" eb="8">
      <t>ミマン</t>
    </rPh>
    <phoneticPr fontId="1"/>
  </si>
  <si>
    <t>15～20回未満</t>
    <rPh sb="5" eb="6">
      <t>カイ</t>
    </rPh>
    <rPh sb="6" eb="8">
      <t>ミマン</t>
    </rPh>
    <phoneticPr fontId="1"/>
  </si>
  <si>
    <t>20回以上</t>
    <rPh sb="2" eb="3">
      <t>カイ</t>
    </rPh>
    <rPh sb="3" eb="5">
      <t>イジョウ</t>
    </rPh>
    <phoneticPr fontId="1"/>
  </si>
  <si>
    <t>平均
(回)</t>
    <rPh sb="0" eb="2">
      <t>ヘイキン</t>
    </rPh>
    <rPh sb="4" eb="5">
      <t>カイ</t>
    </rPh>
    <phoneticPr fontId="1"/>
  </si>
  <si>
    <t>「要支援１～要介護２」で「自立～Ⅱｂ」</t>
    <rPh sb="1" eb="4">
      <t>ヨウシエン</t>
    </rPh>
    <rPh sb="6" eb="9">
      <t>ヨウカイゴ</t>
    </rPh>
    <rPh sb="13" eb="15">
      <t>ジリツ</t>
    </rPh>
    <phoneticPr fontId="1"/>
  </si>
  <si>
    <t>「要介護３～要介護５」で「自立～Ⅱｂ」</t>
    <rPh sb="1" eb="4">
      <t>ヨウカイゴ</t>
    </rPh>
    <rPh sb="6" eb="9">
      <t>ヨウカイゴ</t>
    </rPh>
    <phoneticPr fontId="1"/>
  </si>
  <si>
    <t>×</t>
    <phoneticPr fontId="1"/>
  </si>
  <si>
    <t>「要支援１～要介護２」で「Ⅲａ～Ｍ」</t>
    <rPh sb="1" eb="4">
      <t>ヨウシエン</t>
    </rPh>
    <rPh sb="6" eb="9">
      <t>ヨウカイゴ</t>
    </rPh>
    <phoneticPr fontId="1"/>
  </si>
  <si>
    <t>「要介護３～要介護５」で「Ⅲａ～Ｍ」</t>
    <rPh sb="1" eb="4">
      <t>ヨウカイゴ</t>
    </rPh>
    <rPh sb="6" eb="9">
      <t>ヨウカイゴ</t>
    </rPh>
    <phoneticPr fontId="1"/>
  </si>
  <si>
    <t>その他・無回答</t>
    <rPh sb="2" eb="3">
      <t>タ</t>
    </rPh>
    <rPh sb="4" eb="7">
      <t>ムカイトウ</t>
    </rPh>
    <phoneticPr fontId="1"/>
  </si>
  <si>
    <t>　　　　　　　　　　　ケアマネ調査
本人調査</t>
    <rPh sb="15" eb="17">
      <t>チョウサ</t>
    </rPh>
    <rPh sb="19" eb="21">
      <t>ホンニン</t>
    </rPh>
    <rPh sb="21" eb="23">
      <t>チョウサ</t>
    </rPh>
    <phoneticPr fontId="1"/>
  </si>
  <si>
    <t>担当ケアマネジャー</t>
  </si>
  <si>
    <t>の満足度</t>
  </si>
  <si>
    <t>　　　　　　　　　       　　　　　　　　ケアマネ調査
本人調査</t>
    <rPh sb="28" eb="30">
      <t>チョウサ</t>
    </rPh>
    <rPh sb="32" eb="34">
      <t>ホンニン</t>
    </rPh>
    <rPh sb="34" eb="36">
      <t>チョウサ</t>
    </rPh>
    <phoneticPr fontId="1"/>
  </si>
  <si>
    <t>SQ15-2</t>
    <phoneticPr fontId="1"/>
  </si>
  <si>
    <t>モーニングケア</t>
    <phoneticPr fontId="1"/>
  </si>
  <si>
    <t>イブニングケア</t>
    <phoneticPr fontId="1"/>
  </si>
  <si>
    <t>(2)食事介助</t>
    <rPh sb="3" eb="5">
      <t>ショクジ</t>
    </rPh>
    <rPh sb="5" eb="7">
      <t>カイジョ</t>
    </rPh>
    <phoneticPr fontId="1"/>
  </si>
  <si>
    <t>(3)服薬介助回数</t>
    <rPh sb="3" eb="5">
      <t>フクヤク</t>
    </rPh>
    <rPh sb="5" eb="7">
      <t>カイジョ</t>
    </rPh>
    <rPh sb="7" eb="9">
      <t>カイスウ</t>
    </rPh>
    <phoneticPr fontId="1"/>
  </si>
  <si>
    <t>10～30回未満</t>
    <rPh sb="5" eb="6">
      <t>カイ</t>
    </rPh>
    <rPh sb="6" eb="8">
      <t>ミマン</t>
    </rPh>
    <phoneticPr fontId="1"/>
  </si>
  <si>
    <t>30～50回未満</t>
    <rPh sb="5" eb="6">
      <t>カイ</t>
    </rPh>
    <rPh sb="6" eb="8">
      <t>ミマン</t>
    </rPh>
    <phoneticPr fontId="1"/>
  </si>
  <si>
    <t>50回以上</t>
    <rPh sb="2" eb="3">
      <t>カイ</t>
    </rPh>
    <rPh sb="3" eb="5">
      <t>イジョウ</t>
    </rPh>
    <phoneticPr fontId="1"/>
  </si>
  <si>
    <t>平均
（回）</t>
    <rPh sb="0" eb="2">
      <t>ヘイキン</t>
    </rPh>
    <rPh sb="4" eb="5">
      <t>カイ</t>
    </rPh>
    <phoneticPr fontId="1"/>
  </si>
  <si>
    <t>Q16(1)</t>
    <phoneticPr fontId="1"/>
  </si>
  <si>
    <t>食事</t>
    <rPh sb="0" eb="2">
      <t>ショクジ</t>
    </rPh>
    <phoneticPr fontId="1"/>
  </si>
  <si>
    <t>ヘルパー等が実施・介助</t>
    <rPh sb="4" eb="5">
      <t>トウ</t>
    </rPh>
    <rPh sb="6" eb="8">
      <t>ジッシ</t>
    </rPh>
    <rPh sb="9" eb="11">
      <t>カイジョ</t>
    </rPh>
    <phoneticPr fontId="1"/>
  </si>
  <si>
    <t>住まい職員が実施・介助</t>
    <rPh sb="0" eb="1">
      <t>ス</t>
    </rPh>
    <rPh sb="3" eb="5">
      <t>ショクイン</t>
    </rPh>
    <rPh sb="6" eb="8">
      <t>ジッシ</t>
    </rPh>
    <rPh sb="9" eb="11">
      <t>カイジョ</t>
    </rPh>
    <phoneticPr fontId="1"/>
  </si>
  <si>
    <t>(5)外出介助回数</t>
    <rPh sb="3" eb="5">
      <t>ガイシュツ</t>
    </rPh>
    <rPh sb="5" eb="7">
      <t>カイジョ</t>
    </rPh>
    <rPh sb="7" eb="9">
      <t>カイスウ</t>
    </rPh>
    <phoneticPr fontId="1"/>
  </si>
  <si>
    <t>Q16(2)</t>
    <phoneticPr fontId="1"/>
  </si>
  <si>
    <t>移動</t>
    <rPh sb="0" eb="2">
      <t>イドウ</t>
    </rPh>
    <phoneticPr fontId="1"/>
  </si>
  <si>
    <t>Q16(2)</t>
    <phoneticPr fontId="1"/>
  </si>
  <si>
    <t>(4)入浴介助回数</t>
    <rPh sb="3" eb="5">
      <t>ニュウヨク</t>
    </rPh>
    <rPh sb="5" eb="7">
      <t>カイジョ</t>
    </rPh>
    <rPh sb="7" eb="9">
      <t>カイスウ</t>
    </rPh>
    <phoneticPr fontId="1"/>
  </si>
  <si>
    <t>Q16(3)</t>
    <phoneticPr fontId="1"/>
  </si>
  <si>
    <t>入浴</t>
    <rPh sb="0" eb="2">
      <t>ニュウヨク</t>
    </rPh>
    <phoneticPr fontId="1"/>
  </si>
  <si>
    <t>(1)モーニングケア</t>
    <phoneticPr fontId="1"/>
  </si>
  <si>
    <t>(6)イブニングケア</t>
  </si>
  <si>
    <t>Q16(5)</t>
    <phoneticPr fontId="1"/>
  </si>
  <si>
    <t>整容・着替え</t>
    <rPh sb="0" eb="2">
      <t>セイヨウ</t>
    </rPh>
    <rPh sb="3" eb="5">
      <t>キガ</t>
    </rPh>
    <phoneticPr fontId="1"/>
  </si>
  <si>
    <t>Q16(5)</t>
    <phoneticPr fontId="1"/>
  </si>
  <si>
    <t>Q16　日常的な生活動作の実施状況</t>
    <rPh sb="4" eb="7">
      <t>ニチジョウテキ</t>
    </rPh>
    <rPh sb="8" eb="10">
      <t>セイカツ</t>
    </rPh>
    <rPh sb="10" eb="12">
      <t>ドウサ</t>
    </rPh>
    <rPh sb="13" eb="15">
      <t>ジッシ</t>
    </rPh>
    <rPh sb="15" eb="17">
      <t>ジョウキョウ</t>
    </rPh>
    <phoneticPr fontId="3"/>
  </si>
  <si>
    <t>Q19　必要としている医療（複数回答）1/2</t>
    <rPh sb="4" eb="6">
      <t>ヒツヨウ</t>
    </rPh>
    <rPh sb="11" eb="13">
      <t>イリョウ</t>
    </rPh>
    <rPh sb="13" eb="19">
      <t>フカ</t>
    </rPh>
    <phoneticPr fontId="3"/>
  </si>
  <si>
    <t>Q19　必要としている医療（複数回答）2/2</t>
    <phoneticPr fontId="3"/>
  </si>
  <si>
    <t>Q20　痛みの有無</t>
    <rPh sb="4" eb="5">
      <t>イタ</t>
    </rPh>
    <rPh sb="7" eb="9">
      <t>ウム</t>
    </rPh>
    <phoneticPr fontId="3"/>
  </si>
  <si>
    <t>Q21　介護保険サービス利用単位数</t>
    <rPh sb="4" eb="6">
      <t>カイゴ</t>
    </rPh>
    <rPh sb="6" eb="8">
      <t>ホケン</t>
    </rPh>
    <rPh sb="12" eb="14">
      <t>リヨウ</t>
    </rPh>
    <rPh sb="14" eb="16">
      <t>タンイ</t>
    </rPh>
    <rPh sb="16" eb="17">
      <t>スウ</t>
    </rPh>
    <phoneticPr fontId="3"/>
  </si>
  <si>
    <t>Q26　その他の介護保険サービスの利用回数</t>
    <rPh sb="6" eb="7">
      <t>タ</t>
    </rPh>
    <rPh sb="8" eb="10">
      <t>カイゴ</t>
    </rPh>
    <rPh sb="10" eb="12">
      <t>ホケン</t>
    </rPh>
    <rPh sb="17" eb="19">
      <t>リヨウ</t>
    </rPh>
    <rPh sb="19" eb="21">
      <t>カイスウ</t>
    </rPh>
    <phoneticPr fontId="3"/>
  </si>
  <si>
    <t>(1)食事</t>
    <rPh sb="3" eb="5">
      <t>ショクジ</t>
    </rPh>
    <phoneticPr fontId="3"/>
  </si>
  <si>
    <t>(2)移動</t>
    <rPh sb="3" eb="5">
      <t>イドウ</t>
    </rPh>
    <phoneticPr fontId="3"/>
  </si>
  <si>
    <t>(3)入浴</t>
    <rPh sb="3" eb="5">
      <t>ニュウヨク</t>
    </rPh>
    <phoneticPr fontId="3"/>
  </si>
  <si>
    <t>(4)排泄</t>
    <rPh sb="3" eb="5">
      <t>ハイセツ</t>
    </rPh>
    <phoneticPr fontId="3"/>
  </si>
  <si>
    <t>(5)整容・着替え</t>
    <rPh sb="3" eb="5">
      <t>セイヨウ</t>
    </rPh>
    <rPh sb="6" eb="8">
      <t>キガ</t>
    </rPh>
    <phoneticPr fontId="3"/>
  </si>
  <si>
    <t>(1)訪問介護の利用単位数</t>
    <rPh sb="3" eb="5">
      <t>ホウモン</t>
    </rPh>
    <rPh sb="5" eb="7">
      <t>カイゴ</t>
    </rPh>
    <rPh sb="8" eb="10">
      <t>リヨウ</t>
    </rPh>
    <rPh sb="10" eb="12">
      <t>タンイ</t>
    </rPh>
    <rPh sb="12" eb="13">
      <t>スウ</t>
    </rPh>
    <phoneticPr fontId="3"/>
  </si>
  <si>
    <t>(2)定期巡回・随時対応型訪問介護の利用単位数</t>
    <rPh sb="3" eb="5">
      <t>テイキ</t>
    </rPh>
    <rPh sb="5" eb="7">
      <t>ジュンカイ</t>
    </rPh>
    <rPh sb="8" eb="10">
      <t>ズイジ</t>
    </rPh>
    <rPh sb="10" eb="13">
      <t>タイオウガタ</t>
    </rPh>
    <rPh sb="13" eb="15">
      <t>ホウモン</t>
    </rPh>
    <rPh sb="15" eb="17">
      <t>カイゴ</t>
    </rPh>
    <rPh sb="18" eb="20">
      <t>リヨウ</t>
    </rPh>
    <rPh sb="20" eb="22">
      <t>タンイ</t>
    </rPh>
    <rPh sb="22" eb="23">
      <t>スウ</t>
    </rPh>
    <phoneticPr fontId="3"/>
  </si>
  <si>
    <t>(3)通所介護の利用単位数</t>
    <rPh sb="3" eb="5">
      <t>ツウショ</t>
    </rPh>
    <rPh sb="5" eb="7">
      <t>カイゴ</t>
    </rPh>
    <rPh sb="8" eb="10">
      <t>リヨウ</t>
    </rPh>
    <rPh sb="10" eb="12">
      <t>タンイ</t>
    </rPh>
    <rPh sb="12" eb="13">
      <t>スウ</t>
    </rPh>
    <phoneticPr fontId="3"/>
  </si>
  <si>
    <t>(2)訪問看護</t>
    <rPh sb="3" eb="5">
      <t>ホウモン</t>
    </rPh>
    <rPh sb="5" eb="7">
      <t>カンゴ</t>
    </rPh>
    <phoneticPr fontId="3"/>
  </si>
  <si>
    <t>(4)居宅療養管理指導</t>
    <rPh sb="3" eb="5">
      <t>キョタク</t>
    </rPh>
    <rPh sb="5" eb="7">
      <t>リョウヨウ</t>
    </rPh>
    <rPh sb="7" eb="9">
      <t>カンリ</t>
    </rPh>
    <rPh sb="9" eb="11">
      <t>シドウ</t>
    </rPh>
    <phoneticPr fontId="3"/>
  </si>
  <si>
    <t>全体</t>
    <rPh sb="0" eb="2">
      <t>ゼンタイ</t>
    </rPh>
    <phoneticPr fontId="3"/>
  </si>
  <si>
    <t>自分で実施</t>
    <rPh sb="0" eb="2">
      <t>ジブン</t>
    </rPh>
    <rPh sb="3" eb="5">
      <t>ジッシ</t>
    </rPh>
    <phoneticPr fontId="3"/>
  </si>
  <si>
    <t>家族等が実施・介助</t>
    <rPh sb="0" eb="2">
      <t>カゾク</t>
    </rPh>
    <rPh sb="2" eb="3">
      <t>トウ</t>
    </rPh>
    <rPh sb="4" eb="6">
      <t>ジッシ</t>
    </rPh>
    <rPh sb="7" eb="9">
      <t>カイジョ</t>
    </rPh>
    <phoneticPr fontId="3"/>
  </si>
  <si>
    <t>ヘルパー等が実施
・介助</t>
    <rPh sb="4" eb="5">
      <t>トウ</t>
    </rPh>
    <rPh sb="6" eb="8">
      <t>ジッシ</t>
    </rPh>
    <rPh sb="10" eb="12">
      <t>カイジョ</t>
    </rPh>
    <phoneticPr fontId="3"/>
  </si>
  <si>
    <t>住まい職員が実施
・介助</t>
    <rPh sb="0" eb="1">
      <t>ス</t>
    </rPh>
    <rPh sb="3" eb="5">
      <t>ショクイン</t>
    </rPh>
    <rPh sb="6" eb="8">
      <t>ジッシ</t>
    </rPh>
    <rPh sb="10" eb="12">
      <t>カイジョ</t>
    </rPh>
    <phoneticPr fontId="3"/>
  </si>
  <si>
    <t>無回答</t>
    <rPh sb="0" eb="3">
      <t>ムカイトウ</t>
    </rPh>
    <phoneticPr fontId="3"/>
  </si>
  <si>
    <t>透析</t>
    <rPh sb="0" eb="2">
      <t>トウセキ</t>
    </rPh>
    <phoneticPr fontId="3"/>
  </si>
  <si>
    <t>酸素療法</t>
    <rPh sb="0" eb="2">
      <t>サンソ</t>
    </rPh>
    <rPh sb="2" eb="4">
      <t>リョウホウ</t>
    </rPh>
    <phoneticPr fontId="3"/>
  </si>
  <si>
    <t>カテーテルの管理</t>
    <rPh sb="6" eb="8">
      <t>カンリ</t>
    </rPh>
    <phoneticPr fontId="3"/>
  </si>
  <si>
    <t>レスピレータ
ー（人工呼吸器）</t>
    <phoneticPr fontId="3"/>
  </si>
  <si>
    <t>日常生活に支障のある痛みがある</t>
    <rPh sb="0" eb="2">
      <t>ニチジョウ</t>
    </rPh>
    <rPh sb="2" eb="4">
      <t>セイカツ</t>
    </rPh>
    <rPh sb="5" eb="7">
      <t>シショウ</t>
    </rPh>
    <rPh sb="10" eb="11">
      <t>イタ</t>
    </rPh>
    <phoneticPr fontId="3"/>
  </si>
  <si>
    <t>痛みはない</t>
    <rPh sb="0" eb="1">
      <t>イタ</t>
    </rPh>
    <phoneticPr fontId="3"/>
  </si>
  <si>
    <t>５％未満</t>
    <rPh sb="2" eb="4">
      <t>ミマン</t>
    </rPh>
    <phoneticPr fontId="3"/>
  </si>
  <si>
    <t>５～40％未満</t>
    <rPh sb="5" eb="7">
      <t>ミマン</t>
    </rPh>
    <phoneticPr fontId="3"/>
  </si>
  <si>
    <t>40～60％未満</t>
    <rPh sb="6" eb="8">
      <t>ミマン</t>
    </rPh>
    <phoneticPr fontId="3"/>
  </si>
  <si>
    <t>60～80％未満</t>
    <rPh sb="6" eb="8">
      <t>ミマン</t>
    </rPh>
    <phoneticPr fontId="3"/>
  </si>
  <si>
    <t>100％超</t>
    <rPh sb="4" eb="5">
      <t>チョウ</t>
    </rPh>
    <phoneticPr fontId="3"/>
  </si>
  <si>
    <t>エラー・無回答</t>
    <rPh sb="4" eb="7">
      <t>ムカイトウ</t>
    </rPh>
    <phoneticPr fontId="3"/>
  </si>
  <si>
    <t>平均
(％)</t>
    <rPh sb="0" eb="2">
      <t>ヘイキン</t>
    </rPh>
    <phoneticPr fontId="3"/>
  </si>
  <si>
    <t>０単位</t>
    <rPh sb="1" eb="3">
      <t>タンイ</t>
    </rPh>
    <phoneticPr fontId="3"/>
  </si>
  <si>
    <t>5,000単位未満</t>
    <rPh sb="5" eb="7">
      <t>タンイ</t>
    </rPh>
    <rPh sb="7" eb="9">
      <t>ミマン</t>
    </rPh>
    <phoneticPr fontId="3"/>
  </si>
  <si>
    <t>5,000～10,000単位未満</t>
    <rPh sb="12" eb="14">
      <t>タンイ</t>
    </rPh>
    <rPh sb="14" eb="16">
      <t>ミマン</t>
    </rPh>
    <phoneticPr fontId="3"/>
  </si>
  <si>
    <t>10,000～20,000単位未満</t>
    <rPh sb="13" eb="15">
      <t>タンイ</t>
    </rPh>
    <rPh sb="15" eb="17">
      <t>ミマン</t>
    </rPh>
    <phoneticPr fontId="3"/>
  </si>
  <si>
    <t>20,000～30,000単位未満</t>
    <rPh sb="13" eb="15">
      <t>タンイ</t>
    </rPh>
    <rPh sb="15" eb="17">
      <t>ミマン</t>
    </rPh>
    <phoneticPr fontId="3"/>
  </si>
  <si>
    <t>30,000単位以上</t>
    <rPh sb="6" eb="8">
      <t>タンイ</t>
    </rPh>
    <rPh sb="8" eb="10">
      <t>イジョウ</t>
    </rPh>
    <phoneticPr fontId="3"/>
  </si>
  <si>
    <t>平均
(単位)</t>
    <rPh sb="0" eb="2">
      <t>ヘイキン</t>
    </rPh>
    <rPh sb="4" eb="6">
      <t>タンイ</t>
    </rPh>
    <phoneticPr fontId="3"/>
  </si>
  <si>
    <t>０回</t>
    <rPh sb="1" eb="2">
      <t>カイ</t>
    </rPh>
    <phoneticPr fontId="3"/>
  </si>
  <si>
    <t>５回未満</t>
    <rPh sb="1" eb="2">
      <t>カイ</t>
    </rPh>
    <rPh sb="2" eb="4">
      <t>ミマン</t>
    </rPh>
    <phoneticPr fontId="3"/>
  </si>
  <si>
    <t>５～10回未満</t>
    <rPh sb="4" eb="5">
      <t>カイ</t>
    </rPh>
    <rPh sb="5" eb="7">
      <t>ミマン</t>
    </rPh>
    <phoneticPr fontId="3"/>
  </si>
  <si>
    <t>10～15回未満</t>
    <rPh sb="5" eb="6">
      <t>カイ</t>
    </rPh>
    <rPh sb="6" eb="8">
      <t>ミマン</t>
    </rPh>
    <phoneticPr fontId="3"/>
  </si>
  <si>
    <t>15～20回未満</t>
    <rPh sb="5" eb="6">
      <t>カイ</t>
    </rPh>
    <rPh sb="6" eb="8">
      <t>ミマン</t>
    </rPh>
    <phoneticPr fontId="3"/>
  </si>
  <si>
    <t>20回以上</t>
    <rPh sb="2" eb="3">
      <t>カイ</t>
    </rPh>
    <rPh sb="3" eb="5">
      <t>イジョウ</t>
    </rPh>
    <phoneticPr fontId="3"/>
  </si>
  <si>
    <t>平均
(回)</t>
    <rPh sb="0" eb="2">
      <t>ヘイキン</t>
    </rPh>
    <rPh sb="4" eb="5">
      <t>カイ</t>
    </rPh>
    <phoneticPr fontId="3"/>
  </si>
  <si>
    <t>全　　体</t>
    <rPh sb="0" eb="1">
      <t>ゼン</t>
    </rPh>
    <rPh sb="3" eb="4">
      <t>カラダ</t>
    </rPh>
    <phoneticPr fontId="3"/>
  </si>
  <si>
    <t>Q12</t>
    <phoneticPr fontId="3"/>
  </si>
  <si>
    <t>「要支援１～要介護２」で「自立～Ⅱｂ」</t>
    <rPh sb="1" eb="4">
      <t>ヨウシエン</t>
    </rPh>
    <rPh sb="6" eb="9">
      <t>ヨウカイゴ</t>
    </rPh>
    <rPh sb="13" eb="15">
      <t>ジリツ</t>
    </rPh>
    <phoneticPr fontId="3"/>
  </si>
  <si>
    <t>要介護度</t>
    <rPh sb="0" eb="4">
      <t>ヨウカイゴド</t>
    </rPh>
    <phoneticPr fontId="3"/>
  </si>
  <si>
    <t>「要介護３～要介護５」で「自立～Ⅱｂ」</t>
    <rPh sb="1" eb="4">
      <t>ヨウカイゴ</t>
    </rPh>
    <rPh sb="6" eb="9">
      <t>ヨウカイゴ</t>
    </rPh>
    <phoneticPr fontId="3"/>
  </si>
  <si>
    <t>×</t>
    <phoneticPr fontId="3"/>
  </si>
  <si>
    <t>「要支援１～要介護２」で「Ⅲａ～Ｍ」</t>
    <rPh sb="1" eb="4">
      <t>ヨウシエン</t>
    </rPh>
    <rPh sb="6" eb="9">
      <t>ヨウカイゴ</t>
    </rPh>
    <phoneticPr fontId="3"/>
  </si>
  <si>
    <t>Q15</t>
    <phoneticPr fontId="3"/>
  </si>
  <si>
    <t>「要介護３～要介護５」で「Ⅲａ～Ｍ」</t>
    <rPh sb="1" eb="4">
      <t>ヨウカイゴ</t>
    </rPh>
    <rPh sb="6" eb="9">
      <t>ヨウカイゴ</t>
    </rPh>
    <phoneticPr fontId="3"/>
  </si>
  <si>
    <t>認知症自立度</t>
    <rPh sb="0" eb="3">
      <t>ニンチショウ</t>
    </rPh>
    <rPh sb="3" eb="6">
      <t>ジリツド</t>
    </rPh>
    <phoneticPr fontId="3"/>
  </si>
  <si>
    <t>その他・無回答</t>
    <rPh sb="2" eb="3">
      <t>タ</t>
    </rPh>
    <rPh sb="4" eb="7">
      <t>ムカイトウ</t>
    </rPh>
    <phoneticPr fontId="3"/>
  </si>
  <si>
    <t>Q21　介護保険サービス総利用単位数</t>
    <rPh sb="4" eb="6">
      <t>カイゴ</t>
    </rPh>
    <rPh sb="6" eb="8">
      <t>ホケン</t>
    </rPh>
    <rPh sb="12" eb="13">
      <t>ソウ</t>
    </rPh>
    <rPh sb="13" eb="15">
      <t>リヨウ</t>
    </rPh>
    <rPh sb="15" eb="17">
      <t>タンイ</t>
    </rPh>
    <rPh sb="17" eb="18">
      <t>スウ</t>
    </rPh>
    <phoneticPr fontId="3"/>
  </si>
  <si>
    <t>Q23　訪問介護の主な内容別利用回数</t>
    <rPh sb="4" eb="6">
      <t>ホウモン</t>
    </rPh>
    <rPh sb="6" eb="8">
      <t>カイゴ</t>
    </rPh>
    <rPh sb="9" eb="10">
      <t>オモ</t>
    </rPh>
    <rPh sb="11" eb="13">
      <t>ナイヨウ</t>
    </rPh>
    <rPh sb="13" eb="14">
      <t>ベツ</t>
    </rPh>
    <rPh sb="14" eb="16">
      <t>リヨウ</t>
    </rPh>
    <rPh sb="16" eb="18">
      <t>カイスウ</t>
    </rPh>
    <phoneticPr fontId="3"/>
  </si>
  <si>
    <t>(1)モーニングケア</t>
    <phoneticPr fontId="3"/>
  </si>
  <si>
    <t>(2)食事介助</t>
    <rPh sb="3" eb="5">
      <t>ショクジ</t>
    </rPh>
    <rPh sb="5" eb="7">
      <t>カイジョ</t>
    </rPh>
    <phoneticPr fontId="3"/>
  </si>
  <si>
    <t>(3)通院等乗降介助</t>
    <rPh sb="3" eb="5">
      <t>ツウイン</t>
    </rPh>
    <rPh sb="5" eb="6">
      <t>トウ</t>
    </rPh>
    <rPh sb="6" eb="8">
      <t>ジョウコウ</t>
    </rPh>
    <rPh sb="8" eb="10">
      <t>カイジョ</t>
    </rPh>
    <phoneticPr fontId="3"/>
  </si>
  <si>
    <t>(4)入浴介助</t>
    <rPh sb="3" eb="5">
      <t>ニュウヨク</t>
    </rPh>
    <rPh sb="5" eb="7">
      <t>カイジョ</t>
    </rPh>
    <phoneticPr fontId="3"/>
  </si>
  <si>
    <t>(5)外出介助</t>
    <rPh sb="3" eb="5">
      <t>ガイシュツ</t>
    </rPh>
    <rPh sb="5" eb="7">
      <t>カイジョ</t>
    </rPh>
    <phoneticPr fontId="3"/>
  </si>
  <si>
    <t>(6)イブニングケア</t>
    <phoneticPr fontId="3"/>
  </si>
  <si>
    <t>レスピレーター（人工呼吸器）</t>
  </si>
  <si>
    <t>「要介護１～要介護２」で「自立～Ⅱｂ」</t>
    <rPh sb="1" eb="4">
      <t>ヨウカイゴ</t>
    </rPh>
    <rPh sb="6" eb="9">
      <t>ヨウカイゴ</t>
    </rPh>
    <rPh sb="13" eb="15">
      <t>ジリツ</t>
    </rPh>
    <phoneticPr fontId="3"/>
  </si>
  <si>
    <t>「要介護１～要介護２」で「Ⅲａ～Ｍ」</t>
    <rPh sb="1" eb="4">
      <t>ヨウカイゴ</t>
    </rPh>
    <rPh sb="6" eb="9">
      <t>ヨウカイゴ</t>
    </rPh>
    <phoneticPr fontId="3"/>
  </si>
  <si>
    <t>「要介護１～要介護２」で「自立～Ⅱｂ」</t>
    <rPh sb="1" eb="4">
      <t>ヨウカイゴ</t>
    </rPh>
    <rPh sb="6" eb="9">
      <t>ヨウカイゴ</t>
    </rPh>
    <rPh sb="13" eb="15">
      <t>ジリツ</t>
    </rPh>
    <phoneticPr fontId="1"/>
  </si>
  <si>
    <t>「要介護１～要介護２」で「Ⅲａ～Ｍ」</t>
    <rPh sb="1" eb="4">
      <t>ヨウカイゴ</t>
    </rPh>
    <rPh sb="6" eb="9">
      <t>ヨウカイゴ</t>
    </rPh>
    <phoneticPr fontId="1"/>
  </si>
  <si>
    <t>Q3　入居前の住所地</t>
    <rPh sb="3" eb="5">
      <t>ニュウキョ</t>
    </rPh>
    <rPh sb="5" eb="6">
      <t>マエ</t>
    </rPh>
    <rPh sb="7" eb="10">
      <t>ジュウショチ</t>
    </rPh>
    <phoneticPr fontId="3"/>
  </si>
  <si>
    <t>Q4　入居前の家族構成</t>
    <rPh sb="3" eb="5">
      <t>ニュウキョ</t>
    </rPh>
    <rPh sb="5" eb="6">
      <t>マエ</t>
    </rPh>
    <rPh sb="7" eb="9">
      <t>カゾク</t>
    </rPh>
    <rPh sb="9" eb="11">
      <t>コウセイ</t>
    </rPh>
    <phoneticPr fontId="3"/>
  </si>
  <si>
    <t>Q5　入居前のサービス利用</t>
    <rPh sb="3" eb="5">
      <t>ニュウキョ</t>
    </rPh>
    <rPh sb="5" eb="6">
      <t>マエ</t>
    </rPh>
    <rPh sb="11" eb="13">
      <t>リヨウ</t>
    </rPh>
    <phoneticPr fontId="3"/>
  </si>
  <si>
    <t>Q6　入居の経緯（複数回答）</t>
    <rPh sb="3" eb="5">
      <t>ニュウキョ</t>
    </rPh>
    <rPh sb="6" eb="8">
      <t>ケイイ</t>
    </rPh>
    <rPh sb="8" eb="14">
      <t>フカ</t>
    </rPh>
    <phoneticPr fontId="3"/>
  </si>
  <si>
    <t>Q7　現在の高齢者向け住まいを選んだ理由（複数回答）</t>
    <rPh sb="3" eb="5">
      <t>ゲンザイ</t>
    </rPh>
    <rPh sb="6" eb="9">
      <t>コウレイシャ</t>
    </rPh>
    <rPh sb="9" eb="10">
      <t>ム</t>
    </rPh>
    <rPh sb="11" eb="12">
      <t>ス</t>
    </rPh>
    <rPh sb="15" eb="16">
      <t>エラ</t>
    </rPh>
    <rPh sb="18" eb="20">
      <t>リユウ</t>
    </rPh>
    <rPh sb="20" eb="26">
      <t>フカ</t>
    </rPh>
    <phoneticPr fontId="3"/>
  </si>
  <si>
    <t>Q9　併設・隣接に限らず、ケアマネ事業所を選べることについて</t>
    <rPh sb="3" eb="5">
      <t>ヘイセツ</t>
    </rPh>
    <rPh sb="6" eb="8">
      <t>リンセツ</t>
    </rPh>
    <rPh sb="9" eb="10">
      <t>カギ</t>
    </rPh>
    <rPh sb="17" eb="20">
      <t>ジギョウショ</t>
    </rPh>
    <rPh sb="21" eb="22">
      <t>エラ</t>
    </rPh>
    <phoneticPr fontId="3"/>
  </si>
  <si>
    <t>Q12　サービス事業所は、併設・隣接以外を含め、利用者が選べることについて</t>
    <rPh sb="8" eb="11">
      <t>ジギョウショ</t>
    </rPh>
    <rPh sb="13" eb="15">
      <t>ヘイセツ</t>
    </rPh>
    <rPh sb="16" eb="18">
      <t>リンセツ</t>
    </rPh>
    <rPh sb="18" eb="20">
      <t>イガイ</t>
    </rPh>
    <rPh sb="21" eb="22">
      <t>フク</t>
    </rPh>
    <rPh sb="24" eb="27">
      <t>リヨウシャ</t>
    </rPh>
    <rPh sb="28" eb="29">
      <t>エラ</t>
    </rPh>
    <phoneticPr fontId="3"/>
  </si>
  <si>
    <t>Q14　入居前</t>
    <phoneticPr fontId="3"/>
  </si>
  <si>
    <t>Q15　現在</t>
    <rPh sb="4" eb="6">
      <t>ゲンザイ</t>
    </rPh>
    <phoneticPr fontId="3"/>
  </si>
  <si>
    <t>Q16　サービスの過不足感</t>
    <rPh sb="9" eb="12">
      <t>カフソク</t>
    </rPh>
    <rPh sb="12" eb="13">
      <t>カン</t>
    </rPh>
    <phoneticPr fontId="3"/>
  </si>
  <si>
    <t>Q17　半年前と比べた変化</t>
    <rPh sb="4" eb="6">
      <t>ハントシ</t>
    </rPh>
    <rPh sb="6" eb="7">
      <t>マエ</t>
    </rPh>
    <rPh sb="8" eb="9">
      <t>クラ</t>
    </rPh>
    <rPh sb="11" eb="13">
      <t>ヘンカ</t>
    </rPh>
    <phoneticPr fontId="3"/>
  </si>
  <si>
    <t>(1)総合評価</t>
    <rPh sb="3" eb="5">
      <t>ソウゴウ</t>
    </rPh>
    <rPh sb="5" eb="7">
      <t>ヒョウカ</t>
    </rPh>
    <phoneticPr fontId="3"/>
  </si>
  <si>
    <t>(2)建物や居室、設備など</t>
    <rPh sb="3" eb="5">
      <t>タテモノ</t>
    </rPh>
    <rPh sb="6" eb="8">
      <t>キョシツ</t>
    </rPh>
    <rPh sb="9" eb="11">
      <t>セツビ</t>
    </rPh>
    <phoneticPr fontId="3"/>
  </si>
  <si>
    <t>(3)食事の内容・質など</t>
    <rPh sb="3" eb="5">
      <t>ショクジ</t>
    </rPh>
    <rPh sb="6" eb="8">
      <t>ナイヨウ</t>
    </rPh>
    <rPh sb="9" eb="10">
      <t>シツ</t>
    </rPh>
    <phoneticPr fontId="3"/>
  </si>
  <si>
    <t>(4)利用料金</t>
    <rPh sb="3" eb="5">
      <t>リヨウ</t>
    </rPh>
    <rPh sb="5" eb="7">
      <t>リョウキン</t>
    </rPh>
    <phoneticPr fontId="3"/>
  </si>
  <si>
    <t>(5)住まいのスタッフの対応</t>
    <rPh sb="3" eb="4">
      <t>ス</t>
    </rPh>
    <rPh sb="12" eb="14">
      <t>タイオウ</t>
    </rPh>
    <phoneticPr fontId="3"/>
  </si>
  <si>
    <t>(6)ヘルパー・介護スタッフによるケア</t>
    <rPh sb="8" eb="10">
      <t>カイゴ</t>
    </rPh>
    <phoneticPr fontId="3"/>
  </si>
  <si>
    <t>(1)訪問介護</t>
    <rPh sb="3" eb="5">
      <t>ホウモン</t>
    </rPh>
    <rPh sb="5" eb="7">
      <t>カイゴ</t>
    </rPh>
    <phoneticPr fontId="3"/>
  </si>
  <si>
    <t>(3)通所介護</t>
    <rPh sb="3" eb="5">
      <t>ツウショ</t>
    </rPh>
    <rPh sb="5" eb="7">
      <t>カイゴ</t>
    </rPh>
    <phoneticPr fontId="3"/>
  </si>
  <si>
    <t>(2)入浴</t>
    <rPh sb="3" eb="5">
      <t>ニュウヨク</t>
    </rPh>
    <phoneticPr fontId="3"/>
  </si>
  <si>
    <t>(3)トイレ</t>
    <phoneticPr fontId="3"/>
  </si>
  <si>
    <t>(8)要介護度</t>
    <rPh sb="3" eb="7">
      <t>ヨウカイゴド</t>
    </rPh>
    <phoneticPr fontId="3"/>
  </si>
  <si>
    <t>本人</t>
    <rPh sb="0" eb="1">
      <t>ホン</t>
    </rPh>
    <rPh sb="1" eb="2">
      <t>ニン</t>
    </rPh>
    <phoneticPr fontId="3"/>
  </si>
  <si>
    <t>家族</t>
    <rPh sb="0" eb="2">
      <t>カゾク</t>
    </rPh>
    <phoneticPr fontId="3"/>
  </si>
  <si>
    <t>入居前の利用状況</t>
    <rPh sb="0" eb="2">
      <t>ニュウキョ</t>
    </rPh>
    <rPh sb="2" eb="3">
      <t>マエ</t>
    </rPh>
    <rPh sb="4" eb="6">
      <t>リヨウ</t>
    </rPh>
    <rPh sb="6" eb="8">
      <t>ジョウキョウ</t>
    </rPh>
    <phoneticPr fontId="3"/>
  </si>
  <si>
    <t>現在の利用状況</t>
    <rPh sb="0" eb="2">
      <t>ゲンザイ</t>
    </rPh>
    <rPh sb="3" eb="5">
      <t>リヨウ</t>
    </rPh>
    <rPh sb="5" eb="7">
      <t>ジョウキョウ</t>
    </rPh>
    <phoneticPr fontId="3"/>
  </si>
  <si>
    <t>　　　　　　本人調査
ケアマネ調査</t>
    <rPh sb="6" eb="8">
      <t>ホンニン</t>
    </rPh>
    <rPh sb="8" eb="10">
      <t>チョウサ</t>
    </rPh>
    <rPh sb="18" eb="20">
      <t>チョウサ</t>
    </rPh>
    <phoneticPr fontId="3"/>
  </si>
  <si>
    <t>本人</t>
    <rPh sb="0" eb="2">
      <t>ホンニン</t>
    </rPh>
    <phoneticPr fontId="3"/>
  </si>
  <si>
    <t>とても満足</t>
    <rPh sb="3" eb="5">
      <t>マンゾク</t>
    </rPh>
    <phoneticPr fontId="3"/>
  </si>
  <si>
    <t>まあ満足</t>
    <rPh sb="2" eb="4">
      <t>マンゾク</t>
    </rPh>
    <phoneticPr fontId="3"/>
  </si>
  <si>
    <t>やや不満</t>
    <rPh sb="2" eb="4">
      <t>フマン</t>
    </rPh>
    <phoneticPr fontId="3"/>
  </si>
  <si>
    <t>不満</t>
    <rPh sb="0" eb="2">
      <t>フマン</t>
    </rPh>
    <phoneticPr fontId="3"/>
  </si>
  <si>
    <t>不明</t>
    <rPh sb="0" eb="2">
      <t>フメイ</t>
    </rPh>
    <phoneticPr fontId="3"/>
  </si>
  <si>
    <t>利用している</t>
    <rPh sb="0" eb="2">
      <t>リヨウ</t>
    </rPh>
    <phoneticPr fontId="3"/>
  </si>
  <si>
    <t>利用していない</t>
    <rPh sb="0" eb="2">
      <t>リヨウ</t>
    </rPh>
    <phoneticPr fontId="3"/>
  </si>
  <si>
    <t>Q15　認知症自立度</t>
    <rPh sb="4" eb="7">
      <t>ニンチショウ</t>
    </rPh>
    <rPh sb="7" eb="10">
      <t>ジリツド</t>
    </rPh>
    <phoneticPr fontId="3"/>
  </si>
  <si>
    <t>平均
（単位）</t>
    <rPh sb="0" eb="2">
      <t>ヘイキン</t>
    </rPh>
    <phoneticPr fontId="3"/>
  </si>
  <si>
    <t>Q14</t>
    <phoneticPr fontId="3"/>
  </si>
  <si>
    <t>Q14　障害自立度</t>
    <rPh sb="4" eb="6">
      <t>ショウガイ</t>
    </rPh>
    <rPh sb="6" eb="9">
      <t>ジリツド</t>
    </rPh>
    <phoneticPr fontId="3"/>
  </si>
  <si>
    <t>Q21-1　Q21のうち、限度額管理対象単位数</t>
    <rPh sb="13" eb="16">
      <t>ゲンドガク</t>
    </rPh>
    <rPh sb="16" eb="18">
      <t>カンリ</t>
    </rPh>
    <rPh sb="18" eb="20">
      <t>タイショウ</t>
    </rPh>
    <rPh sb="20" eb="22">
      <t>タンイ</t>
    </rPh>
    <rPh sb="22" eb="23">
      <t>スウ</t>
    </rPh>
    <phoneticPr fontId="3"/>
  </si>
  <si>
    <t>Q22　訪問介護の利用回数</t>
    <rPh sb="4" eb="6">
      <t>ホウモン</t>
    </rPh>
    <rPh sb="6" eb="8">
      <t>カイゴ</t>
    </rPh>
    <rPh sb="9" eb="11">
      <t>リヨウ</t>
    </rPh>
    <rPh sb="11" eb="13">
      <t>カイスウ</t>
    </rPh>
    <phoneticPr fontId="3"/>
  </si>
  <si>
    <t>Q25　通所介護の利用回数</t>
    <rPh sb="4" eb="6">
      <t>ツウショ</t>
    </rPh>
    <rPh sb="6" eb="8">
      <t>カイゴ</t>
    </rPh>
    <rPh sb="9" eb="11">
      <t>リヨウ</t>
    </rPh>
    <rPh sb="11" eb="13">
      <t>カイスウ</t>
    </rPh>
    <phoneticPr fontId="3"/>
  </si>
  <si>
    <t>合計</t>
    <rPh sb="0" eb="2">
      <t>ゴウケイ</t>
    </rPh>
    <phoneticPr fontId="3"/>
  </si>
  <si>
    <t>生活援助</t>
    <rPh sb="0" eb="2">
      <t>セイカツ</t>
    </rPh>
    <rPh sb="2" eb="4">
      <t>エンジョ</t>
    </rPh>
    <phoneticPr fontId="3"/>
  </si>
  <si>
    <t>身体介護</t>
    <rPh sb="0" eb="2">
      <t>シンタイ</t>
    </rPh>
    <rPh sb="2" eb="4">
      <t>カイゴ</t>
    </rPh>
    <phoneticPr fontId="3"/>
  </si>
  <si>
    <t>通院等乗降介助</t>
    <rPh sb="0" eb="2">
      <t>ツウイン</t>
    </rPh>
    <rPh sb="2" eb="3">
      <t>トウ</t>
    </rPh>
    <rPh sb="3" eb="5">
      <t>ジョウコウ</t>
    </rPh>
    <rPh sb="5" eb="7">
      <t>カイジョ</t>
    </rPh>
    <phoneticPr fontId="3"/>
  </si>
  <si>
    <t>Ｎ</t>
    <phoneticPr fontId="3"/>
  </si>
  <si>
    <t>平均
（回）</t>
    <rPh sb="0" eb="2">
      <t>ヘイキン</t>
    </rPh>
    <phoneticPr fontId="3"/>
  </si>
  <si>
    <t>中央
（回）</t>
    <rPh sb="0" eb="2">
      <t>チュウオウ</t>
    </rPh>
    <phoneticPr fontId="3"/>
  </si>
  <si>
    <t>Q13</t>
    <phoneticPr fontId="3"/>
  </si>
  <si>
    <t>以前よりよくなった</t>
    <rPh sb="0" eb="2">
      <t>イゼン</t>
    </rPh>
    <phoneticPr fontId="3"/>
  </si>
  <si>
    <t>以前と変わらない</t>
    <rPh sb="0" eb="2">
      <t>イゼン</t>
    </rPh>
    <rPh sb="3" eb="4">
      <t>カ</t>
    </rPh>
    <phoneticPr fontId="3"/>
  </si>
  <si>
    <t>以前よりも悪くなった</t>
    <rPh sb="0" eb="2">
      <t>イゼン</t>
    </rPh>
    <rPh sb="5" eb="6">
      <t>ワル</t>
    </rPh>
    <phoneticPr fontId="3"/>
  </si>
  <si>
    <t>　　　　　　　　　　ケアマネ調査
本人調査</t>
  </si>
  <si>
    <t>Q11</t>
    <phoneticPr fontId="3"/>
  </si>
  <si>
    <t>満足している</t>
    <rPh sb="0" eb="2">
      <t>マンゾク</t>
    </rPh>
    <phoneticPr fontId="3"/>
  </si>
  <si>
    <t>満足していない</t>
    <rPh sb="0" eb="2">
      <t>マンゾク</t>
    </rPh>
    <phoneticPr fontId="3"/>
  </si>
  <si>
    <t>　　　　　　　      　　　　　　　　ケアマネ調査
本人調査</t>
  </si>
  <si>
    <t>SQ15-2</t>
    <phoneticPr fontId="3"/>
  </si>
  <si>
    <t>訪問介護</t>
    <rPh sb="0" eb="2">
      <t>ホウモン</t>
    </rPh>
    <rPh sb="2" eb="4">
      <t>カイゴ</t>
    </rPh>
    <phoneticPr fontId="3"/>
  </si>
  <si>
    <t>サービスの満足度</t>
    <rPh sb="5" eb="8">
      <t>マンゾクド</t>
    </rPh>
    <phoneticPr fontId="3"/>
  </si>
  <si>
    <t>定期巡回・随時対応型</t>
    <rPh sb="0" eb="2">
      <t>テイキ</t>
    </rPh>
    <rPh sb="2" eb="4">
      <t>ジュンカイ</t>
    </rPh>
    <rPh sb="5" eb="7">
      <t>ズイジ</t>
    </rPh>
    <rPh sb="7" eb="10">
      <t>タイオウガタ</t>
    </rPh>
    <phoneticPr fontId="3"/>
  </si>
  <si>
    <t>訪問介護看護</t>
    <phoneticPr fontId="3"/>
  </si>
  <si>
    <t>－</t>
    <phoneticPr fontId="3"/>
  </si>
  <si>
    <t>通所介護</t>
    <rPh sb="0" eb="2">
      <t>ツウショ</t>
    </rPh>
    <rPh sb="2" eb="4">
      <t>カイゴ</t>
    </rPh>
    <phoneticPr fontId="3"/>
  </si>
  <si>
    <t>Q17　健康状態</t>
    <rPh sb="4" eb="6">
      <t>ケンコウ</t>
    </rPh>
    <rPh sb="6" eb="8">
      <t>ジョウタイ</t>
    </rPh>
    <phoneticPr fontId="3"/>
  </si>
  <si>
    <t>Q19　必要としている医療（複数回答）</t>
    <rPh sb="4" eb="6">
      <t>ヒツヨウ</t>
    </rPh>
    <rPh sb="11" eb="13">
      <t>イリョウ</t>
    </rPh>
    <rPh sb="13" eb="19">
      <t>フカ</t>
    </rPh>
    <phoneticPr fontId="3"/>
  </si>
  <si>
    <t>とてもよい</t>
  </si>
  <si>
    <t>よい</t>
  </si>
  <si>
    <t>あまり良くない</t>
    <rPh sb="3" eb="4">
      <t>ヨ</t>
    </rPh>
    <phoneticPr fontId="3"/>
  </si>
  <si>
    <t>良くない</t>
    <rPh sb="0" eb="1">
      <t>ヨ</t>
    </rPh>
    <phoneticPr fontId="3"/>
  </si>
  <si>
    <t>Q21-1</t>
    <phoneticPr fontId="2"/>
  </si>
  <si>
    <t>要支援１</t>
    <rPh sb="0" eb="3">
      <t>ヨウシエン</t>
    </rPh>
    <phoneticPr fontId="3"/>
  </si>
  <si>
    <t>要介護度別区分</t>
  </si>
  <si>
    <t>支給限度額に対</t>
  </si>
  <si>
    <t>するQ21-1の割合</t>
  </si>
  <si>
    <t>要支援２</t>
    <rPh sb="0" eb="3">
      <t>ヨウシエン</t>
    </rPh>
    <phoneticPr fontId="3"/>
  </si>
  <si>
    <t>要介護１</t>
    <rPh sb="0" eb="3">
      <t>ヨウカイゴ</t>
    </rPh>
    <phoneticPr fontId="3"/>
  </si>
  <si>
    <t>要介護２</t>
    <rPh sb="0" eb="3">
      <t>ヨウカイゴ</t>
    </rPh>
    <phoneticPr fontId="3"/>
  </si>
  <si>
    <t>要介護３</t>
    <rPh sb="0" eb="3">
      <t>ヨウカイゴ</t>
    </rPh>
    <phoneticPr fontId="3"/>
  </si>
  <si>
    <t>要介護４</t>
    <rPh sb="0" eb="3">
      <t>ヨウカイゴ</t>
    </rPh>
    <phoneticPr fontId="3"/>
  </si>
  <si>
    <t>要介護５</t>
    <rPh sb="0" eb="3">
      <t>ヨウカイゴ</t>
    </rPh>
    <phoneticPr fontId="3"/>
  </si>
  <si>
    <t>(10) 職員数－ａ常勤＋ｂ非常勤常勤換算</t>
    <rPh sb="5" eb="8">
      <t>ショクインスウ</t>
    </rPh>
    <phoneticPr fontId="1"/>
  </si>
  <si>
    <t>５人未満</t>
    <rPh sb="1" eb="2">
      <t>ヒト</t>
    </rPh>
    <rPh sb="2" eb="4">
      <t>ミマン</t>
    </rPh>
    <phoneticPr fontId="1"/>
  </si>
  <si>
    <t>５～10人未満</t>
    <rPh sb="4" eb="5">
      <t>ヒト</t>
    </rPh>
    <rPh sb="5" eb="7">
      <t>ミマン</t>
    </rPh>
    <phoneticPr fontId="1"/>
  </si>
  <si>
    <t>10～15人未満</t>
    <rPh sb="5" eb="6">
      <t>ニン</t>
    </rPh>
    <rPh sb="6" eb="8">
      <t>ミマン</t>
    </rPh>
    <phoneticPr fontId="1"/>
  </si>
  <si>
    <t>15～20人未満</t>
    <rPh sb="5" eb="6">
      <t>ニン</t>
    </rPh>
    <rPh sb="6" eb="8">
      <t>ミマン</t>
    </rPh>
    <phoneticPr fontId="1"/>
  </si>
  <si>
    <t>20～25人未満</t>
    <rPh sb="5" eb="6">
      <t>ニン</t>
    </rPh>
    <rPh sb="6" eb="8">
      <t>ミマン</t>
    </rPh>
    <phoneticPr fontId="1"/>
  </si>
  <si>
    <t>25～30人未満</t>
    <rPh sb="5" eb="6">
      <t>ヒト</t>
    </rPh>
    <rPh sb="6" eb="8">
      <t>ミマン</t>
    </rPh>
    <phoneticPr fontId="1"/>
  </si>
  <si>
    <t>30人以上</t>
    <rPh sb="2" eb="3">
      <t>ニン</t>
    </rPh>
    <rPh sb="3" eb="5">
      <t>イジョウ</t>
    </rPh>
    <phoneticPr fontId="1"/>
  </si>
  <si>
    <t>平均
（人）</t>
    <rPh sb="0" eb="2">
      <t>ヘイキン</t>
    </rPh>
    <rPh sb="4" eb="5">
      <t>ヒト</t>
    </rPh>
    <phoneticPr fontId="1"/>
  </si>
  <si>
    <t>(15) 利用登録者数</t>
    <rPh sb="5" eb="7">
      <t>リヨウ</t>
    </rPh>
    <rPh sb="7" eb="9">
      <t>トウロク</t>
    </rPh>
    <rPh sb="9" eb="10">
      <t>シャ</t>
    </rPh>
    <rPh sb="10" eb="11">
      <t>スウ</t>
    </rPh>
    <phoneticPr fontId="1"/>
  </si>
  <si>
    <t xml:space="preserve">     入居者＋地域住民</t>
    <rPh sb="5" eb="8">
      <t>ニュウキョシャ</t>
    </rPh>
    <rPh sb="9" eb="11">
      <t>チイキ</t>
    </rPh>
    <rPh sb="11" eb="13">
      <t>ジュウミン</t>
    </rPh>
    <phoneticPr fontId="3"/>
  </si>
  <si>
    <t>10～19人</t>
    <rPh sb="5" eb="6">
      <t>ニン</t>
    </rPh>
    <phoneticPr fontId="1"/>
  </si>
  <si>
    <t>50～59人</t>
    <rPh sb="5" eb="6">
      <t>ニン</t>
    </rPh>
    <phoneticPr fontId="1"/>
  </si>
  <si>
    <t>60～69人</t>
    <rPh sb="5" eb="6">
      <t>ニン</t>
    </rPh>
    <phoneticPr fontId="1"/>
  </si>
  <si>
    <t>70～79人</t>
    <rPh sb="5" eb="6">
      <t>ニン</t>
    </rPh>
    <phoneticPr fontId="1"/>
  </si>
  <si>
    <t>80人以上</t>
    <rPh sb="2" eb="3">
      <t>ニン</t>
    </rPh>
    <rPh sb="3" eb="5">
      <t>イジョウ</t>
    </rPh>
    <phoneticPr fontId="1"/>
  </si>
  <si>
    <t>定期巡回</t>
    <rPh sb="2" eb="4">
      <t>ジュンカイ</t>
    </rPh>
    <phoneticPr fontId="3"/>
  </si>
  <si>
    <t>・随時対</t>
  </si>
  <si>
    <t>応型訪問</t>
  </si>
  <si>
    <t>介護看護</t>
  </si>
  <si>
    <t>(14)利用定員数</t>
    <rPh sb="4" eb="6">
      <t>リヨウ</t>
    </rPh>
    <rPh sb="6" eb="9">
      <t>テイインスウ</t>
    </rPh>
    <phoneticPr fontId="3"/>
  </si>
  <si>
    <t>　　 合計(ａ+ｂ)</t>
    <rPh sb="3" eb="5">
      <t>ゴウケイ</t>
    </rPh>
    <phoneticPr fontId="3"/>
  </si>
  <si>
    <t>SQ10-1　ケアマネジャーを変更した理由</t>
    <rPh sb="15" eb="17">
      <t>ヘンコウ</t>
    </rPh>
    <rPh sb="19" eb="21">
      <t>リユウ</t>
    </rPh>
    <phoneticPr fontId="3"/>
  </si>
  <si>
    <t>Q12　サービス事業所を選べることについて</t>
    <rPh sb="8" eb="11">
      <t>ジギョウショ</t>
    </rPh>
    <rPh sb="12" eb="13">
      <t>エラ</t>
    </rPh>
    <phoneticPr fontId="3"/>
  </si>
  <si>
    <t>住まい事業所の勧めにより変更した</t>
    <rPh sb="0" eb="1">
      <t>ス</t>
    </rPh>
    <rPh sb="3" eb="6">
      <t>ジギョウショ</t>
    </rPh>
    <rPh sb="7" eb="8">
      <t>スス</t>
    </rPh>
    <rPh sb="12" eb="14">
      <t>ヘンコウ</t>
    </rPh>
    <phoneticPr fontId="3"/>
  </si>
  <si>
    <t>距離が遠い等やむを得ない理由で変更した</t>
    <rPh sb="0" eb="2">
      <t>キョリ</t>
    </rPh>
    <rPh sb="3" eb="4">
      <t>トオ</t>
    </rPh>
    <rPh sb="5" eb="6">
      <t>トウ</t>
    </rPh>
    <rPh sb="9" eb="10">
      <t>エ</t>
    </rPh>
    <rPh sb="12" eb="14">
      <t>リユウ</t>
    </rPh>
    <rPh sb="15" eb="17">
      <t>ヘンコウ</t>
    </rPh>
    <phoneticPr fontId="3"/>
  </si>
  <si>
    <t>以前の担当ケアマネジャーに不満があったため変更した</t>
    <rPh sb="0" eb="2">
      <t>イゼン</t>
    </rPh>
    <rPh sb="3" eb="5">
      <t>タントウ</t>
    </rPh>
    <rPh sb="13" eb="15">
      <t>フマン</t>
    </rPh>
    <rPh sb="21" eb="23">
      <t>ヘンコウ</t>
    </rPh>
    <phoneticPr fontId="3"/>
  </si>
  <si>
    <t>評判がよい等、現在のケアマネ事業所を利用したくて変更した</t>
    <rPh sb="0" eb="2">
      <t>ヒョウバン</t>
    </rPh>
    <rPh sb="5" eb="6">
      <t>トウ</t>
    </rPh>
    <rPh sb="7" eb="9">
      <t>ゲンザイ</t>
    </rPh>
    <rPh sb="14" eb="17">
      <t>ジギョウショ</t>
    </rPh>
    <rPh sb="18" eb="20">
      <t>リヨウ</t>
    </rPh>
    <rPh sb="24" eb="26">
      <t>ヘンコウ</t>
    </rPh>
    <phoneticPr fontId="3"/>
  </si>
  <si>
    <t>その他</t>
    <rPh sb="2" eb="3">
      <t>タ</t>
    </rPh>
    <phoneticPr fontId="3"/>
  </si>
  <si>
    <t>知っている</t>
    <rPh sb="0" eb="1">
      <t>シ</t>
    </rPh>
    <phoneticPr fontId="3"/>
  </si>
  <si>
    <t>知らない</t>
    <rPh sb="0" eb="1">
      <t>シ</t>
    </rPh>
    <phoneticPr fontId="3"/>
  </si>
  <si>
    <t>Q9</t>
    <phoneticPr fontId="3"/>
  </si>
  <si>
    <t>ケアマネを選べること</t>
    <rPh sb="5" eb="6">
      <t>エラ</t>
    </rPh>
    <phoneticPr fontId="3"/>
  </si>
  <si>
    <t>事業者の広告やホームページを見た</t>
    <rPh sb="0" eb="3">
      <t>ジギョウシャ</t>
    </rPh>
    <rPh sb="4" eb="6">
      <t>コウコク</t>
    </rPh>
    <rPh sb="14" eb="15">
      <t>ミ</t>
    </rPh>
    <phoneticPr fontId="3"/>
  </si>
  <si>
    <t>家族・知人から紹介された</t>
    <rPh sb="0" eb="2">
      <t>カゾク</t>
    </rPh>
    <rPh sb="3" eb="5">
      <t>チジン</t>
    </rPh>
    <rPh sb="7" eb="9">
      <t>ショウカイ</t>
    </rPh>
    <phoneticPr fontId="3"/>
  </si>
  <si>
    <t>病院のソーシャルワーカーから紹介された</t>
    <rPh sb="0" eb="2">
      <t>ヒヨ</t>
    </rPh>
    <rPh sb="14" eb="16">
      <t>ショウカイ</t>
    </rPh>
    <phoneticPr fontId="3"/>
  </si>
  <si>
    <t>医師から紹介された</t>
    <rPh sb="0" eb="2">
      <t>イシ</t>
    </rPh>
    <rPh sb="4" eb="6">
      <t>ショウカイ</t>
    </rPh>
    <phoneticPr fontId="3"/>
  </si>
  <si>
    <t>ケアマネジャーから紹介された</t>
    <rPh sb="9" eb="11">
      <t>ショウカイ</t>
    </rPh>
    <phoneticPr fontId="3"/>
  </si>
  <si>
    <t>紹介センターから紹介された</t>
    <rPh sb="0" eb="2">
      <t>ショウカイ</t>
    </rPh>
    <rPh sb="8" eb="10">
      <t>ショウカイ</t>
    </rPh>
    <phoneticPr fontId="3"/>
  </si>
  <si>
    <t>不動産事業者から紹介された</t>
    <rPh sb="0" eb="3">
      <t>フドウサン</t>
    </rPh>
    <rPh sb="3" eb="6">
      <t>ジギョウシャ</t>
    </rPh>
    <rPh sb="8" eb="10">
      <t>ショウカイ</t>
    </rPh>
    <phoneticPr fontId="3"/>
  </si>
  <si>
    <t>Q2</t>
    <phoneticPr fontId="2"/>
  </si>
  <si>
    <t>自宅（親族宅等を含む）</t>
    <rPh sb="0" eb="2">
      <t>ジタク</t>
    </rPh>
    <rPh sb="3" eb="5">
      <t>シンゾク</t>
    </rPh>
    <rPh sb="5" eb="6">
      <t>タク</t>
    </rPh>
    <rPh sb="6" eb="7">
      <t>トウ</t>
    </rPh>
    <rPh sb="8" eb="9">
      <t>フク</t>
    </rPh>
    <phoneticPr fontId="3"/>
  </si>
  <si>
    <t>入居前の居場所</t>
    <rPh sb="0" eb="2">
      <t>ニュウキョ</t>
    </rPh>
    <rPh sb="2" eb="3">
      <t>マエ</t>
    </rPh>
    <rPh sb="4" eb="7">
      <t>イバショ</t>
    </rPh>
    <phoneticPr fontId="3"/>
  </si>
  <si>
    <t>医療機関（入院）</t>
    <rPh sb="0" eb="2">
      <t>イリョウ</t>
    </rPh>
    <rPh sb="2" eb="4">
      <t>キカン</t>
    </rPh>
    <rPh sb="5" eb="7">
      <t>ニュウイン</t>
    </rPh>
    <phoneticPr fontId="3"/>
  </si>
  <si>
    <t>介護療養型医療施設</t>
    <rPh sb="0" eb="2">
      <t>カイゴ</t>
    </rPh>
    <rPh sb="2" eb="4">
      <t>リョウヨウ</t>
    </rPh>
    <rPh sb="4" eb="5">
      <t>カタ</t>
    </rPh>
    <rPh sb="5" eb="7">
      <t>イリョウ</t>
    </rPh>
    <rPh sb="7" eb="9">
      <t>シセツ</t>
    </rPh>
    <phoneticPr fontId="3"/>
  </si>
  <si>
    <t>介護老人保健施設</t>
    <rPh sb="0" eb="2">
      <t>カイゴ</t>
    </rPh>
    <rPh sb="2" eb="4">
      <t>ロウジン</t>
    </rPh>
    <rPh sb="4" eb="6">
      <t>ホケン</t>
    </rPh>
    <rPh sb="6" eb="8">
      <t>シセツ</t>
    </rPh>
    <phoneticPr fontId="3"/>
  </si>
  <si>
    <t>特別養護老人ホーム</t>
    <rPh sb="0" eb="9">
      <t>トヨ</t>
    </rPh>
    <phoneticPr fontId="3"/>
  </si>
  <si>
    <t>Q15　現在の利用状況</t>
    <rPh sb="4" eb="6">
      <t>ゲンザイ</t>
    </rPh>
    <rPh sb="7" eb="9">
      <t>リヨウ</t>
    </rPh>
    <rPh sb="9" eb="11">
      <t>ジョウキョウ</t>
    </rPh>
    <phoneticPr fontId="3"/>
  </si>
  <si>
    <t>Q14</t>
    <phoneticPr fontId="3"/>
  </si>
  <si>
    <t>入居前の利用状況</t>
  </si>
  <si>
    <t>利用していた</t>
    <rPh sb="0" eb="2">
      <t>リヨウ</t>
    </rPh>
    <phoneticPr fontId="3"/>
  </si>
  <si>
    <t>利用していなかった</t>
    <rPh sb="0" eb="2">
      <t>リヨウ</t>
    </rPh>
    <phoneticPr fontId="3"/>
  </si>
  <si>
    <t>(2)定期巡回・</t>
  </si>
  <si>
    <t>随時対応型訪問</t>
  </si>
  <si>
    <t>利用単位数</t>
    <rPh sb="0" eb="2">
      <t>リヨウ</t>
    </rPh>
    <rPh sb="2" eb="4">
      <t>タンイ</t>
    </rPh>
    <rPh sb="4" eb="5">
      <t>スウ</t>
    </rPh>
    <phoneticPr fontId="3"/>
  </si>
  <si>
    <t>　　　　　　　　　　　　　　　　　　　　　　　　　　　　　　　　ケアマネ調査
事業所調査</t>
    <rPh sb="36" eb="38">
      <t>チョウサ</t>
    </rPh>
    <rPh sb="40" eb="43">
      <t>ジギョウショ</t>
    </rPh>
    <rPh sb="43" eb="45">
      <t>チョウサ</t>
    </rPh>
    <phoneticPr fontId="3"/>
  </si>
  <si>
    <t>(13)</t>
    <phoneticPr fontId="3"/>
  </si>
  <si>
    <t>全　体</t>
    <rPh sb="0" eb="1">
      <t>ゼン</t>
    </rPh>
    <rPh sb="2" eb="3">
      <t>カラダ</t>
    </rPh>
    <phoneticPr fontId="3"/>
  </si>
  <si>
    <t>地域への</t>
    <rPh sb="0" eb="2">
      <t>チイキ</t>
    </rPh>
    <phoneticPr fontId="3"/>
  </si>
  <si>
    <t>サービス</t>
    <phoneticPr fontId="3"/>
  </si>
  <si>
    <t>高齢者向け住まい入居者のみにサービス提供している</t>
    <rPh sb="0" eb="3">
      <t>コウレイシャ</t>
    </rPh>
    <rPh sb="3" eb="4">
      <t>ム</t>
    </rPh>
    <rPh sb="5" eb="6">
      <t>ス</t>
    </rPh>
    <rPh sb="8" eb="11">
      <t>ニュウキョシャ</t>
    </rPh>
    <rPh sb="18" eb="20">
      <t>テイキョウ</t>
    </rPh>
    <phoneticPr fontId="3"/>
  </si>
  <si>
    <t>提供</t>
    <rPh sb="0" eb="2">
      <t>テイキョウ</t>
    </rPh>
    <phoneticPr fontId="3"/>
  </si>
  <si>
    <t>入居者を担当する職員が、地域（一般在宅）に対してもサービス提供している</t>
    <rPh sb="0" eb="3">
      <t>ニュウキョシャ</t>
    </rPh>
    <rPh sb="4" eb="6">
      <t>タントウ</t>
    </rPh>
    <rPh sb="8" eb="10">
      <t>ショクイン</t>
    </rPh>
    <rPh sb="12" eb="14">
      <t>チイキ</t>
    </rPh>
    <rPh sb="15" eb="17">
      <t>イッパン</t>
    </rPh>
    <rPh sb="17" eb="19">
      <t>ザイタク</t>
    </rPh>
    <rPh sb="21" eb="22">
      <t>タイ</t>
    </rPh>
    <rPh sb="29" eb="31">
      <t>テイキョウ</t>
    </rPh>
    <phoneticPr fontId="3"/>
  </si>
  <si>
    <t>入居者担当とは別に地域（一般在宅）を担当する職員を定め、提供している</t>
    <rPh sb="0" eb="3">
      <t>ニュウキョシャ</t>
    </rPh>
    <rPh sb="3" eb="5">
      <t>タントウ</t>
    </rPh>
    <rPh sb="7" eb="8">
      <t>ベツ</t>
    </rPh>
    <rPh sb="9" eb="11">
      <t>チイキ</t>
    </rPh>
    <rPh sb="12" eb="14">
      <t>イッパン</t>
    </rPh>
    <rPh sb="14" eb="16">
      <t>ザイタク</t>
    </rPh>
    <rPh sb="18" eb="20">
      <t>タントウ</t>
    </rPh>
    <rPh sb="22" eb="24">
      <t>ショクイン</t>
    </rPh>
    <rPh sb="25" eb="26">
      <t>サダ</t>
    </rPh>
    <rPh sb="28" eb="30">
      <t>テイキョウ</t>
    </rPh>
    <phoneticPr fontId="3"/>
  </si>
  <si>
    <t>定期巡回・</t>
  </si>
  <si>
    <t>随時対応型</t>
  </si>
  <si>
    <t>訪問介護看</t>
  </si>
  <si>
    <t>護</t>
  </si>
  <si>
    <t>地域（一般在宅）に対してもサービス提供している※</t>
    <rPh sb="0" eb="2">
      <t>チイキ</t>
    </rPh>
    <rPh sb="3" eb="5">
      <t>イッパン</t>
    </rPh>
    <rPh sb="5" eb="7">
      <t>ザイタク</t>
    </rPh>
    <rPh sb="9" eb="10">
      <t>タイ</t>
    </rPh>
    <rPh sb="17" eb="19">
      <t>テイキョウ</t>
    </rPh>
    <phoneticPr fontId="3"/>
  </si>
  <si>
    <t>※通所介護では「入居者を担当する職員が、地域に対してもサービス提供している」と「入居者担当とは別に地域を担当する職員を定め、提供している」を合計して</t>
    <phoneticPr fontId="3"/>
  </si>
  <si>
    <t>　「地域に対してもサービス提供している」としている。</t>
    <phoneticPr fontId="3"/>
  </si>
  <si>
    <t>　　　　　　　　　　　　　ケアマネ調査
定点調査</t>
    <rPh sb="17" eb="19">
      <t>チョウサ</t>
    </rPh>
    <rPh sb="21" eb="23">
      <t>テイテン</t>
    </rPh>
    <rPh sb="23" eb="25">
      <t>チョウサ</t>
    </rPh>
    <phoneticPr fontId="3"/>
  </si>
  <si>
    <t>問４(2)②③</t>
    <phoneticPr fontId="3"/>
  </si>
  <si>
    <t>10万円未満</t>
    <rPh sb="2" eb="3">
      <t>マン</t>
    </rPh>
    <rPh sb="3" eb="4">
      <t>エン</t>
    </rPh>
    <rPh sb="4" eb="6">
      <t>ミマン</t>
    </rPh>
    <phoneticPr fontId="3"/>
  </si>
  <si>
    <t>利用料金総額</t>
    <phoneticPr fontId="3"/>
  </si>
  <si>
    <t>10～12万円未満</t>
    <rPh sb="5" eb="6">
      <t>マン</t>
    </rPh>
    <rPh sb="6" eb="7">
      <t>エン</t>
    </rPh>
    <rPh sb="7" eb="9">
      <t>ミマン</t>
    </rPh>
    <phoneticPr fontId="3"/>
  </si>
  <si>
    <t>月額換算　</t>
  </si>
  <si>
    <t>12～14万円未満</t>
    <rPh sb="5" eb="6">
      <t>マン</t>
    </rPh>
    <rPh sb="6" eb="7">
      <t>エン</t>
    </rPh>
    <rPh sb="7" eb="9">
      <t>ミマン</t>
    </rPh>
    <phoneticPr fontId="3"/>
  </si>
  <si>
    <t>14～16万円未満</t>
    <rPh sb="5" eb="6">
      <t>マン</t>
    </rPh>
    <rPh sb="6" eb="7">
      <t>エン</t>
    </rPh>
    <rPh sb="7" eb="9">
      <t>ミマン</t>
    </rPh>
    <phoneticPr fontId="3"/>
  </si>
  <si>
    <t>16～18万円未満</t>
    <rPh sb="5" eb="6">
      <t>マン</t>
    </rPh>
    <rPh sb="6" eb="7">
      <t>エン</t>
    </rPh>
    <rPh sb="7" eb="9">
      <t>ミマン</t>
    </rPh>
    <phoneticPr fontId="3"/>
  </si>
  <si>
    <t>18～20万円未満</t>
    <rPh sb="5" eb="6">
      <t>マン</t>
    </rPh>
    <rPh sb="6" eb="7">
      <t>エン</t>
    </rPh>
    <rPh sb="7" eb="9">
      <t>ミマン</t>
    </rPh>
    <phoneticPr fontId="3"/>
  </si>
  <si>
    <t>20～25万円未満</t>
    <rPh sb="5" eb="6">
      <t>マン</t>
    </rPh>
    <rPh sb="6" eb="7">
      <t>エン</t>
    </rPh>
    <rPh sb="7" eb="9">
      <t>ミマン</t>
    </rPh>
    <phoneticPr fontId="3"/>
  </si>
  <si>
    <t>25～30万円未満</t>
    <rPh sb="5" eb="6">
      <t>マン</t>
    </rPh>
    <rPh sb="6" eb="7">
      <t>エン</t>
    </rPh>
    <rPh sb="7" eb="9">
      <t>ミマン</t>
    </rPh>
    <phoneticPr fontId="3"/>
  </si>
  <si>
    <t>30万円以上</t>
    <rPh sb="2" eb="3">
      <t>マン</t>
    </rPh>
    <rPh sb="3" eb="4">
      <t>エン</t>
    </rPh>
    <rPh sb="4" eb="6">
      <t>イジョウ</t>
    </rPh>
    <phoneticPr fontId="3"/>
  </si>
  <si>
    <t>問４(2)②</t>
    <phoneticPr fontId="3"/>
  </si>
  <si>
    <t>１万円未満</t>
    <rPh sb="1" eb="3">
      <t>マンエン</t>
    </rPh>
    <rPh sb="3" eb="5">
      <t>ミマン</t>
    </rPh>
    <phoneticPr fontId="3"/>
  </si>
  <si>
    <t>ｂ＋ｃ</t>
    <phoneticPr fontId="3"/>
  </si>
  <si>
    <t>１～２万円未満</t>
    <rPh sb="3" eb="5">
      <t>マンエン</t>
    </rPh>
    <rPh sb="5" eb="7">
      <t>ミマン</t>
    </rPh>
    <phoneticPr fontId="3"/>
  </si>
  <si>
    <t>２～３万円未満</t>
    <rPh sb="3" eb="5">
      <t>マンエン</t>
    </rPh>
    <rPh sb="5" eb="7">
      <t>ミマン</t>
    </rPh>
    <phoneticPr fontId="3"/>
  </si>
  <si>
    <t>３～４万円未満</t>
    <rPh sb="3" eb="5">
      <t>マンエン</t>
    </rPh>
    <rPh sb="5" eb="7">
      <t>ミマン</t>
    </rPh>
    <phoneticPr fontId="3"/>
  </si>
  <si>
    <t>４～５万円未満</t>
    <rPh sb="3" eb="5">
      <t>マンエン</t>
    </rPh>
    <rPh sb="5" eb="7">
      <t>ミマン</t>
    </rPh>
    <phoneticPr fontId="3"/>
  </si>
  <si>
    <t>５～７万円未満</t>
    <rPh sb="3" eb="5">
      <t>マンエン</t>
    </rPh>
    <rPh sb="5" eb="7">
      <t>ミマン</t>
    </rPh>
    <phoneticPr fontId="3"/>
  </si>
  <si>
    <t>７～10万円未満</t>
    <rPh sb="4" eb="6">
      <t>マンエン</t>
    </rPh>
    <rPh sb="6" eb="8">
      <t>ミマン</t>
    </rPh>
    <phoneticPr fontId="3"/>
  </si>
  <si>
    <t>10万円以上</t>
    <rPh sb="2" eb="4">
      <t>マンエン</t>
    </rPh>
    <rPh sb="4" eb="6">
      <t>イジョウ</t>
    </rPh>
    <phoneticPr fontId="3"/>
  </si>
  <si>
    <t>問10(1)</t>
    <phoneticPr fontId="3"/>
  </si>
  <si>
    <t>０人</t>
    <rPh sb="1" eb="2">
      <t>ヒト</t>
    </rPh>
    <phoneticPr fontId="3"/>
  </si>
  <si>
    <t>日中の兼務を含む</t>
    <phoneticPr fontId="3"/>
  </si>
  <si>
    <t>２人未満</t>
    <rPh sb="1" eb="2">
      <t>ヒト</t>
    </rPh>
    <rPh sb="2" eb="4">
      <t>ミマン</t>
    </rPh>
    <phoneticPr fontId="3"/>
  </si>
  <si>
    <t>職員数</t>
  </si>
  <si>
    <t>２～４人未満</t>
    <rPh sb="3" eb="4">
      <t>ヒト</t>
    </rPh>
    <rPh sb="4" eb="6">
      <t>ミマン</t>
    </rPh>
    <phoneticPr fontId="3"/>
  </si>
  <si>
    <t>定員50人換算</t>
    <rPh sb="0" eb="2">
      <t>テイイン</t>
    </rPh>
    <rPh sb="4" eb="5">
      <t>ヒト</t>
    </rPh>
    <rPh sb="5" eb="7">
      <t>カンサン</t>
    </rPh>
    <phoneticPr fontId="3"/>
  </si>
  <si>
    <t>４～６人未満</t>
    <rPh sb="3" eb="4">
      <t>ヒト</t>
    </rPh>
    <rPh sb="4" eb="6">
      <t>ミマン</t>
    </rPh>
    <phoneticPr fontId="3"/>
  </si>
  <si>
    <t>６～８人未満</t>
    <rPh sb="3" eb="4">
      <t>ヒト</t>
    </rPh>
    <rPh sb="4" eb="6">
      <t>ミマン</t>
    </rPh>
    <phoneticPr fontId="3"/>
  </si>
  <si>
    <t>８～10人未満</t>
    <rPh sb="4" eb="5">
      <t>ヒト</t>
    </rPh>
    <rPh sb="5" eb="7">
      <t>ミマン</t>
    </rPh>
    <phoneticPr fontId="3"/>
  </si>
  <si>
    <t>10～15人未満</t>
    <rPh sb="5" eb="6">
      <t>ニン</t>
    </rPh>
    <rPh sb="6" eb="8">
      <t>ミマン</t>
    </rPh>
    <phoneticPr fontId="3"/>
  </si>
  <si>
    <t>15～20人未満</t>
    <rPh sb="5" eb="6">
      <t>ニン</t>
    </rPh>
    <rPh sb="6" eb="8">
      <t>ミマン</t>
    </rPh>
    <phoneticPr fontId="3"/>
  </si>
  <si>
    <t>20人以上</t>
    <rPh sb="2" eb="3">
      <t>ニン</t>
    </rPh>
    <rPh sb="3" eb="5">
      <t>イジョウ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</si>
</sst>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00_ "/>
    <numFmt numFmtId="178" formatCode="0.000"/>
    <numFmt numFmtId="179" formatCode="0.0000"/>
    <numFmt numFmtId="180" formatCode="#,##0.0"/>
    <numFmt numFmtId="181" formatCode="#,##0.0&quot;円&quot;"/>
  </numFmts>
  <fonts count="19" x14ac:knownFonts="1">
    <font>
      <sz val="10"/>
      <color theme="1"/>
      <name val="ＭＳ 明朝"/>
      <family val="2"/>
      <charset val="128"/>
    </font>
    <font>
      <sz val="6"/>
      <name val="ＭＳ 明朝"/>
      <family val="2"/>
      <charset val="128"/>
    </font>
    <font>
      <sz val="11"/>
      <color theme="1"/>
      <name val="ＭＳ 明朝"/>
      <family val="2"/>
      <charset val="128"/>
    </font>
    <font>
      <sz val="11"/>
      <color theme="1"/>
      <name val="ＭＳ 明朝"/>
      <family val="1"/>
      <charset val="128"/>
    </font>
    <font>
      <sz val="11"/>
      <color rgb="FFFF0000"/>
      <name val="ＭＳ 明朝"/>
      <family val="1"/>
      <charset val="128"/>
    </font>
    <font>
      <sz val="11"/>
      <color theme="3"/>
      <name val="ＭＳ 明朝"/>
      <family val="1"/>
      <charset val="128"/>
    </font>
    <font>
      <u/>
      <sz val="11"/>
      <color theme="1"/>
      <name val="ＭＳ 明朝"/>
      <family val="1"/>
      <charset val="128"/>
    </font>
    <font>
      <b/>
      <sz val="11"/>
      <color rgb="FFFF0000"/>
      <name val="ＭＳ 明朝"/>
      <family val="1"/>
      <charset val="128"/>
    </font>
    <font>
      <b/>
      <sz val="12"/>
      <color theme="1"/>
      <name val="ＭＳ 明朝"/>
      <family val="1"/>
      <charset val="128"/>
    </font>
    <font>
      <b/>
      <sz val="16"/>
      <color theme="1"/>
      <name val="ＭＳ 明朝"/>
      <family val="1"/>
      <charset val="128"/>
    </font>
    <font>
      <sz val="10"/>
      <name val="ＭＳ 明朝"/>
      <family val="1"/>
      <charset val="128"/>
    </font>
    <font>
      <sz val="11"/>
      <name val="ＭＳ 明朝"/>
      <family val="1"/>
      <charset val="128"/>
    </font>
    <font>
      <sz val="10"/>
      <name val="ＭＳ Ｐ明朝"/>
      <family val="1"/>
      <charset val="128"/>
    </font>
    <font>
      <sz val="9"/>
      <name val="ＭＳ 明朝"/>
      <family val="1"/>
      <charset val="128"/>
    </font>
    <font>
      <sz val="8"/>
      <name val="ＭＳ Ｐ明朝"/>
      <family val="1"/>
      <charset val="128"/>
    </font>
    <font>
      <sz val="9"/>
      <color theme="1"/>
      <name val="ＭＳ 明朝"/>
      <family val="1"/>
      <charset val="128"/>
    </font>
    <font>
      <sz val="9"/>
      <name val="ＭＳ ゴシック"/>
      <family val="3"/>
      <charset val="128"/>
    </font>
    <font>
      <sz val="9"/>
      <name val="ＭＳ Ｐ明朝"/>
      <family val="1"/>
      <charset val="128"/>
    </font>
    <font>
      <b/>
      <sz val="9"/>
      <name val="ＭＳ 明朝"/>
      <family val="1"/>
      <charset val="128"/>
    </font>
  </fonts>
  <fills count="8">
    <fill>
      <patternFill patternType="none"/>
    </fill>
    <fill>
      <patternFill patternType="gray125"/>
    </fill>
    <fill>
      <patternFill patternType="solid">
        <fgColor theme="9" tint="0.79998168889431442"/>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5" tint="0.399975585192419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style="thin">
        <color indexed="64"/>
      </right>
      <top/>
      <bottom/>
      <diagonal/>
    </border>
    <border>
      <left/>
      <right/>
      <top style="thin">
        <color indexed="64"/>
      </top>
      <bottom style="thin">
        <color indexed="64"/>
      </bottom>
      <diagonal/>
    </border>
    <border>
      <left/>
      <right style="thin">
        <color indexed="64"/>
      </right>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style="thin">
        <color indexed="64"/>
      </top>
      <bottom/>
      <diagonal/>
    </border>
    <border>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diagonalDown="1">
      <left/>
      <right/>
      <top style="thin">
        <color indexed="64"/>
      </top>
      <bottom style="thin">
        <color indexed="64"/>
      </bottom>
      <diagonal style="thin">
        <color indexed="64"/>
      </diagonal>
    </border>
  </borders>
  <cellStyleXfs count="3">
    <xf numFmtId="0" fontId="0" fillId="0" borderId="0">
      <alignment vertical="center"/>
    </xf>
    <xf numFmtId="0" fontId="10" fillId="0" borderId="0">
      <alignment vertical="center"/>
    </xf>
    <xf numFmtId="38" fontId="10" fillId="0" borderId="0" applyFont="0" applyFill="0" applyBorder="0" applyAlignment="0" applyProtection="0">
      <alignment vertical="center"/>
    </xf>
  </cellStyleXfs>
  <cellXfs count="317">
    <xf numFmtId="0" fontId="0" fillId="0" borderId="0" xfId="0">
      <alignment vertical="center"/>
    </xf>
    <xf numFmtId="0" fontId="2" fillId="0" borderId="0" xfId="0" applyFont="1">
      <alignment vertical="center"/>
    </xf>
    <xf numFmtId="0" fontId="2" fillId="0" borderId="0" xfId="0" applyFont="1" applyAlignment="1">
      <alignment vertical="top" wrapText="1"/>
    </xf>
    <xf numFmtId="0" fontId="2" fillId="0" borderId="0" xfId="0" applyFont="1" applyBorder="1" applyAlignment="1">
      <alignment vertical="top" wrapText="1"/>
    </xf>
    <xf numFmtId="0" fontId="2" fillId="0" borderId="0" xfId="0" applyFont="1" applyBorder="1">
      <alignment vertical="center"/>
    </xf>
    <xf numFmtId="0" fontId="3" fillId="0" borderId="6" xfId="0" applyFont="1" applyBorder="1" applyAlignment="1">
      <alignment vertical="top" wrapText="1"/>
    </xf>
    <xf numFmtId="0" fontId="3" fillId="0" borderId="11" xfId="0" applyFont="1" applyBorder="1" applyAlignment="1">
      <alignment vertical="center"/>
    </xf>
    <xf numFmtId="0" fontId="3" fillId="0" borderId="11" xfId="0" applyFont="1" applyBorder="1" applyAlignment="1">
      <alignment vertical="top" wrapText="1"/>
    </xf>
    <xf numFmtId="0" fontId="3" fillId="0" borderId="17" xfId="0" applyFont="1" applyBorder="1" applyAlignment="1">
      <alignment vertical="top" wrapText="1"/>
    </xf>
    <xf numFmtId="0" fontId="3" fillId="0" borderId="0" xfId="0" applyFont="1">
      <alignment vertical="center"/>
    </xf>
    <xf numFmtId="0" fontId="3" fillId="3" borderId="0" xfId="0" applyFont="1" applyFill="1">
      <alignment vertical="center"/>
    </xf>
    <xf numFmtId="0" fontId="4" fillId="0" borderId="3" xfId="0" applyFont="1" applyBorder="1" applyAlignment="1">
      <alignment vertical="top" wrapText="1"/>
    </xf>
    <xf numFmtId="0" fontId="3" fillId="0" borderId="12" xfId="0" applyFont="1" applyBorder="1" applyAlignment="1">
      <alignment vertical="top" wrapText="1"/>
    </xf>
    <xf numFmtId="0" fontId="3" fillId="0" borderId="11" xfId="0" applyFont="1" applyFill="1" applyBorder="1" applyAlignment="1">
      <alignment vertical="top" wrapText="1"/>
    </xf>
    <xf numFmtId="0" fontId="3" fillId="0" borderId="3" xfId="0" applyFont="1" applyFill="1" applyBorder="1" applyAlignment="1">
      <alignment vertical="top" wrapText="1"/>
    </xf>
    <xf numFmtId="0" fontId="3" fillId="0" borderId="12" xfId="0" applyFont="1" applyFill="1" applyBorder="1" applyAlignment="1">
      <alignment vertical="top" wrapText="1"/>
    </xf>
    <xf numFmtId="0" fontId="3" fillId="0" borderId="9" xfId="0" applyFont="1" applyFill="1" applyBorder="1" applyAlignment="1">
      <alignment vertical="top" wrapText="1"/>
    </xf>
    <xf numFmtId="0" fontId="3" fillId="0" borderId="3" xfId="0" applyFont="1" applyBorder="1" applyAlignment="1">
      <alignment vertical="top" wrapText="1"/>
    </xf>
    <xf numFmtId="0" fontId="3" fillId="0" borderId="9" xfId="0" applyFont="1" applyBorder="1" applyAlignment="1">
      <alignment vertical="top" wrapText="1"/>
    </xf>
    <xf numFmtId="0" fontId="3" fillId="0" borderId="0" xfId="0" applyFont="1" applyFill="1">
      <alignment vertical="center"/>
    </xf>
    <xf numFmtId="0" fontId="3" fillId="0" borderId="10" xfId="0" applyFont="1" applyBorder="1" applyAlignment="1">
      <alignment vertical="top" wrapText="1"/>
    </xf>
    <xf numFmtId="0" fontId="3" fillId="0" borderId="12" xfId="0" applyFont="1" applyBorder="1" applyAlignment="1">
      <alignment vertical="center"/>
    </xf>
    <xf numFmtId="0" fontId="5" fillId="0" borderId="0" xfId="0" applyFont="1">
      <alignment vertical="center"/>
    </xf>
    <xf numFmtId="0" fontId="3" fillId="0" borderId="14" xfId="0" applyFont="1" applyBorder="1" applyAlignment="1">
      <alignment vertical="top" wrapText="1"/>
    </xf>
    <xf numFmtId="0" fontId="3" fillId="0" borderId="2" xfId="0" applyFont="1" applyBorder="1" applyAlignment="1">
      <alignment vertical="top" wrapText="1"/>
    </xf>
    <xf numFmtId="0" fontId="3" fillId="0" borderId="19" xfId="0" applyFont="1" applyBorder="1" applyAlignment="1">
      <alignment vertical="top" wrapText="1"/>
    </xf>
    <xf numFmtId="0" fontId="3" fillId="0" borderId="1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14" xfId="0" applyFont="1" applyFill="1" applyBorder="1" applyAlignment="1">
      <alignment vertical="top" wrapText="1"/>
    </xf>
    <xf numFmtId="0" fontId="3" fillId="2" borderId="18" xfId="0" applyFont="1" applyFill="1" applyBorder="1" applyAlignment="1">
      <alignment vertical="top" wrapText="1"/>
    </xf>
    <xf numFmtId="0" fontId="3" fillId="2" borderId="5" xfId="0" applyFont="1" applyFill="1" applyBorder="1" applyAlignment="1">
      <alignment vertical="top" wrapText="1"/>
    </xf>
    <xf numFmtId="0" fontId="3" fillId="4" borderId="1" xfId="0" applyFont="1" applyFill="1" applyBorder="1" applyAlignment="1">
      <alignment horizontal="center" vertical="center"/>
    </xf>
    <xf numFmtId="0" fontId="3" fillId="4" borderId="1" xfId="0" applyFont="1" applyFill="1" applyBorder="1" applyAlignment="1">
      <alignment horizontal="center" vertical="top" wrapText="1"/>
    </xf>
    <xf numFmtId="0" fontId="3" fillId="0" borderId="9" xfId="0" applyFont="1" applyBorder="1" applyAlignment="1">
      <alignment horizontal="center" vertical="center"/>
    </xf>
    <xf numFmtId="0" fontId="3" fillId="0" borderId="14" xfId="0" applyFont="1" applyFill="1" applyBorder="1" applyAlignment="1">
      <alignment horizontal="center" vertical="center"/>
    </xf>
    <xf numFmtId="0" fontId="3" fillId="0" borderId="2" xfId="0" applyFont="1" applyFill="1" applyBorder="1" applyAlignment="1">
      <alignment vertical="top" wrapText="1"/>
    </xf>
    <xf numFmtId="0" fontId="3" fillId="0" borderId="2" xfId="0" applyFont="1" applyFill="1" applyBorder="1" applyAlignment="1">
      <alignment horizontal="left" vertical="center" wrapText="1"/>
    </xf>
    <xf numFmtId="0" fontId="2" fillId="0" borderId="0" xfId="0" applyFont="1" applyAlignment="1">
      <alignment vertical="center"/>
    </xf>
    <xf numFmtId="0" fontId="2" fillId="0" borderId="0" xfId="0" applyFont="1" applyBorder="1" applyAlignment="1">
      <alignment vertical="center"/>
    </xf>
    <xf numFmtId="14" fontId="3" fillId="2" borderId="4" xfId="0" quotePrefix="1" applyNumberFormat="1" applyFont="1" applyFill="1" applyBorder="1" applyAlignment="1">
      <alignment vertical="center"/>
    </xf>
    <xf numFmtId="14" fontId="3" fillId="0" borderId="16" xfId="0" quotePrefix="1" applyNumberFormat="1" applyFont="1" applyBorder="1" applyAlignment="1">
      <alignment horizontal="right" vertical="center"/>
    </xf>
    <xf numFmtId="14" fontId="3" fillId="0" borderId="8" xfId="0" quotePrefix="1" applyNumberFormat="1" applyFont="1" applyBorder="1" applyAlignment="1">
      <alignment horizontal="right" vertical="center"/>
    </xf>
    <xf numFmtId="14" fontId="3" fillId="0" borderId="20" xfId="0" quotePrefix="1" applyNumberFormat="1" applyFont="1" applyBorder="1" applyAlignment="1">
      <alignment horizontal="right" vertical="center"/>
    </xf>
    <xf numFmtId="0" fontId="3" fillId="0" borderId="8" xfId="0" quotePrefix="1" applyFont="1" applyBorder="1" applyAlignment="1">
      <alignment horizontal="right" vertical="center"/>
    </xf>
    <xf numFmtId="0" fontId="2" fillId="0" borderId="0" xfId="0" applyFont="1" applyAlignment="1">
      <alignment horizontal="center" vertical="center"/>
    </xf>
    <xf numFmtId="0" fontId="2" fillId="0" borderId="0" xfId="0" applyFont="1" applyBorder="1" applyAlignment="1">
      <alignment horizontal="center" vertical="top"/>
    </xf>
    <xf numFmtId="0" fontId="3" fillId="2" borderId="1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4" xfId="0" applyFont="1" applyBorder="1" applyAlignment="1">
      <alignment horizontal="center" vertical="center"/>
    </xf>
    <xf numFmtId="14" fontId="3" fillId="0" borderId="7" xfId="0" quotePrefix="1" applyNumberFormat="1" applyFont="1" applyBorder="1" applyAlignment="1">
      <alignment horizontal="right" vertical="center"/>
    </xf>
    <xf numFmtId="0" fontId="7" fillId="0" borderId="0" xfId="0" applyFont="1">
      <alignment vertical="center"/>
    </xf>
    <xf numFmtId="0" fontId="3" fillId="0" borderId="15" xfId="0" quotePrefix="1" applyFont="1" applyFill="1" applyBorder="1" applyAlignment="1">
      <alignment horizontal="right" vertical="center"/>
    </xf>
    <xf numFmtId="0" fontId="3" fillId="0" borderId="6" xfId="0" applyFont="1" applyFill="1" applyBorder="1" applyAlignment="1">
      <alignment horizontal="center" vertical="center"/>
    </xf>
    <xf numFmtId="0" fontId="3" fillId="0" borderId="13" xfId="0" applyFont="1" applyBorder="1" applyAlignment="1">
      <alignment vertical="top" wrapText="1"/>
    </xf>
    <xf numFmtId="0" fontId="3" fillId="0" borderId="15" xfId="0" quotePrefix="1" applyFont="1" applyBorder="1" applyAlignment="1">
      <alignment horizontal="right" vertical="center"/>
    </xf>
    <xf numFmtId="0" fontId="4" fillId="0" borderId="2" xfId="0" applyFont="1" applyBorder="1" applyAlignment="1">
      <alignment vertical="top" wrapText="1"/>
    </xf>
    <xf numFmtId="0" fontId="3" fillId="0" borderId="11" xfId="0" applyFont="1" applyBorder="1" applyAlignment="1">
      <alignment horizontal="center" vertical="center"/>
    </xf>
    <xf numFmtId="0" fontId="9" fillId="0" borderId="0" xfId="0" applyFont="1" applyBorder="1" applyAlignment="1">
      <alignment vertical="center"/>
    </xf>
    <xf numFmtId="0" fontId="2" fillId="0" borderId="0" xfId="0" applyFont="1" applyBorder="1" applyAlignment="1">
      <alignment horizontal="right" wrapText="1"/>
    </xf>
    <xf numFmtId="0" fontId="8" fillId="0" borderId="0" xfId="0" applyFont="1" applyBorder="1" applyAlignment="1">
      <alignment vertical="center"/>
    </xf>
    <xf numFmtId="0" fontId="10" fillId="0" borderId="0" xfId="1" applyFont="1">
      <alignment vertical="center"/>
    </xf>
    <xf numFmtId="0" fontId="11" fillId="0" borderId="0" xfId="1" applyFont="1" applyFill="1" applyAlignment="1">
      <alignment vertical="center"/>
    </xf>
    <xf numFmtId="0" fontId="10" fillId="0" borderId="0" xfId="1" applyFont="1" applyFill="1">
      <alignment vertical="center"/>
    </xf>
    <xf numFmtId="0" fontId="10" fillId="0" borderId="4" xfId="1" applyFont="1" applyBorder="1" applyAlignment="1">
      <alignment vertical="top" wrapText="1"/>
    </xf>
    <xf numFmtId="0" fontId="10" fillId="0" borderId="18" xfId="1" applyFont="1" applyBorder="1" applyAlignment="1">
      <alignment vertical="top" wrapText="1"/>
    </xf>
    <xf numFmtId="0" fontId="10" fillId="0" borderId="5" xfId="1" applyFont="1" applyBorder="1" applyAlignment="1">
      <alignment vertical="top" wrapText="1"/>
    </xf>
    <xf numFmtId="0" fontId="10" fillId="0" borderId="1" xfId="1" applyFont="1" applyFill="1" applyBorder="1" applyAlignment="1">
      <alignment horizontal="center" vertical="top" wrapText="1"/>
    </xf>
    <xf numFmtId="0" fontId="10" fillId="0" borderId="1" xfId="1" applyFont="1" applyFill="1" applyBorder="1" applyAlignment="1">
      <alignment vertical="top" wrapText="1"/>
    </xf>
    <xf numFmtId="0" fontId="10" fillId="0" borderId="0" xfId="1" applyFont="1" applyAlignment="1">
      <alignment vertical="top" wrapText="1"/>
    </xf>
    <xf numFmtId="49" fontId="10" fillId="0" borderId="21" xfId="1" applyNumberFormat="1" applyFont="1" applyBorder="1">
      <alignment vertical="center"/>
    </xf>
    <xf numFmtId="49" fontId="10" fillId="0" borderId="22" xfId="1" applyNumberFormat="1" applyFont="1" applyBorder="1">
      <alignment vertical="center"/>
    </xf>
    <xf numFmtId="49" fontId="10" fillId="0" borderId="3" xfId="1" applyNumberFormat="1" applyFont="1" applyBorder="1" applyAlignment="1">
      <alignment horizontal="center" vertical="center"/>
    </xf>
    <xf numFmtId="3" fontId="10" fillId="0" borderId="21" xfId="1" applyNumberFormat="1" applyFont="1" applyFill="1" applyBorder="1">
      <alignment vertical="center"/>
    </xf>
    <xf numFmtId="49" fontId="10" fillId="0" borderId="3" xfId="1" applyNumberFormat="1" applyFont="1" applyBorder="1">
      <alignment vertical="center"/>
    </xf>
    <xf numFmtId="49" fontId="10" fillId="0" borderId="2" xfId="1" applyNumberFormat="1" applyFont="1" applyBorder="1">
      <alignment vertical="center"/>
    </xf>
    <xf numFmtId="176" fontId="10" fillId="0" borderId="2" xfId="1" applyNumberFormat="1" applyFont="1" applyFill="1" applyBorder="1" applyAlignment="1">
      <alignment horizontal="right" vertical="center"/>
    </xf>
    <xf numFmtId="176" fontId="10" fillId="0" borderId="2" xfId="1" applyNumberFormat="1" applyFont="1" applyFill="1" applyBorder="1">
      <alignment vertical="center"/>
    </xf>
    <xf numFmtId="176" fontId="10" fillId="0" borderId="21" xfId="1" applyNumberFormat="1" applyFont="1" applyFill="1" applyBorder="1">
      <alignment vertical="center"/>
    </xf>
    <xf numFmtId="3" fontId="10" fillId="0" borderId="3" xfId="1" applyNumberFormat="1" applyFont="1" applyFill="1" applyBorder="1">
      <alignment vertical="center"/>
    </xf>
    <xf numFmtId="176" fontId="10" fillId="0" borderId="3" xfId="1" applyNumberFormat="1" applyFont="1" applyFill="1" applyBorder="1">
      <alignment vertical="center"/>
    </xf>
    <xf numFmtId="49" fontId="10" fillId="0" borderId="20" xfId="1" applyNumberFormat="1" applyFont="1" applyBorder="1">
      <alignment vertical="center"/>
    </xf>
    <xf numFmtId="3" fontId="10" fillId="0" borderId="2" xfId="1" applyNumberFormat="1" applyFont="1" applyFill="1" applyBorder="1">
      <alignment vertical="center"/>
    </xf>
    <xf numFmtId="0" fontId="10" fillId="0" borderId="3" xfId="1" applyFont="1" applyBorder="1">
      <alignment vertical="center"/>
    </xf>
    <xf numFmtId="0" fontId="10" fillId="0" borderId="2" xfId="1" applyFont="1" applyBorder="1">
      <alignment vertical="center"/>
    </xf>
    <xf numFmtId="3" fontId="11" fillId="0" borderId="21" xfId="1" applyNumberFormat="1" applyFont="1" applyFill="1" applyBorder="1">
      <alignment vertical="center"/>
    </xf>
    <xf numFmtId="176" fontId="11" fillId="0" borderId="2" xfId="1" applyNumberFormat="1" applyFont="1" applyFill="1" applyBorder="1" applyAlignment="1">
      <alignment horizontal="right" vertical="center"/>
    </xf>
    <xf numFmtId="176" fontId="11" fillId="0" borderId="2" xfId="1" applyNumberFormat="1" applyFont="1" applyFill="1" applyBorder="1">
      <alignment vertical="center"/>
    </xf>
    <xf numFmtId="0" fontId="10" fillId="0" borderId="3" xfId="1" applyFont="1" applyBorder="1" applyAlignment="1">
      <alignment vertical="top"/>
    </xf>
    <xf numFmtId="49" fontId="12" fillId="0" borderId="3" xfId="1" applyNumberFormat="1" applyFont="1" applyBorder="1" applyAlignment="1">
      <alignment vertical="center" wrapText="1"/>
    </xf>
    <xf numFmtId="176" fontId="11" fillId="0" borderId="21" xfId="1" applyNumberFormat="1" applyFont="1" applyFill="1" applyBorder="1">
      <alignment vertical="center"/>
    </xf>
    <xf numFmtId="3" fontId="11" fillId="0" borderId="3" xfId="1" applyNumberFormat="1" applyFont="1" applyFill="1" applyBorder="1">
      <alignment vertical="center"/>
    </xf>
    <xf numFmtId="176" fontId="11" fillId="0" borderId="3" xfId="1" applyNumberFormat="1" applyFont="1" applyFill="1" applyBorder="1">
      <alignment vertical="center"/>
    </xf>
    <xf numFmtId="49" fontId="12" fillId="0" borderId="2" xfId="1" applyNumberFormat="1" applyFont="1" applyBorder="1" applyAlignment="1">
      <alignment vertical="center" wrapText="1"/>
    </xf>
    <xf numFmtId="3" fontId="11" fillId="0" borderId="2" xfId="1" applyNumberFormat="1" applyFont="1" applyFill="1" applyBorder="1">
      <alignment vertical="center"/>
    </xf>
    <xf numFmtId="49" fontId="10" fillId="0" borderId="22" xfId="1" applyNumberFormat="1" applyFont="1" applyBorder="1" applyAlignment="1">
      <alignment vertical="center" wrapText="1"/>
    </xf>
    <xf numFmtId="49" fontId="10" fillId="0" borderId="3" xfId="1" applyNumberFormat="1" applyFont="1" applyBorder="1" applyAlignment="1">
      <alignment horizontal="center" vertical="center" wrapText="1"/>
    </xf>
    <xf numFmtId="49" fontId="10" fillId="0" borderId="2" xfId="1" applyNumberFormat="1" applyFont="1" applyBorder="1" applyAlignment="1">
      <alignment vertical="center" wrapText="1"/>
    </xf>
    <xf numFmtId="0" fontId="10" fillId="0" borderId="22" xfId="1" applyFont="1" applyBorder="1">
      <alignment vertical="center"/>
    </xf>
    <xf numFmtId="0" fontId="10" fillId="0" borderId="20" xfId="1" applyFont="1" applyBorder="1">
      <alignment vertical="center"/>
    </xf>
    <xf numFmtId="49" fontId="10" fillId="0" borderId="23" xfId="1" applyNumberFormat="1" applyFont="1" applyBorder="1">
      <alignment vertical="center"/>
    </xf>
    <xf numFmtId="49" fontId="10" fillId="0" borderId="21" xfId="1" applyNumberFormat="1" applyFont="1" applyBorder="1" applyAlignment="1">
      <alignment horizontal="center" vertical="center"/>
    </xf>
    <xf numFmtId="3" fontId="10" fillId="0" borderId="0" xfId="1" applyNumberFormat="1" applyFont="1" applyFill="1">
      <alignment vertical="center"/>
    </xf>
    <xf numFmtId="0" fontId="10" fillId="0" borderId="1" xfId="1" applyFont="1" applyBorder="1" applyAlignment="1">
      <alignment horizontal="center" vertical="top" wrapText="1"/>
    </xf>
    <xf numFmtId="0" fontId="10" fillId="0" borderId="1" xfId="1" applyFont="1" applyBorder="1" applyAlignment="1">
      <alignment vertical="top" wrapText="1"/>
    </xf>
    <xf numFmtId="176" fontId="10" fillId="0" borderId="0" xfId="1" applyNumberFormat="1" applyFont="1">
      <alignment vertical="center"/>
    </xf>
    <xf numFmtId="177" fontId="10" fillId="0" borderId="0" xfId="1" applyNumberFormat="1" applyFont="1">
      <alignment vertical="center"/>
    </xf>
    <xf numFmtId="2" fontId="10" fillId="0" borderId="0" xfId="1" applyNumberFormat="1" applyFont="1">
      <alignment vertical="center"/>
    </xf>
    <xf numFmtId="0" fontId="10" fillId="0" borderId="0" xfId="1" applyFont="1" applyFill="1" applyBorder="1">
      <alignment vertical="center"/>
    </xf>
    <xf numFmtId="178" fontId="10" fillId="0" borderId="0" xfId="1" applyNumberFormat="1" applyFont="1">
      <alignment vertical="center"/>
    </xf>
    <xf numFmtId="3" fontId="10" fillId="0" borderId="0" xfId="1" applyNumberFormat="1" applyFont="1">
      <alignment vertical="center"/>
    </xf>
    <xf numFmtId="179" fontId="10" fillId="0" borderId="0" xfId="1" applyNumberFormat="1" applyFont="1">
      <alignment vertical="center"/>
    </xf>
    <xf numFmtId="49" fontId="12" fillId="0" borderId="3" xfId="1" applyNumberFormat="1" applyFont="1" applyBorder="1">
      <alignment vertical="center"/>
    </xf>
    <xf numFmtId="49" fontId="12" fillId="0" borderId="2" xfId="1" applyNumberFormat="1" applyFont="1" applyBorder="1">
      <alignment vertical="center"/>
    </xf>
    <xf numFmtId="0" fontId="13" fillId="0" borderId="0" xfId="1" applyFont="1">
      <alignment vertical="center"/>
    </xf>
    <xf numFmtId="0" fontId="13" fillId="0" borderId="4" xfId="1" applyFont="1" applyBorder="1" applyAlignment="1">
      <alignment vertical="top" wrapText="1"/>
    </xf>
    <xf numFmtId="0" fontId="13" fillId="0" borderId="18" xfId="1" applyFont="1" applyBorder="1" applyAlignment="1">
      <alignment vertical="top" wrapText="1"/>
    </xf>
    <xf numFmtId="0" fontId="13" fillId="0" borderId="5" xfId="1" applyFont="1" applyBorder="1" applyAlignment="1">
      <alignment vertical="top" wrapText="1"/>
    </xf>
    <xf numFmtId="0" fontId="13" fillId="0" borderId="2" xfId="1" applyFont="1" applyBorder="1" applyAlignment="1">
      <alignment horizontal="center" vertical="top" wrapText="1"/>
    </xf>
    <xf numFmtId="0" fontId="14" fillId="0" borderId="2" xfId="1" applyFont="1" applyBorder="1" applyAlignment="1">
      <alignment vertical="top" wrapText="1"/>
    </xf>
    <xf numFmtId="0" fontId="14" fillId="0" borderId="2" xfId="1" applyFont="1" applyBorder="1" applyAlignment="1">
      <alignment horizontal="center" vertical="top" wrapText="1"/>
    </xf>
    <xf numFmtId="0" fontId="14" fillId="0" borderId="1" xfId="1" applyFont="1" applyBorder="1" applyAlignment="1">
      <alignment horizontal="center" vertical="top" wrapText="1"/>
    </xf>
    <xf numFmtId="0" fontId="14" fillId="0" borderId="1" xfId="1" applyFont="1" applyBorder="1" applyAlignment="1">
      <alignment vertical="top" wrapText="1"/>
    </xf>
    <xf numFmtId="0" fontId="13" fillId="0" borderId="0" xfId="1" applyFont="1" applyAlignment="1">
      <alignment vertical="top" wrapText="1"/>
    </xf>
    <xf numFmtId="49" fontId="13" fillId="0" borderId="23" xfId="1" applyNumberFormat="1" applyFont="1" applyBorder="1">
      <alignment vertical="center"/>
    </xf>
    <xf numFmtId="49" fontId="13" fillId="0" borderId="22" xfId="1" applyNumberFormat="1" applyFont="1" applyBorder="1">
      <alignment vertical="center"/>
    </xf>
    <xf numFmtId="49" fontId="13" fillId="0" borderId="3" xfId="1" applyNumberFormat="1" applyFont="1" applyBorder="1" applyAlignment="1">
      <alignment horizontal="center" vertical="center"/>
    </xf>
    <xf numFmtId="3" fontId="13" fillId="0" borderId="21" xfId="1" applyNumberFormat="1" applyFont="1" applyFill="1" applyBorder="1">
      <alignment vertical="center"/>
    </xf>
    <xf numFmtId="3" fontId="13" fillId="0" borderId="21" xfId="1" applyNumberFormat="1" applyFont="1" applyBorder="1">
      <alignment vertical="center"/>
    </xf>
    <xf numFmtId="49" fontId="13" fillId="0" borderId="3" xfId="1" applyNumberFormat="1" applyFont="1" applyBorder="1">
      <alignment vertical="center"/>
    </xf>
    <xf numFmtId="49" fontId="13" fillId="0" borderId="2" xfId="1" applyNumberFormat="1" applyFont="1" applyBorder="1">
      <alignment vertical="center"/>
    </xf>
    <xf numFmtId="176" fontId="13" fillId="0" borderId="2" xfId="1" applyNumberFormat="1" applyFont="1" applyFill="1" applyBorder="1" applyAlignment="1">
      <alignment horizontal="right" vertical="center"/>
    </xf>
    <xf numFmtId="176" fontId="13" fillId="0" borderId="2" xfId="1" applyNumberFormat="1" applyFont="1" applyFill="1" applyBorder="1">
      <alignment vertical="center"/>
    </xf>
    <xf numFmtId="176" fontId="13" fillId="0" borderId="2" xfId="1" applyNumberFormat="1" applyFont="1" applyBorder="1">
      <alignment vertical="center"/>
    </xf>
    <xf numFmtId="176" fontId="13" fillId="0" borderId="2" xfId="1" applyNumberFormat="1" applyFont="1" applyBorder="1" applyAlignment="1">
      <alignment horizontal="right" vertical="center"/>
    </xf>
    <xf numFmtId="49" fontId="13" fillId="0" borderId="21" xfId="1" applyNumberFormat="1" applyFont="1" applyBorder="1">
      <alignment vertical="center"/>
    </xf>
    <xf numFmtId="176" fontId="13" fillId="4" borderId="21" xfId="1" applyNumberFormat="1" applyFont="1" applyFill="1" applyBorder="1">
      <alignment vertical="center"/>
    </xf>
    <xf numFmtId="176" fontId="13" fillId="0" borderId="21" xfId="1" applyNumberFormat="1" applyFont="1" applyFill="1" applyBorder="1">
      <alignment vertical="center"/>
    </xf>
    <xf numFmtId="176" fontId="13" fillId="2" borderId="21" xfId="1" applyNumberFormat="1" applyFont="1" applyFill="1" applyBorder="1">
      <alignment vertical="center"/>
    </xf>
    <xf numFmtId="176" fontId="13" fillId="0" borderId="21" xfId="1" applyNumberFormat="1" applyFont="1" applyBorder="1">
      <alignment vertical="center"/>
    </xf>
    <xf numFmtId="3" fontId="13" fillId="0" borderId="3" xfId="1" applyNumberFormat="1" applyFont="1" applyFill="1" applyBorder="1">
      <alignment vertical="center"/>
    </xf>
    <xf numFmtId="176" fontId="13" fillId="0" borderId="3" xfId="1" applyNumberFormat="1" applyFont="1" applyFill="1" applyBorder="1">
      <alignment vertical="center"/>
    </xf>
    <xf numFmtId="176" fontId="13" fillId="0" borderId="3" xfId="1" applyNumberFormat="1" applyFont="1" applyBorder="1">
      <alignment vertical="center"/>
    </xf>
    <xf numFmtId="3" fontId="13" fillId="0" borderId="3" xfId="1" applyNumberFormat="1" applyFont="1" applyBorder="1">
      <alignment vertical="center"/>
    </xf>
    <xf numFmtId="176" fontId="13" fillId="4" borderId="3" xfId="1" applyNumberFormat="1" applyFont="1" applyFill="1" applyBorder="1">
      <alignment vertical="center"/>
    </xf>
    <xf numFmtId="49" fontId="13" fillId="0" borderId="20" xfId="1" applyNumberFormat="1" applyFont="1" applyBorder="1">
      <alignment vertical="center"/>
    </xf>
    <xf numFmtId="3" fontId="13" fillId="0" borderId="2" xfId="1" applyNumberFormat="1" applyFont="1" applyFill="1" applyBorder="1">
      <alignment vertical="center"/>
    </xf>
    <xf numFmtId="3" fontId="13" fillId="0" borderId="2" xfId="1" applyNumberFormat="1" applyFont="1" applyBorder="1">
      <alignment vertical="center"/>
    </xf>
    <xf numFmtId="3" fontId="13" fillId="5" borderId="3" xfId="1" applyNumberFormat="1" applyFont="1" applyFill="1" applyBorder="1">
      <alignment vertical="center"/>
    </xf>
    <xf numFmtId="176" fontId="13" fillId="5" borderId="3" xfId="1" applyNumberFormat="1" applyFont="1" applyFill="1" applyBorder="1">
      <alignment vertical="center"/>
    </xf>
    <xf numFmtId="0" fontId="13" fillId="0" borderId="22" xfId="1" applyFont="1" applyBorder="1">
      <alignment vertical="center"/>
    </xf>
    <xf numFmtId="176" fontId="13" fillId="2" borderId="3" xfId="1" applyNumberFormat="1" applyFont="1" applyFill="1" applyBorder="1">
      <alignment vertical="center"/>
    </xf>
    <xf numFmtId="0" fontId="13" fillId="0" borderId="2" xfId="1" applyFont="1" applyBorder="1">
      <alignment vertical="center"/>
    </xf>
    <xf numFmtId="49" fontId="14" fillId="0" borderId="3" xfId="1" applyNumberFormat="1" applyFont="1" applyBorder="1">
      <alignment vertical="center"/>
    </xf>
    <xf numFmtId="49" fontId="14" fillId="0" borderId="2" xfId="1" applyNumberFormat="1" applyFont="1" applyBorder="1">
      <alignment vertical="center"/>
    </xf>
    <xf numFmtId="49" fontId="13" fillId="0" borderId="21" xfId="1" applyNumberFormat="1" applyFont="1" applyBorder="1" applyAlignment="1">
      <alignment horizontal="center" vertical="center"/>
    </xf>
    <xf numFmtId="3" fontId="13" fillId="0" borderId="0" xfId="1" applyNumberFormat="1" applyFont="1">
      <alignment vertical="center"/>
    </xf>
    <xf numFmtId="0" fontId="2" fillId="0" borderId="0" xfId="0" applyFont="1" applyFill="1">
      <alignment vertical="center"/>
    </xf>
    <xf numFmtId="0" fontId="13" fillId="0" borderId="0" xfId="1" applyFont="1" applyAlignment="1">
      <alignment horizontal="left" vertical="center"/>
    </xf>
    <xf numFmtId="0" fontId="13" fillId="0" borderId="1" xfId="1" applyFont="1" applyBorder="1" applyAlignment="1">
      <alignment horizontal="center" vertical="top" wrapText="1"/>
    </xf>
    <xf numFmtId="0" fontId="13" fillId="0" borderId="1" xfId="1" applyFont="1" applyBorder="1" applyAlignment="1">
      <alignment vertical="top" wrapText="1"/>
    </xf>
    <xf numFmtId="0" fontId="13" fillId="0" borderId="2" xfId="1" applyFont="1" applyBorder="1" applyAlignment="1">
      <alignment vertical="top" wrapText="1"/>
    </xf>
    <xf numFmtId="3" fontId="10" fillId="0" borderId="21" xfId="1" applyNumberFormat="1" applyFont="1" applyBorder="1">
      <alignment vertical="center"/>
    </xf>
    <xf numFmtId="176" fontId="10" fillId="0" borderId="21" xfId="1" applyNumberFormat="1" applyFont="1" applyBorder="1" applyAlignment="1">
      <alignment horizontal="right" vertical="center"/>
    </xf>
    <xf numFmtId="176" fontId="10" fillId="0" borderId="2" xfId="1" applyNumberFormat="1" applyFont="1" applyBorder="1" applyAlignment="1">
      <alignment horizontal="right" vertical="center"/>
    </xf>
    <xf numFmtId="176" fontId="10" fillId="0" borderId="2" xfId="1" applyNumberFormat="1" applyFont="1" applyBorder="1">
      <alignment vertical="center"/>
    </xf>
    <xf numFmtId="176" fontId="10" fillId="0" borderId="21" xfId="1" applyNumberFormat="1" applyFont="1" applyBorder="1">
      <alignment vertical="center"/>
    </xf>
    <xf numFmtId="176" fontId="10" fillId="0" borderId="21" xfId="1" applyNumberFormat="1" applyFont="1" applyFill="1" applyBorder="1" applyAlignment="1">
      <alignment horizontal="right" vertical="center"/>
    </xf>
    <xf numFmtId="3" fontId="10" fillId="0" borderId="3" xfId="1" applyNumberFormat="1" applyFont="1" applyBorder="1">
      <alignment vertical="center"/>
    </xf>
    <xf numFmtId="176" fontId="10" fillId="0" borderId="3" xfId="1" applyNumberFormat="1" applyFont="1" applyBorder="1">
      <alignment vertical="center"/>
    </xf>
    <xf numFmtId="176" fontId="10" fillId="0" borderId="3" xfId="1" applyNumberFormat="1" applyFont="1" applyFill="1" applyBorder="1" applyAlignment="1">
      <alignment horizontal="right" vertical="center"/>
    </xf>
    <xf numFmtId="3" fontId="10" fillId="0" borderId="2" xfId="1" applyNumberFormat="1" applyFont="1" applyBorder="1">
      <alignment vertical="center"/>
    </xf>
    <xf numFmtId="176" fontId="10" fillId="0" borderId="3" xfId="1" applyNumberFormat="1" applyFont="1" applyBorder="1" applyAlignment="1">
      <alignment horizontal="right" vertical="center"/>
    </xf>
    <xf numFmtId="176" fontId="10" fillId="2" borderId="21" xfId="1" applyNumberFormat="1" applyFont="1" applyFill="1" applyBorder="1">
      <alignment vertical="center"/>
    </xf>
    <xf numFmtId="176" fontId="10" fillId="2" borderId="3" xfId="1" applyNumberFormat="1" applyFont="1" applyFill="1" applyBorder="1">
      <alignment vertical="center"/>
    </xf>
    <xf numFmtId="176" fontId="13" fillId="0" borderId="21" xfId="1" applyNumberFormat="1" applyFont="1" applyBorder="1" applyAlignment="1">
      <alignment horizontal="right" vertical="center"/>
    </xf>
    <xf numFmtId="176" fontId="13" fillId="0" borderId="3" xfId="1" applyNumberFormat="1" applyFont="1" applyBorder="1" applyAlignment="1">
      <alignment horizontal="right" vertical="center"/>
    </xf>
    <xf numFmtId="176" fontId="15" fillId="0" borderId="3" xfId="1" applyNumberFormat="1" applyFont="1" applyFill="1" applyBorder="1">
      <alignment vertical="center"/>
    </xf>
    <xf numFmtId="176" fontId="13" fillId="0" borderId="21" xfId="1" applyNumberFormat="1" applyFont="1" applyFill="1" applyBorder="1" applyAlignment="1">
      <alignment horizontal="right" vertical="center"/>
    </xf>
    <xf numFmtId="176" fontId="13" fillId="0" borderId="3" xfId="1" applyNumberFormat="1" applyFont="1" applyFill="1" applyBorder="1" applyAlignment="1">
      <alignment horizontal="right" vertical="center"/>
    </xf>
    <xf numFmtId="0" fontId="13" fillId="0" borderId="0" xfId="1" quotePrefix="1" applyFont="1">
      <alignment vertical="center"/>
    </xf>
    <xf numFmtId="180" fontId="13" fillId="0" borderId="0" xfId="1" applyNumberFormat="1" applyFont="1">
      <alignment vertical="center"/>
    </xf>
    <xf numFmtId="0" fontId="13" fillId="0" borderId="0" xfId="1" applyFont="1" applyAlignment="1">
      <alignment horizontal="right" vertical="center"/>
    </xf>
    <xf numFmtId="2" fontId="13" fillId="0" borderId="0" xfId="1" applyNumberFormat="1" applyFont="1">
      <alignment vertical="center"/>
    </xf>
    <xf numFmtId="178" fontId="13" fillId="0" borderId="0" xfId="1" applyNumberFormat="1" applyFont="1">
      <alignment vertical="center"/>
    </xf>
    <xf numFmtId="0" fontId="10" fillId="0" borderId="0" xfId="1" applyFill="1" applyAlignment="1"/>
    <xf numFmtId="2" fontId="13" fillId="0" borderId="0" xfId="1" applyNumberFormat="1" applyFont="1" applyAlignment="1">
      <alignment horizontal="left" vertical="center"/>
    </xf>
    <xf numFmtId="38" fontId="13" fillId="0" borderId="0" xfId="2" applyFont="1">
      <alignment vertical="center"/>
    </xf>
    <xf numFmtId="176" fontId="13" fillId="0" borderId="0" xfId="1" applyNumberFormat="1" applyFont="1">
      <alignment vertical="center"/>
    </xf>
    <xf numFmtId="179" fontId="13" fillId="0" borderId="0" xfId="1" applyNumberFormat="1" applyFont="1">
      <alignment vertical="center"/>
    </xf>
    <xf numFmtId="0" fontId="13" fillId="0" borderId="0" xfId="1" applyFont="1" applyFill="1">
      <alignment vertical="center"/>
    </xf>
    <xf numFmtId="0" fontId="13" fillId="0" borderId="4" xfId="1" applyFont="1" applyFill="1" applyBorder="1" applyAlignment="1">
      <alignment vertical="top" wrapText="1"/>
    </xf>
    <xf numFmtId="0" fontId="13" fillId="0" borderId="5" xfId="1" applyFont="1" applyFill="1" applyBorder="1" applyAlignment="1">
      <alignment vertical="top" wrapText="1"/>
    </xf>
    <xf numFmtId="0" fontId="13" fillId="0" borderId="1" xfId="1" applyFont="1" applyFill="1" applyBorder="1" applyAlignment="1">
      <alignment horizontal="center" vertical="top" wrapText="1"/>
    </xf>
    <xf numFmtId="0" fontId="13" fillId="0" borderId="1" xfId="1" applyFont="1" applyFill="1" applyBorder="1" applyAlignment="1">
      <alignment vertical="top" wrapText="1"/>
    </xf>
    <xf numFmtId="0" fontId="13" fillId="0" borderId="0" xfId="1" applyFont="1" applyFill="1" applyAlignment="1">
      <alignment vertical="top" wrapText="1"/>
    </xf>
    <xf numFmtId="0" fontId="13" fillId="0" borderId="23" xfId="1" applyFont="1" applyFill="1" applyBorder="1" applyAlignment="1">
      <alignment horizontal="centerContinuous" vertical="center"/>
    </xf>
    <xf numFmtId="0" fontId="13" fillId="0" borderId="24" xfId="1" applyFont="1" applyFill="1" applyBorder="1" applyAlignment="1">
      <alignment horizontal="centerContinuous" vertical="center"/>
    </xf>
    <xf numFmtId="0" fontId="13" fillId="0" borderId="20" xfId="1" applyFont="1" applyFill="1" applyBorder="1">
      <alignment vertical="center"/>
    </xf>
    <xf numFmtId="0" fontId="13" fillId="0" borderId="25" xfId="1" applyFont="1" applyFill="1" applyBorder="1">
      <alignment vertical="center"/>
    </xf>
    <xf numFmtId="0" fontId="13" fillId="0" borderId="23" xfId="1" applyFont="1" applyFill="1" applyBorder="1">
      <alignment vertical="center"/>
    </xf>
    <xf numFmtId="0" fontId="13" fillId="0" borderId="21" xfId="1" applyFont="1" applyFill="1" applyBorder="1">
      <alignment vertical="center"/>
    </xf>
    <xf numFmtId="0" fontId="13" fillId="0" borderId="22" xfId="1" applyFont="1" applyFill="1" applyBorder="1">
      <alignment vertical="center"/>
    </xf>
    <xf numFmtId="0" fontId="13" fillId="0" borderId="3" xfId="1" applyFont="1" applyFill="1" applyBorder="1">
      <alignment vertical="center"/>
    </xf>
    <xf numFmtId="0" fontId="13" fillId="0" borderId="2" xfId="1" applyFont="1" applyFill="1" applyBorder="1">
      <alignment vertical="center"/>
    </xf>
    <xf numFmtId="3" fontId="13" fillId="0" borderId="0" xfId="1" applyNumberFormat="1" applyFont="1" applyFill="1">
      <alignment vertical="center"/>
    </xf>
    <xf numFmtId="49" fontId="13" fillId="0" borderId="3" xfId="1" applyNumberFormat="1" applyFont="1" applyFill="1" applyBorder="1">
      <alignment vertical="center"/>
    </xf>
    <xf numFmtId="49" fontId="13" fillId="0" borderId="2" xfId="1" applyNumberFormat="1" applyFont="1" applyFill="1" applyBorder="1">
      <alignment vertical="center"/>
    </xf>
    <xf numFmtId="0" fontId="13" fillId="0" borderId="0" xfId="1" applyFont="1" applyFill="1" applyAlignment="1">
      <alignment horizontal="right" vertical="center"/>
    </xf>
    <xf numFmtId="0" fontId="16" fillId="0" borderId="0" xfId="1" applyFont="1" applyFill="1">
      <alignment vertical="center"/>
    </xf>
    <xf numFmtId="49" fontId="13" fillId="0" borderId="21" xfId="1" applyNumberFormat="1" applyFont="1" applyFill="1" applyBorder="1">
      <alignment vertical="center"/>
    </xf>
    <xf numFmtId="0" fontId="16" fillId="0" borderId="1" xfId="1" applyFont="1" applyFill="1" applyBorder="1" applyAlignment="1">
      <alignment horizontal="left" vertical="top" wrapText="1"/>
    </xf>
    <xf numFmtId="181" fontId="16" fillId="0" borderId="1" xfId="1" applyNumberFormat="1" applyFont="1" applyFill="1" applyBorder="1" applyAlignment="1">
      <alignment horizontal="center" vertical="top" wrapText="1"/>
    </xf>
    <xf numFmtId="0" fontId="16" fillId="0" borderId="1" xfId="1" applyFont="1" applyFill="1" applyBorder="1" applyAlignment="1">
      <alignment horizontal="center" vertical="top" wrapText="1"/>
    </xf>
    <xf numFmtId="0" fontId="13" fillId="0" borderId="1" xfId="1" applyFont="1" applyFill="1" applyBorder="1" applyAlignment="1">
      <alignment horizontal="left" vertical="top" wrapText="1"/>
    </xf>
    <xf numFmtId="181" fontId="13" fillId="0" borderId="1" xfId="1" applyNumberFormat="1" applyFont="1" applyFill="1" applyBorder="1" applyAlignment="1">
      <alignment vertical="top" wrapText="1"/>
    </xf>
    <xf numFmtId="0" fontId="13" fillId="0" borderId="18" xfId="1" applyFont="1" applyFill="1" applyBorder="1" applyAlignment="1">
      <alignment vertical="top" wrapText="1"/>
    </xf>
    <xf numFmtId="0" fontId="13" fillId="0" borderId="28" xfId="1" applyFont="1" applyFill="1" applyBorder="1" applyAlignment="1">
      <alignment horizontal="centerContinuous" vertical="center"/>
    </xf>
    <xf numFmtId="0" fontId="13" fillId="0" borderId="29" xfId="1" applyFont="1" applyFill="1" applyBorder="1">
      <alignment vertical="center"/>
    </xf>
    <xf numFmtId="0" fontId="13" fillId="0" borderId="24" xfId="1" applyFont="1" applyFill="1" applyBorder="1">
      <alignment vertical="center"/>
    </xf>
    <xf numFmtId="0" fontId="13" fillId="0" borderId="17" xfId="1" applyFont="1" applyFill="1" applyBorder="1">
      <alignment vertical="center"/>
    </xf>
    <xf numFmtId="0" fontId="13" fillId="0" borderId="3" xfId="1" applyFont="1" applyFill="1" applyBorder="1" applyAlignment="1">
      <alignment horizontal="center" vertical="center"/>
    </xf>
    <xf numFmtId="0" fontId="17" fillId="0" borderId="0" xfId="1" applyFont="1">
      <alignment vertical="center"/>
    </xf>
    <xf numFmtId="0" fontId="13" fillId="0" borderId="4" xfId="1" applyFont="1" applyBorder="1" applyAlignment="1">
      <alignment horizontal="centerContinuous" vertical="center"/>
    </xf>
    <xf numFmtId="0" fontId="13" fillId="0" borderId="18" xfId="1" applyFont="1" applyBorder="1" applyAlignment="1">
      <alignment horizontal="centerContinuous" vertical="center"/>
    </xf>
    <xf numFmtId="0" fontId="13" fillId="0" borderId="5" xfId="1" applyFont="1" applyBorder="1" applyAlignment="1">
      <alignment horizontal="centerContinuous" vertical="center"/>
    </xf>
    <xf numFmtId="181" fontId="13" fillId="0" borderId="1" xfId="1" applyNumberFormat="1" applyFont="1" applyFill="1" applyBorder="1" applyAlignment="1">
      <alignment horizontal="center" vertical="top" wrapText="1"/>
    </xf>
    <xf numFmtId="0" fontId="13" fillId="0" borderId="4" xfId="1" applyFont="1" applyBorder="1" applyAlignment="1">
      <alignment horizontal="center" vertical="top" wrapText="1"/>
    </xf>
    <xf numFmtId="0" fontId="13" fillId="0" borderId="30" xfId="1" applyFont="1" applyBorder="1" applyAlignment="1">
      <alignment horizontal="center" vertical="top" wrapText="1"/>
    </xf>
    <xf numFmtId="0" fontId="13" fillId="0" borderId="5" xfId="1" applyFont="1" applyBorder="1" applyAlignment="1">
      <alignment horizontal="center" vertical="top" wrapText="1"/>
    </xf>
    <xf numFmtId="0" fontId="13" fillId="0" borderId="23" xfId="1" applyFont="1" applyBorder="1" applyAlignment="1">
      <alignment horizontal="centerContinuous" vertical="center"/>
    </xf>
    <xf numFmtId="0" fontId="13" fillId="0" borderId="24" xfId="1" applyFont="1" applyBorder="1" applyAlignment="1">
      <alignment horizontal="centerContinuous" vertical="center"/>
    </xf>
    <xf numFmtId="180" fontId="13" fillId="0" borderId="21" xfId="1" applyNumberFormat="1" applyFont="1" applyBorder="1" applyAlignment="1">
      <alignment horizontal="right" vertical="center"/>
    </xf>
    <xf numFmtId="3" fontId="13" fillId="0" borderId="23" xfId="1" applyNumberFormat="1" applyFont="1" applyBorder="1" applyAlignment="1">
      <alignment horizontal="right" vertical="center"/>
    </xf>
    <xf numFmtId="176" fontId="13" fillId="0" borderId="31" xfId="1" applyNumberFormat="1" applyFont="1" applyBorder="1" applyAlignment="1">
      <alignment horizontal="right" vertical="center"/>
    </xf>
    <xf numFmtId="176" fontId="13" fillId="0" borderId="24" xfId="1" applyNumberFormat="1" applyFont="1" applyBorder="1" applyAlignment="1">
      <alignment horizontal="right" vertical="center"/>
    </xf>
    <xf numFmtId="0" fontId="13" fillId="0" borderId="20" xfId="1" applyFont="1" applyBorder="1">
      <alignment vertical="center"/>
    </xf>
    <xf numFmtId="0" fontId="13" fillId="0" borderId="25" xfId="1" applyFont="1" applyBorder="1">
      <alignment vertical="center"/>
    </xf>
    <xf numFmtId="180" fontId="13" fillId="0" borderId="2" xfId="1" applyNumberFormat="1" applyFont="1" applyBorder="1" applyAlignment="1">
      <alignment horizontal="right" vertical="center"/>
    </xf>
    <xf numFmtId="3" fontId="13" fillId="0" borderId="20" xfId="1" applyNumberFormat="1" applyFont="1" applyBorder="1" applyAlignment="1">
      <alignment horizontal="right" vertical="center"/>
    </xf>
    <xf numFmtId="176" fontId="13" fillId="0" borderId="32" xfId="1" applyNumberFormat="1" applyFont="1" applyBorder="1" applyAlignment="1">
      <alignment horizontal="right" vertical="center"/>
    </xf>
    <xf numFmtId="176" fontId="13" fillId="0" borderId="25" xfId="1" applyNumberFormat="1" applyFont="1" applyBorder="1" applyAlignment="1">
      <alignment horizontal="right" vertical="center"/>
    </xf>
    <xf numFmtId="0" fontId="13" fillId="0" borderId="23" xfId="1" applyFont="1" applyBorder="1">
      <alignment vertical="center"/>
    </xf>
    <xf numFmtId="0" fontId="13" fillId="0" borderId="21" xfId="1" applyFont="1" applyBorder="1">
      <alignment vertical="center"/>
    </xf>
    <xf numFmtId="0" fontId="13" fillId="0" borderId="3" xfId="1" applyFont="1" applyBorder="1">
      <alignment vertical="center"/>
    </xf>
    <xf numFmtId="180" fontId="13" fillId="0" borderId="3" xfId="1" applyNumberFormat="1" applyFont="1" applyBorder="1" applyAlignment="1">
      <alignment horizontal="right" vertical="center"/>
    </xf>
    <xf numFmtId="3" fontId="13" fillId="0" borderId="22" xfId="1" applyNumberFormat="1" applyFont="1" applyBorder="1" applyAlignment="1">
      <alignment horizontal="right" vertical="center"/>
    </xf>
    <xf numFmtId="176" fontId="13" fillId="0" borderId="33" xfId="1" applyNumberFormat="1" applyFont="1" applyBorder="1" applyAlignment="1">
      <alignment horizontal="right" vertical="center"/>
    </xf>
    <xf numFmtId="176" fontId="13" fillId="0" borderId="17" xfId="1" applyNumberFormat="1" applyFont="1" applyBorder="1" applyAlignment="1">
      <alignment horizontal="right" vertical="center"/>
    </xf>
    <xf numFmtId="180" fontId="13" fillId="0" borderId="3" xfId="1" applyNumberFormat="1" applyFont="1" applyFill="1" applyBorder="1" applyAlignment="1">
      <alignment horizontal="right" vertical="center"/>
    </xf>
    <xf numFmtId="0" fontId="18" fillId="0" borderId="0" xfId="1" applyFont="1">
      <alignment vertical="center"/>
    </xf>
    <xf numFmtId="0" fontId="13" fillId="0" borderId="22" xfId="1" applyFont="1" applyBorder="1" applyAlignment="1">
      <alignment horizontal="left" vertical="center"/>
    </xf>
    <xf numFmtId="0" fontId="13" fillId="0" borderId="22" xfId="1" applyFont="1" applyBorder="1" applyAlignment="1">
      <alignment horizontal="center" vertical="center"/>
    </xf>
    <xf numFmtId="0" fontId="13" fillId="0" borderId="3" xfId="1" applyFont="1" applyBorder="1" applyAlignment="1">
      <alignment horizontal="center" vertical="center"/>
    </xf>
    <xf numFmtId="0" fontId="13" fillId="0" borderId="21" xfId="1" applyFont="1" applyBorder="1" applyAlignment="1">
      <alignment horizontal="center" vertical="center"/>
    </xf>
    <xf numFmtId="176" fontId="13" fillId="0" borderId="33" xfId="1" applyNumberFormat="1" applyFont="1" applyFill="1" applyBorder="1" applyAlignment="1">
      <alignment horizontal="right" vertical="center"/>
    </xf>
    <xf numFmtId="176" fontId="13" fillId="2" borderId="33" xfId="1" applyNumberFormat="1" applyFont="1" applyFill="1" applyBorder="1" applyAlignment="1">
      <alignment horizontal="right" vertical="center"/>
    </xf>
    <xf numFmtId="176" fontId="13" fillId="4" borderId="33" xfId="1" applyNumberFormat="1" applyFont="1" applyFill="1" applyBorder="1" applyAlignment="1">
      <alignment horizontal="right" vertical="center"/>
    </xf>
    <xf numFmtId="0" fontId="13" fillId="0" borderId="1" xfId="1" applyNumberFormat="1" applyFont="1" applyFill="1" applyBorder="1" applyAlignment="1">
      <alignment horizontal="center" vertical="top" wrapText="1"/>
    </xf>
    <xf numFmtId="0" fontId="13" fillId="0" borderId="1" xfId="1" applyNumberFormat="1" applyFont="1" applyFill="1" applyBorder="1" applyAlignment="1">
      <alignment vertical="top" wrapText="1"/>
    </xf>
    <xf numFmtId="180" fontId="13" fillId="0" borderId="21" xfId="1" applyNumberFormat="1" applyFont="1" applyFill="1" applyBorder="1" applyAlignment="1">
      <alignment horizontal="right" vertical="center"/>
    </xf>
    <xf numFmtId="180" fontId="13" fillId="0" borderId="2" xfId="1" applyNumberFormat="1" applyFont="1" applyFill="1" applyBorder="1" applyAlignment="1">
      <alignment horizontal="right" vertical="center"/>
    </xf>
    <xf numFmtId="0" fontId="13" fillId="0" borderId="22" xfId="1" applyFont="1" applyFill="1" applyBorder="1" applyAlignment="1">
      <alignment horizontal="center" vertical="center"/>
    </xf>
    <xf numFmtId="176" fontId="13" fillId="6" borderId="21" xfId="1" applyNumberFormat="1" applyFont="1" applyFill="1" applyBorder="1">
      <alignment vertical="center"/>
    </xf>
    <xf numFmtId="176" fontId="13" fillId="6" borderId="3" xfId="1" applyNumberFormat="1" applyFont="1" applyFill="1" applyBorder="1">
      <alignment vertical="center"/>
    </xf>
    <xf numFmtId="176" fontId="13" fillId="7" borderId="3" xfId="1" applyNumberFormat="1" applyFont="1" applyFill="1" applyBorder="1">
      <alignment vertical="center"/>
    </xf>
    <xf numFmtId="176" fontId="13" fillId="6" borderId="31" xfId="1" applyNumberFormat="1" applyFont="1" applyFill="1" applyBorder="1" applyAlignment="1">
      <alignment horizontal="right" vertical="center"/>
    </xf>
    <xf numFmtId="176" fontId="13" fillId="7" borderId="33" xfId="1" applyNumberFormat="1" applyFont="1" applyFill="1" applyBorder="1" applyAlignment="1">
      <alignment horizontal="right" vertical="center"/>
    </xf>
    <xf numFmtId="176" fontId="13" fillId="6" borderId="33" xfId="1" applyNumberFormat="1" applyFont="1" applyFill="1" applyBorder="1" applyAlignment="1">
      <alignment horizontal="right" vertical="center"/>
    </xf>
    <xf numFmtId="0" fontId="16" fillId="0" borderId="0" xfId="1" applyFont="1">
      <alignment vertical="center"/>
    </xf>
    <xf numFmtId="0" fontId="13" fillId="0" borderId="28" xfId="1" applyFont="1" applyBorder="1" applyAlignment="1">
      <alignment horizontal="centerContinuous" vertical="center"/>
    </xf>
    <xf numFmtId="0" fontId="13" fillId="0" borderId="29" xfId="1" applyFont="1" applyBorder="1">
      <alignment vertical="center"/>
    </xf>
    <xf numFmtId="0" fontId="13" fillId="0" borderId="23" xfId="1" applyFont="1" applyBorder="1" applyAlignment="1">
      <alignment horizontal="left" vertical="center"/>
    </xf>
    <xf numFmtId="0" fontId="13" fillId="0" borderId="21" xfId="1" applyFont="1" applyBorder="1" applyAlignment="1">
      <alignment horizontal="centerContinuous" vertical="center"/>
    </xf>
    <xf numFmtId="0" fontId="13" fillId="0" borderId="22" xfId="1" applyFont="1" applyBorder="1" applyAlignment="1">
      <alignment horizontal="right" vertical="center"/>
    </xf>
    <xf numFmtId="0" fontId="13" fillId="0" borderId="22" xfId="1" applyFont="1" applyBorder="1" applyAlignment="1">
      <alignment vertical="center"/>
    </xf>
    <xf numFmtId="0" fontId="13" fillId="0" borderId="28" xfId="1" applyFont="1" applyBorder="1">
      <alignment vertical="center"/>
    </xf>
    <xf numFmtId="49" fontId="13" fillId="0" borderId="28" xfId="1" applyNumberFormat="1" applyFont="1" applyBorder="1">
      <alignment vertical="center"/>
    </xf>
    <xf numFmtId="0" fontId="13" fillId="0" borderId="0" xfId="1" applyFont="1" applyBorder="1">
      <alignment vertical="center"/>
    </xf>
    <xf numFmtId="49" fontId="13" fillId="0" borderId="0" xfId="1" applyNumberFormat="1" applyFont="1" applyBorder="1">
      <alignment vertical="center"/>
    </xf>
    <xf numFmtId="0" fontId="14" fillId="0" borderId="21" xfId="1" applyFont="1" applyBorder="1">
      <alignment vertical="center"/>
    </xf>
    <xf numFmtId="0" fontId="14" fillId="0" borderId="3" xfId="1" applyFont="1" applyBorder="1">
      <alignment vertical="center"/>
    </xf>
    <xf numFmtId="0" fontId="14" fillId="0" borderId="2" xfId="1" applyFont="1" applyBorder="1">
      <alignment vertical="center"/>
    </xf>
    <xf numFmtId="0" fontId="14" fillId="0" borderId="0" xfId="1" applyFont="1" applyBorder="1">
      <alignment vertical="center"/>
    </xf>
    <xf numFmtId="0" fontId="2" fillId="0" borderId="0" xfId="0" applyFont="1" applyBorder="1" applyAlignment="1">
      <alignment horizontal="left" vertical="center" wrapText="1"/>
    </xf>
    <xf numFmtId="14" fontId="3" fillId="0" borderId="12" xfId="0" quotePrefix="1" applyNumberFormat="1" applyFont="1" applyBorder="1" applyAlignment="1">
      <alignment horizontal="right" vertical="center"/>
    </xf>
    <xf numFmtId="14" fontId="3" fillId="0" borderId="11" xfId="0" quotePrefix="1" applyNumberFormat="1" applyFont="1" applyBorder="1" applyAlignment="1">
      <alignment horizontal="right"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10" fillId="0" borderId="4" xfId="1" applyFont="1" applyFill="1" applyBorder="1" applyAlignment="1">
      <alignment horizontal="center" vertical="center"/>
    </xf>
    <xf numFmtId="0" fontId="10" fillId="0" borderId="18" xfId="1" applyFont="1" applyFill="1" applyBorder="1" applyAlignment="1">
      <alignment horizontal="center" vertical="center"/>
    </xf>
    <xf numFmtId="0" fontId="10" fillId="0" borderId="5" xfId="1" applyFont="1" applyFill="1" applyBorder="1" applyAlignment="1">
      <alignment horizontal="center" vertical="center"/>
    </xf>
    <xf numFmtId="0" fontId="13" fillId="0" borderId="4" xfId="1" applyFont="1" applyBorder="1" applyAlignment="1">
      <alignment horizontal="center" vertical="center"/>
    </xf>
    <xf numFmtId="0" fontId="13" fillId="0" borderId="18" xfId="1" applyFont="1" applyBorder="1" applyAlignment="1">
      <alignment horizontal="center" vertical="center"/>
    </xf>
    <xf numFmtId="0" fontId="13" fillId="0" borderId="5" xfId="1" applyFont="1" applyBorder="1" applyAlignment="1">
      <alignment horizontal="center" vertical="center"/>
    </xf>
    <xf numFmtId="176" fontId="13" fillId="0" borderId="20" xfId="1" applyNumberFormat="1" applyFont="1" applyFill="1" applyBorder="1" applyAlignment="1">
      <alignment horizontal="center" vertical="center"/>
    </xf>
    <xf numFmtId="176" fontId="13" fillId="0" borderId="25" xfId="1" applyNumberFormat="1" applyFont="1" applyFill="1" applyBorder="1" applyAlignment="1">
      <alignment horizontal="center" vertical="center"/>
    </xf>
    <xf numFmtId="176" fontId="13" fillId="0" borderId="23" xfId="1" applyNumberFormat="1" applyFont="1" applyFill="1" applyBorder="1" applyAlignment="1">
      <alignment horizontal="center" vertical="center"/>
    </xf>
    <xf numFmtId="176" fontId="13" fillId="0" borderId="24" xfId="1" applyNumberFormat="1" applyFont="1" applyFill="1" applyBorder="1" applyAlignment="1">
      <alignment horizontal="center" vertical="center"/>
    </xf>
    <xf numFmtId="176" fontId="13" fillId="0" borderId="22" xfId="1" applyNumberFormat="1" applyFont="1" applyFill="1" applyBorder="1" applyAlignment="1">
      <alignment horizontal="center" vertical="center"/>
    </xf>
    <xf numFmtId="176" fontId="13" fillId="0" borderId="17" xfId="1" applyNumberFormat="1" applyFont="1" applyFill="1" applyBorder="1" applyAlignment="1">
      <alignment horizontal="center" vertical="center"/>
    </xf>
    <xf numFmtId="3" fontId="13" fillId="0" borderId="0" xfId="1" applyNumberFormat="1" applyFont="1" applyAlignment="1">
      <alignment horizontal="center" vertical="center"/>
    </xf>
    <xf numFmtId="176" fontId="13" fillId="0" borderId="23" xfId="1" applyNumberFormat="1" applyFont="1" applyBorder="1" applyAlignment="1">
      <alignment horizontal="center" vertical="center"/>
    </xf>
    <xf numFmtId="176" fontId="13" fillId="0" borderId="24" xfId="1" applyNumberFormat="1" applyFont="1" applyBorder="1" applyAlignment="1">
      <alignment horizontal="center" vertical="center"/>
    </xf>
    <xf numFmtId="176" fontId="13" fillId="0" borderId="22" xfId="1" applyNumberFormat="1" applyFont="1" applyBorder="1" applyAlignment="1">
      <alignment horizontal="center" vertical="center"/>
    </xf>
    <xf numFmtId="176" fontId="13" fillId="0" borderId="17" xfId="1" applyNumberFormat="1" applyFont="1" applyBorder="1" applyAlignment="1">
      <alignment horizontal="center" vertical="center"/>
    </xf>
    <xf numFmtId="176" fontId="13" fillId="0" borderId="20" xfId="1" applyNumberFormat="1" applyFont="1" applyBorder="1" applyAlignment="1">
      <alignment horizontal="center" vertical="center"/>
    </xf>
    <xf numFmtId="176" fontId="13" fillId="0" borderId="25" xfId="1" applyNumberFormat="1" applyFont="1" applyBorder="1" applyAlignment="1">
      <alignment horizontal="center" vertical="center"/>
    </xf>
    <xf numFmtId="0" fontId="10" fillId="0" borderId="0" xfId="1" applyFill="1" applyAlignment="1">
      <alignment horizontal="center"/>
    </xf>
    <xf numFmtId="0" fontId="13" fillId="0" borderId="4" xfId="1" applyFont="1" applyFill="1" applyBorder="1" applyAlignment="1">
      <alignment horizontal="center" vertical="center"/>
    </xf>
    <xf numFmtId="0" fontId="13" fillId="0" borderId="18" xfId="1" applyFont="1" applyFill="1" applyBorder="1" applyAlignment="1">
      <alignment horizontal="center" vertical="center"/>
    </xf>
    <xf numFmtId="0" fontId="13" fillId="0" borderId="5" xfId="1" applyFont="1" applyFill="1" applyBorder="1" applyAlignment="1">
      <alignment horizontal="center" vertical="center"/>
    </xf>
    <xf numFmtId="0" fontId="13" fillId="0" borderId="26" xfId="1" applyFont="1" applyFill="1" applyBorder="1" applyAlignment="1">
      <alignment vertical="top" wrapText="1"/>
    </xf>
    <xf numFmtId="0" fontId="13" fillId="0" borderId="27" xfId="1" applyFont="1" applyFill="1" applyBorder="1" applyAlignment="1">
      <alignment vertical="top" wrapText="1"/>
    </xf>
    <xf numFmtId="0" fontId="13" fillId="0" borderId="26" xfId="1" applyFont="1" applyBorder="1" applyAlignment="1">
      <alignment vertical="top" wrapText="1"/>
    </xf>
    <xf numFmtId="0" fontId="13" fillId="0" borderId="27" xfId="1" applyFont="1" applyBorder="1" applyAlignment="1">
      <alignment vertical="top" wrapText="1"/>
    </xf>
    <xf numFmtId="0" fontId="13" fillId="0" borderId="34" xfId="1" applyFont="1" applyBorder="1" applyAlignment="1">
      <alignment vertical="top" wrapText="1"/>
    </xf>
  </cellXfs>
  <cellStyles count="3">
    <cellStyle name="桁区切り 2" xfId="2"/>
    <cellStyle name="標準" xfId="0" builtinId="0"/>
    <cellStyle name="標準 2" xfId="1"/>
  </cellStyles>
  <dxfs count="0"/>
  <tableStyles count="0" defaultTableStyle="TableStyleMedium2" defaultPivotStyle="PivotStyleLight16"/>
  <colors>
    <mruColors>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3276601</xdr:colOff>
      <xdr:row>1</xdr:row>
      <xdr:rowOff>16639</xdr:rowOff>
    </xdr:from>
    <xdr:to>
      <xdr:col>5</xdr:col>
      <xdr:colOff>4356847</xdr:colOff>
      <xdr:row>2</xdr:row>
      <xdr:rowOff>152400</xdr:rowOff>
    </xdr:to>
    <xdr:sp macro="" textlink="">
      <xdr:nvSpPr>
        <xdr:cNvPr id="2" name="正方形/長方形 1"/>
        <xdr:cNvSpPr/>
      </xdr:nvSpPr>
      <xdr:spPr>
        <a:xfrm>
          <a:off x="14605001" y="92839"/>
          <a:ext cx="1080246" cy="330494"/>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tx1"/>
              </a:solidFill>
              <a:latin typeface="ＭＳ 明朝" panose="02020609040205080304" pitchFamily="17" charset="-128"/>
              <a:ea typeface="ＭＳ 明朝" panose="02020609040205080304" pitchFamily="17" charset="-128"/>
            </a:rPr>
            <a:t>別添集計表</a:t>
          </a:r>
          <a:endParaRPr kumimoji="1" lang="en-US" altLang="ja-JP" sz="1200" b="1">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3"/>
  <sheetViews>
    <sheetView showGridLines="0" tabSelected="1" zoomScale="85" zoomScaleNormal="85" zoomScaleSheetLayoutView="80" workbookViewId="0"/>
  </sheetViews>
  <sheetFormatPr defaultColWidth="8.85546875" defaultRowHeight="13.5" customHeight="1" x14ac:dyDescent="0.15"/>
  <cols>
    <col min="1" max="1" width="3.42578125" style="157" customWidth="1"/>
    <col min="2" max="2" width="5.5703125" style="37" customWidth="1"/>
    <col min="3" max="3" width="7" style="44" customWidth="1"/>
    <col min="4" max="4" width="66.7109375" style="2" customWidth="1"/>
    <col min="5" max="5" width="96.85546875" style="2" customWidth="1"/>
    <col min="6" max="6" width="67.85546875" style="2" customWidth="1"/>
    <col min="7" max="7" width="8.5703125" style="1" customWidth="1"/>
    <col min="8" max="16384" width="8.85546875" style="1"/>
  </cols>
  <sheetData>
    <row r="1" spans="2:7" ht="6" customHeight="1" x14ac:dyDescent="0.15"/>
    <row r="2" spans="2:7" ht="15" customHeight="1" x14ac:dyDescent="0.15">
      <c r="B2" s="37" t="s">
        <v>283</v>
      </c>
    </row>
    <row r="3" spans="2:7" ht="27.6" customHeight="1" x14ac:dyDescent="0.15">
      <c r="B3" s="58" t="s">
        <v>284</v>
      </c>
      <c r="C3" s="45"/>
      <c r="D3" s="3"/>
      <c r="E3" s="3"/>
      <c r="F3" s="3"/>
      <c r="G3" s="4"/>
    </row>
    <row r="4" spans="2:7" ht="45.6" customHeight="1" x14ac:dyDescent="0.15">
      <c r="B4" s="284" t="s">
        <v>285</v>
      </c>
      <c r="C4" s="284"/>
      <c r="D4" s="284"/>
      <c r="E4" s="284"/>
      <c r="F4" s="284"/>
      <c r="G4" s="4"/>
    </row>
    <row r="5" spans="2:7" ht="15" customHeight="1" x14ac:dyDescent="0.15">
      <c r="B5" s="38"/>
      <c r="C5" s="45"/>
      <c r="D5" s="3"/>
      <c r="E5" s="3"/>
      <c r="F5" s="59" t="s">
        <v>290</v>
      </c>
      <c r="G5" s="4"/>
    </row>
    <row r="6" spans="2:7" ht="21" customHeight="1" x14ac:dyDescent="0.15">
      <c r="B6" s="60" t="s">
        <v>3</v>
      </c>
      <c r="C6" s="45"/>
      <c r="D6" s="3"/>
      <c r="E6" s="3"/>
      <c r="F6" s="3"/>
      <c r="G6" s="4"/>
    </row>
    <row r="7" spans="2:7" ht="19.899999999999999" customHeight="1" x14ac:dyDescent="0.15">
      <c r="B7" s="31" t="s">
        <v>0</v>
      </c>
      <c r="C7" s="31" t="s">
        <v>275</v>
      </c>
      <c r="D7" s="32" t="s">
        <v>1</v>
      </c>
      <c r="E7" s="32" t="s">
        <v>27</v>
      </c>
      <c r="F7" s="32" t="s">
        <v>28</v>
      </c>
    </row>
    <row r="8" spans="2:7" ht="19.899999999999999" customHeight="1" x14ac:dyDescent="0.15">
      <c r="B8" s="39" t="s">
        <v>249</v>
      </c>
      <c r="C8" s="46"/>
      <c r="D8" s="29"/>
      <c r="E8" s="29"/>
      <c r="F8" s="30"/>
      <c r="G8" s="9"/>
    </row>
    <row r="9" spans="2:7" ht="19.899999999999999" customHeight="1" x14ac:dyDescent="0.15">
      <c r="B9" s="41" t="s">
        <v>4</v>
      </c>
      <c r="C9" s="21" t="s">
        <v>276</v>
      </c>
      <c r="D9" s="7" t="s">
        <v>195</v>
      </c>
      <c r="E9" s="14" t="s">
        <v>245</v>
      </c>
      <c r="F9" s="14" t="s">
        <v>76</v>
      </c>
      <c r="G9" s="9"/>
    </row>
    <row r="10" spans="2:7" ht="19.899999999999999" customHeight="1" x14ac:dyDescent="0.15">
      <c r="B10" s="41" t="s">
        <v>5</v>
      </c>
      <c r="C10" s="33"/>
      <c r="D10" s="18" t="s">
        <v>199</v>
      </c>
      <c r="E10" s="14"/>
      <c r="F10" s="14"/>
      <c r="G10" s="9"/>
    </row>
    <row r="11" spans="2:7" ht="19.899999999999999" customHeight="1" x14ac:dyDescent="0.15">
      <c r="B11" s="41" t="s">
        <v>29</v>
      </c>
      <c r="C11" s="33"/>
      <c r="D11" s="18" t="s">
        <v>197</v>
      </c>
      <c r="E11" s="17"/>
      <c r="F11" s="17"/>
      <c r="G11" s="9"/>
    </row>
    <row r="12" spans="2:7" ht="19.899999999999999" customHeight="1" x14ac:dyDescent="0.15">
      <c r="B12" s="41" t="s">
        <v>16</v>
      </c>
      <c r="C12" s="33" t="s">
        <v>277</v>
      </c>
      <c r="D12" s="18" t="s">
        <v>198</v>
      </c>
      <c r="E12" s="17"/>
      <c r="F12" s="14"/>
      <c r="G12" s="9"/>
    </row>
    <row r="13" spans="2:7" ht="19.899999999999999" customHeight="1" x14ac:dyDescent="0.15">
      <c r="B13" s="41" t="s">
        <v>7</v>
      </c>
      <c r="C13" s="33" t="s">
        <v>278</v>
      </c>
      <c r="D13" s="18" t="s">
        <v>200</v>
      </c>
      <c r="E13" s="17"/>
      <c r="F13" s="17"/>
      <c r="G13" s="9"/>
    </row>
    <row r="14" spans="2:7" ht="19.899999999999999" customHeight="1" x14ac:dyDescent="0.15">
      <c r="B14" s="41" t="s">
        <v>8</v>
      </c>
      <c r="C14" s="33"/>
      <c r="D14" s="18" t="s">
        <v>201</v>
      </c>
      <c r="E14" s="17"/>
      <c r="F14" s="12" t="s">
        <v>86</v>
      </c>
      <c r="G14" s="9"/>
    </row>
    <row r="15" spans="2:7" ht="19.899999999999999" customHeight="1" x14ac:dyDescent="0.15">
      <c r="B15" s="41" t="s">
        <v>9</v>
      </c>
      <c r="C15" s="33"/>
      <c r="D15" s="18" t="s">
        <v>202</v>
      </c>
      <c r="E15" s="17"/>
      <c r="F15" s="17"/>
      <c r="G15" s="9"/>
    </row>
    <row r="16" spans="2:7" ht="19.899999999999999" customHeight="1" x14ac:dyDescent="0.15">
      <c r="B16" s="41" t="s">
        <v>10</v>
      </c>
      <c r="C16" s="33"/>
      <c r="D16" s="18" t="s">
        <v>203</v>
      </c>
      <c r="E16" s="17"/>
      <c r="F16" s="17"/>
      <c r="G16" s="9"/>
    </row>
    <row r="17" spans="2:7" ht="19.899999999999999" customHeight="1" x14ac:dyDescent="0.15">
      <c r="B17" s="41" t="s">
        <v>11</v>
      </c>
      <c r="C17" s="33"/>
      <c r="D17" s="18" t="s">
        <v>175</v>
      </c>
      <c r="E17" s="11"/>
      <c r="F17" s="11"/>
      <c r="G17" s="51"/>
    </row>
    <row r="18" spans="2:7" ht="19.899999999999999" customHeight="1" x14ac:dyDescent="0.15">
      <c r="B18" s="41" t="s">
        <v>12</v>
      </c>
      <c r="C18" s="33"/>
      <c r="D18" s="18" t="s">
        <v>204</v>
      </c>
      <c r="E18" s="7"/>
      <c r="F18" s="18" t="s">
        <v>77</v>
      </c>
      <c r="G18" s="9"/>
    </row>
    <row r="19" spans="2:7" ht="19.899999999999999" customHeight="1" x14ac:dyDescent="0.15">
      <c r="B19" s="41" t="s">
        <v>13</v>
      </c>
      <c r="C19" s="33" t="s">
        <v>274</v>
      </c>
      <c r="D19" s="18" t="s">
        <v>195</v>
      </c>
      <c r="E19" s="12" t="s">
        <v>244</v>
      </c>
      <c r="F19" s="54" t="s">
        <v>75</v>
      </c>
      <c r="G19" s="9"/>
    </row>
    <row r="20" spans="2:7" ht="19.899999999999999" customHeight="1" x14ac:dyDescent="0.15">
      <c r="B20" s="41" t="s">
        <v>14</v>
      </c>
      <c r="C20" s="33"/>
      <c r="D20" s="18" t="s">
        <v>199</v>
      </c>
      <c r="E20" s="17"/>
      <c r="F20" s="8"/>
      <c r="G20" s="9"/>
    </row>
    <row r="21" spans="2:7" ht="19.899999999999999" customHeight="1" x14ac:dyDescent="0.15">
      <c r="B21" s="41" t="s">
        <v>15</v>
      </c>
      <c r="C21" s="33"/>
      <c r="D21" s="18" t="s">
        <v>197</v>
      </c>
      <c r="E21" s="17"/>
      <c r="F21" s="8"/>
      <c r="G21" s="9"/>
    </row>
    <row r="22" spans="2:7" ht="19.899999999999999" customHeight="1" x14ac:dyDescent="0.15">
      <c r="B22" s="41" t="s">
        <v>251</v>
      </c>
      <c r="C22" s="6"/>
      <c r="D22" s="18" t="s">
        <v>247</v>
      </c>
      <c r="E22" s="7"/>
      <c r="F22" s="25"/>
      <c r="G22" s="9"/>
    </row>
    <row r="23" spans="2:7" ht="19.899999999999999" customHeight="1" x14ac:dyDescent="0.15">
      <c r="B23" s="39" t="s">
        <v>265</v>
      </c>
      <c r="C23" s="46"/>
      <c r="D23" s="29"/>
      <c r="E23" s="29"/>
      <c r="F23" s="30"/>
      <c r="G23" s="9"/>
    </row>
    <row r="24" spans="2:7" ht="19.899999999999999" customHeight="1" x14ac:dyDescent="0.15">
      <c r="B24" s="40" t="s">
        <v>18</v>
      </c>
      <c r="C24" s="57" t="s">
        <v>279</v>
      </c>
      <c r="D24" s="7" t="s">
        <v>219</v>
      </c>
      <c r="E24" s="17" t="s">
        <v>223</v>
      </c>
      <c r="F24" s="8" t="s">
        <v>56</v>
      </c>
      <c r="G24" s="9"/>
    </row>
    <row r="25" spans="2:7" ht="19.899999999999999" customHeight="1" x14ac:dyDescent="0.15">
      <c r="B25" s="40" t="s">
        <v>37</v>
      </c>
      <c r="C25" s="33"/>
      <c r="D25" s="18" t="s">
        <v>220</v>
      </c>
      <c r="E25" s="17"/>
      <c r="F25" s="8" t="s">
        <v>57</v>
      </c>
      <c r="G25" s="9"/>
    </row>
    <row r="26" spans="2:7" ht="19.899999999999999" customHeight="1" x14ac:dyDescent="0.15">
      <c r="B26" s="40" t="s">
        <v>38</v>
      </c>
      <c r="C26" s="33"/>
      <c r="D26" s="18" t="s">
        <v>199</v>
      </c>
      <c r="E26" s="17"/>
      <c r="F26" s="17"/>
      <c r="G26" s="9"/>
    </row>
    <row r="27" spans="2:7" ht="19.899999999999999" customHeight="1" x14ac:dyDescent="0.15">
      <c r="B27" s="40" t="s">
        <v>39</v>
      </c>
      <c r="C27" s="33"/>
      <c r="D27" s="18" t="s">
        <v>197</v>
      </c>
      <c r="E27" s="7"/>
      <c r="F27" s="7"/>
      <c r="G27" s="9"/>
    </row>
    <row r="28" spans="2:7" ht="19.899999999999999" customHeight="1" x14ac:dyDescent="0.15">
      <c r="B28" s="40" t="s">
        <v>40</v>
      </c>
      <c r="C28" s="33" t="s">
        <v>280</v>
      </c>
      <c r="D28" s="18" t="s">
        <v>195</v>
      </c>
      <c r="E28" s="12" t="s">
        <v>222</v>
      </c>
      <c r="F28" s="8" t="s">
        <v>71</v>
      </c>
      <c r="G28" s="9"/>
    </row>
    <row r="29" spans="2:7" ht="19.899999999999999" customHeight="1" x14ac:dyDescent="0.15">
      <c r="B29" s="40" t="s">
        <v>41</v>
      </c>
      <c r="C29" s="33"/>
      <c r="D29" s="18" t="s">
        <v>220</v>
      </c>
      <c r="E29" s="17"/>
      <c r="F29" s="8" t="s">
        <v>72</v>
      </c>
      <c r="G29" s="9"/>
    </row>
    <row r="30" spans="2:7" ht="19.899999999999999" customHeight="1" x14ac:dyDescent="0.15">
      <c r="B30" s="40" t="s">
        <v>42</v>
      </c>
      <c r="C30" s="33"/>
      <c r="D30" s="18" t="s">
        <v>196</v>
      </c>
      <c r="E30" s="17"/>
      <c r="F30" s="17"/>
      <c r="G30" s="9"/>
    </row>
    <row r="31" spans="2:7" ht="19.899999999999999" customHeight="1" x14ac:dyDescent="0.15">
      <c r="B31" s="42" t="s">
        <v>250</v>
      </c>
      <c r="C31" s="49"/>
      <c r="D31" s="23" t="s">
        <v>197</v>
      </c>
      <c r="E31" s="24"/>
      <c r="F31" s="24"/>
      <c r="G31" s="9"/>
    </row>
    <row r="32" spans="2:7" ht="19.899999999999999" customHeight="1" x14ac:dyDescent="0.15">
      <c r="B32" s="39" t="s">
        <v>252</v>
      </c>
      <c r="C32" s="46"/>
      <c r="D32" s="29"/>
      <c r="E32" s="29"/>
      <c r="F32" s="30"/>
      <c r="G32" s="9"/>
    </row>
    <row r="33" spans="1:8" ht="19.899999999999999" customHeight="1" x14ac:dyDescent="0.15">
      <c r="A33" s="19"/>
      <c r="B33" s="50" t="s">
        <v>253</v>
      </c>
      <c r="C33" s="53"/>
      <c r="D33" s="5" t="s">
        <v>497</v>
      </c>
      <c r="E33" s="5" t="s">
        <v>209</v>
      </c>
      <c r="F33" s="5" t="s">
        <v>49</v>
      </c>
    </row>
    <row r="34" spans="1:8" ht="19.899999999999999" customHeight="1" x14ac:dyDescent="0.15">
      <c r="A34" s="19"/>
      <c r="B34" s="41" t="s">
        <v>93</v>
      </c>
      <c r="C34" s="33"/>
      <c r="D34" s="16" t="s">
        <v>205</v>
      </c>
      <c r="E34" s="12" t="s">
        <v>210</v>
      </c>
      <c r="F34" s="12" t="s">
        <v>47</v>
      </c>
      <c r="G34" s="9"/>
    </row>
    <row r="35" spans="1:8" ht="19.899999999999999" customHeight="1" x14ac:dyDescent="0.15">
      <c r="A35" s="19"/>
      <c r="B35" s="41" t="s">
        <v>59</v>
      </c>
      <c r="C35" s="33"/>
      <c r="D35" s="16" t="s">
        <v>206</v>
      </c>
      <c r="E35" s="17"/>
      <c r="F35" s="7"/>
      <c r="G35" s="9"/>
    </row>
    <row r="36" spans="1:8" ht="19.899999999999999" customHeight="1" x14ac:dyDescent="0.15">
      <c r="A36" s="19"/>
      <c r="B36" s="41" t="s">
        <v>60</v>
      </c>
      <c r="C36" s="33"/>
      <c r="D36" s="16" t="s">
        <v>25</v>
      </c>
      <c r="E36" s="17"/>
      <c r="F36" s="12" t="s">
        <v>207</v>
      </c>
      <c r="G36" s="9"/>
      <c r="H36" s="4"/>
    </row>
    <row r="37" spans="1:8" ht="19.899999999999999" customHeight="1" x14ac:dyDescent="0.15">
      <c r="A37" s="19"/>
      <c r="B37" s="41" t="s">
        <v>61</v>
      </c>
      <c r="C37" s="33"/>
      <c r="D37" s="16" t="s">
        <v>26</v>
      </c>
      <c r="E37" s="17"/>
      <c r="F37" s="17" t="s">
        <v>82</v>
      </c>
      <c r="G37" s="9"/>
      <c r="H37" s="4"/>
    </row>
    <row r="38" spans="1:8" ht="19.899999999999999" customHeight="1" x14ac:dyDescent="0.15">
      <c r="A38" s="19"/>
      <c r="B38" s="41" t="s">
        <v>62</v>
      </c>
      <c r="C38" s="33"/>
      <c r="D38" s="14" t="s">
        <v>208</v>
      </c>
      <c r="E38" s="14"/>
      <c r="F38" s="12" t="s">
        <v>89</v>
      </c>
    </row>
    <row r="39" spans="1:8" ht="19.899999999999999" customHeight="1" x14ac:dyDescent="0.15">
      <c r="A39" s="19"/>
      <c r="B39" s="41" t="s">
        <v>63</v>
      </c>
      <c r="C39" s="33"/>
      <c r="D39" s="16" t="s">
        <v>19</v>
      </c>
      <c r="E39" s="17"/>
      <c r="F39" s="17"/>
      <c r="G39" s="9"/>
      <c r="H39" s="4"/>
    </row>
    <row r="40" spans="1:8" ht="19.899999999999999" customHeight="1" x14ac:dyDescent="0.15">
      <c r="A40" s="19"/>
      <c r="B40" s="41" t="s">
        <v>64</v>
      </c>
      <c r="C40" s="33"/>
      <c r="D40" s="16" t="s">
        <v>20</v>
      </c>
      <c r="E40" s="17"/>
      <c r="F40" s="17"/>
      <c r="G40" s="9"/>
      <c r="H40" s="4"/>
    </row>
    <row r="41" spans="1:8" ht="19.899999999999999" customHeight="1" x14ac:dyDescent="0.15">
      <c r="A41" s="19"/>
      <c r="B41" s="41" t="s">
        <v>65</v>
      </c>
      <c r="C41" s="33"/>
      <c r="D41" s="15" t="s">
        <v>21</v>
      </c>
      <c r="E41" s="17"/>
      <c r="F41" s="17"/>
      <c r="G41" s="9"/>
      <c r="H41" s="4"/>
    </row>
    <row r="42" spans="1:8" ht="19.899999999999999" customHeight="1" x14ac:dyDescent="0.15">
      <c r="A42" s="19"/>
      <c r="B42" s="285" t="s">
        <v>66</v>
      </c>
      <c r="C42" s="287"/>
      <c r="D42" s="15" t="s">
        <v>213</v>
      </c>
      <c r="E42" s="15" t="s">
        <v>211</v>
      </c>
      <c r="F42" s="12" t="s">
        <v>78</v>
      </c>
    </row>
    <row r="43" spans="1:8" ht="19.899999999999999" customHeight="1" x14ac:dyDescent="0.15">
      <c r="A43" s="19"/>
      <c r="B43" s="286"/>
      <c r="C43" s="288"/>
      <c r="D43" s="13"/>
      <c r="E43" s="13"/>
      <c r="F43" s="7" t="s">
        <v>79</v>
      </c>
    </row>
    <row r="44" spans="1:8" ht="19.899999999999999" customHeight="1" x14ac:dyDescent="0.15">
      <c r="A44" s="19"/>
      <c r="B44" s="41" t="s">
        <v>281</v>
      </c>
      <c r="C44" s="33"/>
      <c r="D44" s="16" t="s">
        <v>212</v>
      </c>
      <c r="E44" s="14" t="s">
        <v>246</v>
      </c>
      <c r="F44" s="17" t="s">
        <v>80</v>
      </c>
      <c r="G44" s="9"/>
    </row>
    <row r="45" spans="1:8" ht="19.899999999999999" customHeight="1" x14ac:dyDescent="0.15">
      <c r="A45" s="19"/>
      <c r="B45" s="41" t="s">
        <v>67</v>
      </c>
      <c r="C45" s="33"/>
      <c r="D45" s="16" t="s">
        <v>214</v>
      </c>
      <c r="E45" s="17"/>
      <c r="F45" s="17"/>
      <c r="G45" s="9"/>
    </row>
    <row r="46" spans="1:8" ht="19.899999999999999" customHeight="1" x14ac:dyDescent="0.15">
      <c r="A46" s="19"/>
      <c r="B46" s="41" t="s">
        <v>94</v>
      </c>
      <c r="C46" s="33"/>
      <c r="D46" s="16" t="s">
        <v>215</v>
      </c>
      <c r="E46" s="17"/>
      <c r="F46" s="7"/>
      <c r="G46" s="9"/>
    </row>
    <row r="47" spans="1:8" ht="19.899999999999999" customHeight="1" x14ac:dyDescent="0.15">
      <c r="A47" s="19"/>
      <c r="B47" s="41" t="s">
        <v>95</v>
      </c>
      <c r="C47" s="33"/>
      <c r="D47" s="16" t="s">
        <v>25</v>
      </c>
      <c r="E47" s="17"/>
      <c r="F47" s="12" t="s">
        <v>46</v>
      </c>
      <c r="G47" s="9"/>
      <c r="H47" s="4"/>
    </row>
    <row r="48" spans="1:8" ht="19.899999999999999" customHeight="1" x14ac:dyDescent="0.15">
      <c r="A48" s="19"/>
      <c r="B48" s="41" t="s">
        <v>68</v>
      </c>
      <c r="C48" s="33"/>
      <c r="D48" s="16" t="s">
        <v>26</v>
      </c>
      <c r="E48" s="14"/>
      <c r="F48" s="7" t="s">
        <v>81</v>
      </c>
      <c r="G48" s="9"/>
      <c r="H48" s="4"/>
    </row>
    <row r="49" spans="1:8" ht="19.899999999999999" customHeight="1" x14ac:dyDescent="0.15">
      <c r="A49" s="19"/>
      <c r="B49" s="41" t="s">
        <v>69</v>
      </c>
      <c r="C49" s="33"/>
      <c r="D49" s="14" t="s">
        <v>208</v>
      </c>
      <c r="E49" s="17"/>
      <c r="F49" s="12" t="s">
        <v>88</v>
      </c>
      <c r="G49" s="9"/>
    </row>
    <row r="50" spans="1:8" ht="19.899999999999999" customHeight="1" x14ac:dyDescent="0.15">
      <c r="A50" s="19"/>
      <c r="B50" s="41" t="s">
        <v>254</v>
      </c>
      <c r="C50" s="33"/>
      <c r="D50" s="16" t="s">
        <v>19</v>
      </c>
      <c r="E50" s="17"/>
      <c r="F50" s="17"/>
      <c r="G50" s="9"/>
      <c r="H50" s="4"/>
    </row>
    <row r="51" spans="1:8" ht="19.899999999999999" customHeight="1" x14ac:dyDescent="0.15">
      <c r="A51" s="19"/>
      <c r="B51" s="41" t="s">
        <v>255</v>
      </c>
      <c r="C51" s="33"/>
      <c r="D51" s="16" t="s">
        <v>20</v>
      </c>
      <c r="E51" s="17"/>
      <c r="F51" s="17"/>
      <c r="G51" s="9"/>
      <c r="H51" s="4"/>
    </row>
    <row r="52" spans="1:8" s="10" customFormat="1" ht="19.899999999999999" customHeight="1" x14ac:dyDescent="0.15">
      <c r="A52" s="19"/>
      <c r="B52" s="41" t="s">
        <v>256</v>
      </c>
      <c r="C52" s="33"/>
      <c r="D52" s="15" t="s">
        <v>21</v>
      </c>
      <c r="E52" s="17"/>
      <c r="F52" s="7"/>
      <c r="G52" s="9"/>
      <c r="H52" s="4"/>
    </row>
    <row r="53" spans="1:8" ht="19.899999999999999" customHeight="1" x14ac:dyDescent="0.15">
      <c r="A53" s="19"/>
      <c r="B53" s="41" t="s">
        <v>257</v>
      </c>
      <c r="C53" s="33"/>
      <c r="D53" s="16" t="s">
        <v>216</v>
      </c>
      <c r="E53" s="15" t="s">
        <v>167</v>
      </c>
      <c r="F53" s="12" t="s">
        <v>73</v>
      </c>
      <c r="G53" s="9"/>
    </row>
    <row r="54" spans="1:8" ht="19.899999999999999" customHeight="1" x14ac:dyDescent="0.15">
      <c r="A54" s="19"/>
      <c r="B54" s="41" t="s">
        <v>258</v>
      </c>
      <c r="C54" s="33"/>
      <c r="D54" s="16" t="s">
        <v>217</v>
      </c>
      <c r="E54" s="14"/>
      <c r="F54" s="17"/>
      <c r="G54" s="9"/>
    </row>
    <row r="55" spans="1:8" ht="19.899999999999999" customHeight="1" x14ac:dyDescent="0.15">
      <c r="A55" s="19"/>
      <c r="B55" s="41" t="s">
        <v>282</v>
      </c>
      <c r="C55" s="6"/>
      <c r="D55" s="16" t="s">
        <v>218</v>
      </c>
      <c r="E55" s="13"/>
      <c r="F55" s="7"/>
      <c r="G55" s="9"/>
    </row>
    <row r="56" spans="1:8" ht="19.899999999999999" customHeight="1" x14ac:dyDescent="0.15">
      <c r="B56" s="39" t="s">
        <v>259</v>
      </c>
      <c r="C56" s="46"/>
      <c r="D56" s="29"/>
      <c r="E56" s="29"/>
      <c r="F56" s="30"/>
      <c r="G56" s="9"/>
    </row>
    <row r="57" spans="1:8" ht="19.899999999999999" customHeight="1" x14ac:dyDescent="0.15">
      <c r="A57" s="19"/>
      <c r="B57" s="43" t="s">
        <v>17</v>
      </c>
      <c r="C57" s="33" t="s">
        <v>272</v>
      </c>
      <c r="D57" s="15" t="s">
        <v>170</v>
      </c>
      <c r="E57" s="12" t="s">
        <v>289</v>
      </c>
      <c r="F57" s="12" t="s">
        <v>83</v>
      </c>
      <c r="G57" s="51"/>
    </row>
    <row r="58" spans="1:8" ht="19.899999999999999" customHeight="1" x14ac:dyDescent="0.15">
      <c r="A58" s="19"/>
      <c r="B58" s="43" t="s">
        <v>271</v>
      </c>
      <c r="C58" s="33"/>
      <c r="D58" s="18" t="s">
        <v>230</v>
      </c>
      <c r="E58" s="14"/>
      <c r="F58" s="17"/>
      <c r="G58" s="9"/>
    </row>
    <row r="59" spans="1:8" ht="19.899999999999999" customHeight="1" x14ac:dyDescent="0.15">
      <c r="A59" s="19"/>
      <c r="B59" s="43" t="s">
        <v>31</v>
      </c>
      <c r="C59" s="33"/>
      <c r="D59" s="18" t="s">
        <v>168</v>
      </c>
      <c r="E59" s="14"/>
      <c r="F59" s="17"/>
      <c r="G59" s="51"/>
    </row>
    <row r="60" spans="1:8" ht="19.899999999999999" customHeight="1" x14ac:dyDescent="0.15">
      <c r="A60" s="19"/>
      <c r="B60" s="43" t="s">
        <v>32</v>
      </c>
      <c r="C60" s="33"/>
      <c r="D60" s="18" t="s">
        <v>185</v>
      </c>
      <c r="E60" s="14"/>
      <c r="F60" s="17"/>
      <c r="G60" s="51"/>
    </row>
    <row r="61" spans="1:8" ht="19.899999999999999" customHeight="1" x14ac:dyDescent="0.15">
      <c r="A61" s="19"/>
      <c r="B61" s="43" t="s">
        <v>33</v>
      </c>
      <c r="C61" s="47" t="s">
        <v>287</v>
      </c>
      <c r="D61" s="15" t="s">
        <v>231</v>
      </c>
      <c r="E61" s="14"/>
      <c r="F61" s="17"/>
      <c r="G61" s="9"/>
      <c r="H61" s="4"/>
    </row>
    <row r="62" spans="1:8" ht="19.899999999999999" customHeight="1" x14ac:dyDescent="0.15">
      <c r="A62" s="19"/>
      <c r="B62" s="43" t="s">
        <v>34</v>
      </c>
      <c r="C62" s="47"/>
      <c r="D62" s="15" t="s">
        <v>232</v>
      </c>
      <c r="E62" s="14"/>
      <c r="F62" s="12" t="s">
        <v>84</v>
      </c>
      <c r="G62" s="9"/>
      <c r="H62" s="4"/>
    </row>
    <row r="63" spans="1:8" ht="19.899999999999999" customHeight="1" x14ac:dyDescent="0.15">
      <c r="A63" s="19"/>
      <c r="B63" s="43" t="s">
        <v>35</v>
      </c>
      <c r="C63" s="47"/>
      <c r="D63" s="16" t="s">
        <v>233</v>
      </c>
      <c r="E63" s="13"/>
      <c r="F63" s="7"/>
      <c r="G63" s="9"/>
      <c r="H63" s="4"/>
    </row>
    <row r="64" spans="1:8" ht="19.899999999999999" customHeight="1" x14ac:dyDescent="0.15">
      <c r="A64" s="19"/>
      <c r="B64" s="43" t="s">
        <v>36</v>
      </c>
      <c r="C64" s="33" t="s">
        <v>288</v>
      </c>
      <c r="D64" s="16" t="s">
        <v>208</v>
      </c>
      <c r="E64" s="18" t="s">
        <v>221</v>
      </c>
      <c r="F64" s="18" t="s">
        <v>85</v>
      </c>
    </row>
    <row r="65" spans="1:7" ht="19.899999999999999" customHeight="1" x14ac:dyDescent="0.15">
      <c r="A65" s="19"/>
      <c r="B65" s="43" t="s">
        <v>260</v>
      </c>
      <c r="C65" s="33"/>
      <c r="D65" s="12" t="s">
        <v>234</v>
      </c>
      <c r="E65" s="18" t="s">
        <v>224</v>
      </c>
      <c r="F65" s="12" t="s">
        <v>55</v>
      </c>
    </row>
    <row r="66" spans="1:7" ht="19.899999999999999" customHeight="1" x14ac:dyDescent="0.15">
      <c r="A66" s="19"/>
      <c r="B66" s="43" t="s">
        <v>261</v>
      </c>
      <c r="C66" s="47"/>
      <c r="D66" s="7"/>
      <c r="E66" s="18" t="s">
        <v>225</v>
      </c>
      <c r="F66" s="17"/>
    </row>
    <row r="67" spans="1:7" ht="19.899999999999999" customHeight="1" x14ac:dyDescent="0.15">
      <c r="A67" s="19"/>
      <c r="B67" s="43" t="s">
        <v>262</v>
      </c>
      <c r="C67" s="33"/>
      <c r="D67" s="18" t="s">
        <v>235</v>
      </c>
      <c r="E67" s="18" t="s">
        <v>226</v>
      </c>
      <c r="F67" s="17"/>
    </row>
    <row r="68" spans="1:7" ht="19.899999999999999" customHeight="1" x14ac:dyDescent="0.15">
      <c r="A68" s="19"/>
      <c r="B68" s="43" t="s">
        <v>263</v>
      </c>
      <c r="C68" s="33"/>
      <c r="D68" s="18" t="s">
        <v>236</v>
      </c>
      <c r="E68" s="18" t="s">
        <v>227</v>
      </c>
      <c r="F68" s="17"/>
    </row>
    <row r="69" spans="1:7" ht="19.899999999999999" customHeight="1" x14ac:dyDescent="0.15">
      <c r="A69" s="19"/>
      <c r="B69" s="43" t="s">
        <v>264</v>
      </c>
      <c r="C69" s="33"/>
      <c r="D69" s="12" t="s">
        <v>237</v>
      </c>
      <c r="E69" s="18" t="s">
        <v>228</v>
      </c>
      <c r="F69" s="17"/>
    </row>
    <row r="70" spans="1:7" ht="19.899999999999999" customHeight="1" x14ac:dyDescent="0.15">
      <c r="A70" s="19"/>
      <c r="B70" s="55" t="s">
        <v>270</v>
      </c>
      <c r="C70" s="49"/>
      <c r="D70" s="24"/>
      <c r="E70" s="23" t="s">
        <v>229</v>
      </c>
      <c r="F70" s="56"/>
      <c r="G70" s="22"/>
    </row>
    <row r="71" spans="1:7" ht="19.899999999999999" customHeight="1" x14ac:dyDescent="0.15">
      <c r="B71" s="39" t="s">
        <v>74</v>
      </c>
      <c r="C71" s="46"/>
      <c r="D71" s="29"/>
      <c r="E71" s="29"/>
      <c r="F71" s="30"/>
      <c r="G71" s="9"/>
    </row>
    <row r="72" spans="1:7" ht="19.899999999999999" customHeight="1" x14ac:dyDescent="0.15">
      <c r="A72" s="19"/>
      <c r="B72" s="43" t="s">
        <v>96</v>
      </c>
      <c r="C72" s="47"/>
      <c r="D72" s="15" t="s">
        <v>231</v>
      </c>
      <c r="E72" s="16" t="s">
        <v>291</v>
      </c>
      <c r="F72" s="15" t="s">
        <v>44</v>
      </c>
      <c r="G72" s="9"/>
    </row>
    <row r="73" spans="1:7" ht="19.899999999999999" customHeight="1" x14ac:dyDescent="0.15">
      <c r="A73" s="19"/>
      <c r="B73" s="43" t="s">
        <v>97</v>
      </c>
      <c r="C73" s="47"/>
      <c r="D73" s="14"/>
      <c r="E73" s="16" t="s">
        <v>292</v>
      </c>
      <c r="F73" s="14"/>
      <c r="G73" s="9"/>
    </row>
    <row r="74" spans="1:7" ht="19.899999999999999" customHeight="1" x14ac:dyDescent="0.15">
      <c r="A74" s="19"/>
      <c r="B74" s="43" t="s">
        <v>98</v>
      </c>
      <c r="C74" s="47"/>
      <c r="D74" s="14"/>
      <c r="E74" s="16" t="s">
        <v>293</v>
      </c>
      <c r="F74" s="14"/>
      <c r="G74" s="9"/>
    </row>
    <row r="75" spans="1:7" ht="19.899999999999999" customHeight="1" x14ac:dyDescent="0.15">
      <c r="A75" s="19"/>
      <c r="B75" s="43" t="s">
        <v>99</v>
      </c>
      <c r="C75" s="47" t="s">
        <v>297</v>
      </c>
      <c r="D75" s="14"/>
      <c r="E75" s="16" t="s">
        <v>294</v>
      </c>
      <c r="F75" s="14"/>
      <c r="G75" s="9"/>
    </row>
    <row r="76" spans="1:7" ht="19.899999999999999" customHeight="1" x14ac:dyDescent="0.15">
      <c r="A76" s="19"/>
      <c r="B76" s="43" t="s">
        <v>100</v>
      </c>
      <c r="C76" s="47"/>
      <c r="D76" s="14"/>
      <c r="E76" s="16" t="s">
        <v>295</v>
      </c>
      <c r="F76" s="14"/>
      <c r="G76" s="9"/>
    </row>
    <row r="77" spans="1:7" ht="19.899999999999999" customHeight="1" x14ac:dyDescent="0.15">
      <c r="A77" s="19"/>
      <c r="B77" s="43" t="s">
        <v>101</v>
      </c>
      <c r="C77" s="47"/>
      <c r="D77" s="14"/>
      <c r="E77" s="16" t="s">
        <v>296</v>
      </c>
      <c r="F77" s="14"/>
      <c r="G77" s="9"/>
    </row>
    <row r="78" spans="1:7" ht="19.899999999999999" customHeight="1" x14ac:dyDescent="0.15">
      <c r="A78" s="19"/>
      <c r="B78" s="43" t="s">
        <v>102</v>
      </c>
      <c r="C78" s="47"/>
      <c r="D78" s="14"/>
      <c r="E78" s="16" t="s">
        <v>300</v>
      </c>
      <c r="F78" s="14"/>
      <c r="G78" s="9"/>
    </row>
    <row r="79" spans="1:7" ht="19.899999999999999" customHeight="1" x14ac:dyDescent="0.15">
      <c r="A79" s="19"/>
      <c r="B79" s="43" t="s">
        <v>103</v>
      </c>
      <c r="C79" s="47"/>
      <c r="D79" s="14"/>
      <c r="E79" s="16" t="s">
        <v>301</v>
      </c>
      <c r="F79" s="14"/>
      <c r="G79" s="9"/>
    </row>
    <row r="80" spans="1:7" ht="19.899999999999999" customHeight="1" x14ac:dyDescent="0.15">
      <c r="A80" s="19"/>
      <c r="B80" s="43" t="s">
        <v>104</v>
      </c>
      <c r="C80" s="47"/>
      <c r="D80" s="14"/>
      <c r="E80" s="16" t="s">
        <v>299</v>
      </c>
      <c r="F80" s="14"/>
      <c r="G80" s="9"/>
    </row>
    <row r="81" spans="1:8" ht="19.899999999999999" customHeight="1" x14ac:dyDescent="0.15">
      <c r="A81" s="19"/>
      <c r="B81" s="43" t="s">
        <v>105</v>
      </c>
      <c r="C81" s="47" t="s">
        <v>273</v>
      </c>
      <c r="D81" s="14"/>
      <c r="E81" s="16" t="s">
        <v>298</v>
      </c>
      <c r="F81" s="14"/>
      <c r="G81" s="9"/>
    </row>
    <row r="82" spans="1:8" ht="19.899999999999999" customHeight="1" x14ac:dyDescent="0.15">
      <c r="A82" s="19"/>
      <c r="B82" s="43" t="s">
        <v>106</v>
      </c>
      <c r="C82" s="33"/>
      <c r="D82" s="15" t="s">
        <v>154</v>
      </c>
      <c r="E82" s="18" t="s">
        <v>155</v>
      </c>
      <c r="F82" s="12" t="s">
        <v>266</v>
      </c>
    </row>
    <row r="83" spans="1:8" ht="19.899999999999999" customHeight="1" x14ac:dyDescent="0.15">
      <c r="A83" s="19"/>
      <c r="B83" s="43" t="s">
        <v>107</v>
      </c>
      <c r="C83" s="33"/>
      <c r="D83" s="14"/>
      <c r="E83" s="18" t="s">
        <v>156</v>
      </c>
      <c r="F83" s="17"/>
    </row>
    <row r="84" spans="1:8" ht="19.899999999999999" customHeight="1" x14ac:dyDescent="0.15">
      <c r="A84" s="19"/>
      <c r="B84" s="43" t="s">
        <v>108</v>
      </c>
      <c r="C84" s="33"/>
      <c r="D84" s="14"/>
      <c r="E84" s="18" t="s">
        <v>157</v>
      </c>
      <c r="F84" s="17"/>
    </row>
    <row r="85" spans="1:8" ht="19.899999999999999" customHeight="1" x14ac:dyDescent="0.15">
      <c r="A85" s="19"/>
      <c r="B85" s="43" t="s">
        <v>109</v>
      </c>
      <c r="C85" s="33"/>
      <c r="D85" s="14"/>
      <c r="E85" s="18" t="s">
        <v>158</v>
      </c>
      <c r="F85" s="17"/>
    </row>
    <row r="86" spans="1:8" ht="19.899999999999999" customHeight="1" x14ac:dyDescent="0.15">
      <c r="A86" s="19"/>
      <c r="B86" s="43" t="s">
        <v>110</v>
      </c>
      <c r="C86" s="33"/>
      <c r="D86" s="14"/>
      <c r="E86" s="18" t="s">
        <v>159</v>
      </c>
      <c r="F86" s="17"/>
    </row>
    <row r="87" spans="1:8" ht="19.899999999999999" customHeight="1" x14ac:dyDescent="0.15">
      <c r="A87" s="19"/>
      <c r="B87" s="43" t="s">
        <v>111</v>
      </c>
      <c r="C87" s="33"/>
      <c r="D87" s="14"/>
      <c r="E87" s="18" t="s">
        <v>160</v>
      </c>
      <c r="F87" s="17"/>
    </row>
    <row r="88" spans="1:8" ht="19.899999999999999" customHeight="1" x14ac:dyDescent="0.15">
      <c r="A88" s="19"/>
      <c r="B88" s="43" t="s">
        <v>112</v>
      </c>
      <c r="C88" s="33"/>
      <c r="D88" s="14"/>
      <c r="E88" s="18" t="s">
        <v>161</v>
      </c>
      <c r="F88" s="17"/>
    </row>
    <row r="89" spans="1:8" ht="19.899999999999999" customHeight="1" x14ac:dyDescent="0.15">
      <c r="A89" s="19"/>
      <c r="B89" s="43" t="s">
        <v>113</v>
      </c>
      <c r="C89" s="33"/>
      <c r="D89" s="14"/>
      <c r="E89" s="18" t="s">
        <v>162</v>
      </c>
      <c r="F89" s="17"/>
    </row>
    <row r="90" spans="1:8" ht="19.899999999999999" customHeight="1" x14ac:dyDescent="0.15">
      <c r="A90" s="19"/>
      <c r="B90" s="43" t="s">
        <v>114</v>
      </c>
      <c r="C90" s="33"/>
      <c r="D90" s="14"/>
      <c r="E90" s="18" t="s">
        <v>163</v>
      </c>
      <c r="F90" s="17"/>
    </row>
    <row r="91" spans="1:8" ht="19.899999999999999" customHeight="1" x14ac:dyDescent="0.15">
      <c r="A91" s="19"/>
      <c r="B91" s="43" t="s">
        <v>115</v>
      </c>
      <c r="C91" s="33"/>
      <c r="D91" s="14"/>
      <c r="E91" s="18" t="s">
        <v>164</v>
      </c>
      <c r="F91" s="17"/>
    </row>
    <row r="92" spans="1:8" ht="19.899999999999999" customHeight="1" x14ac:dyDescent="0.15">
      <c r="A92" s="19"/>
      <c r="B92" s="43" t="s">
        <v>116</v>
      </c>
      <c r="C92" s="33"/>
      <c r="D92" s="14"/>
      <c r="E92" s="18" t="s">
        <v>165</v>
      </c>
      <c r="F92" s="17"/>
    </row>
    <row r="93" spans="1:8" ht="19.899999999999999" customHeight="1" x14ac:dyDescent="0.15">
      <c r="A93" s="19"/>
      <c r="B93" s="43" t="s">
        <v>117</v>
      </c>
      <c r="C93" s="33"/>
      <c r="D93" s="14"/>
      <c r="E93" s="18" t="s">
        <v>166</v>
      </c>
      <c r="F93" s="17"/>
      <c r="G93" s="9"/>
    </row>
    <row r="94" spans="1:8" ht="19.899999999999999" customHeight="1" x14ac:dyDescent="0.15">
      <c r="A94" s="19"/>
      <c r="B94" s="43" t="s">
        <v>118</v>
      </c>
      <c r="C94" s="33"/>
      <c r="D94" s="13"/>
      <c r="E94" s="18" t="s">
        <v>167</v>
      </c>
      <c r="F94" s="7"/>
      <c r="G94" s="9"/>
    </row>
    <row r="95" spans="1:8" ht="19.899999999999999" customHeight="1" x14ac:dyDescent="0.15">
      <c r="B95" s="43" t="s">
        <v>119</v>
      </c>
      <c r="C95" s="47" t="s">
        <v>324</v>
      </c>
      <c r="D95" s="12" t="s">
        <v>169</v>
      </c>
      <c r="E95" s="18" t="s">
        <v>186</v>
      </c>
      <c r="F95" s="12" t="s">
        <v>90</v>
      </c>
    </row>
    <row r="96" spans="1:8" ht="19.899999999999999" customHeight="1" x14ac:dyDescent="0.15">
      <c r="A96" s="19"/>
      <c r="B96" s="43" t="s">
        <v>120</v>
      </c>
      <c r="C96" s="47"/>
      <c r="D96" s="13"/>
      <c r="E96" s="16" t="s">
        <v>240</v>
      </c>
      <c r="F96" s="14"/>
      <c r="G96" s="9"/>
      <c r="H96" s="10"/>
    </row>
    <row r="97" spans="1:10" ht="19.899999999999999" customHeight="1" x14ac:dyDescent="0.15">
      <c r="A97" s="19"/>
      <c r="B97" s="43" t="s">
        <v>121</v>
      </c>
      <c r="C97" s="47"/>
      <c r="D97" s="15" t="s">
        <v>170</v>
      </c>
      <c r="E97" s="16" t="s">
        <v>169</v>
      </c>
      <c r="F97" s="17"/>
    </row>
    <row r="98" spans="1:10" ht="19.899999999999999" customHeight="1" x14ac:dyDescent="0.15">
      <c r="A98" s="19"/>
      <c r="B98" s="43" t="s">
        <v>122</v>
      </c>
      <c r="C98" s="47" t="s">
        <v>324</v>
      </c>
      <c r="D98" s="14"/>
      <c r="E98" s="16" t="s">
        <v>186</v>
      </c>
      <c r="F98" s="7"/>
    </row>
    <row r="99" spans="1:10" ht="19.899999999999999" customHeight="1" x14ac:dyDescent="0.15">
      <c r="A99" s="19"/>
      <c r="B99" s="43" t="s">
        <v>123</v>
      </c>
      <c r="C99" s="47"/>
      <c r="D99" s="14"/>
      <c r="E99" s="16" t="s">
        <v>240</v>
      </c>
      <c r="F99" s="14" t="s">
        <v>91</v>
      </c>
      <c r="G99" s="9"/>
      <c r="H99" s="10"/>
    </row>
    <row r="100" spans="1:10" ht="19.899999999999999" customHeight="1" x14ac:dyDescent="0.15">
      <c r="A100" s="19"/>
      <c r="B100" s="43" t="s">
        <v>124</v>
      </c>
      <c r="C100" s="33"/>
      <c r="D100" s="14"/>
      <c r="E100" s="7" t="s">
        <v>241</v>
      </c>
      <c r="F100" s="17" t="s">
        <v>267</v>
      </c>
    </row>
    <row r="101" spans="1:10" ht="19.899999999999999" customHeight="1" x14ac:dyDescent="0.15">
      <c r="A101" s="19"/>
      <c r="B101" s="43" t="s">
        <v>125</v>
      </c>
      <c r="C101" s="33"/>
      <c r="D101" s="14"/>
      <c r="E101" s="18" t="s">
        <v>242</v>
      </c>
      <c r="F101" s="17"/>
    </row>
    <row r="102" spans="1:10" ht="19.899999999999999" customHeight="1" x14ac:dyDescent="0.15">
      <c r="A102" s="19"/>
      <c r="B102" s="43" t="s">
        <v>126</v>
      </c>
      <c r="C102" s="33"/>
      <c r="D102" s="13"/>
      <c r="E102" s="18" t="s">
        <v>243</v>
      </c>
      <c r="F102" s="17"/>
    </row>
    <row r="103" spans="1:10" ht="19.899999999999999" customHeight="1" x14ac:dyDescent="0.15">
      <c r="A103" s="19"/>
      <c r="B103" s="43" t="s">
        <v>127</v>
      </c>
      <c r="C103" s="47"/>
      <c r="D103" s="14" t="s">
        <v>248</v>
      </c>
      <c r="E103" s="16" t="s">
        <v>302</v>
      </c>
      <c r="F103" s="14"/>
      <c r="G103" s="9"/>
    </row>
    <row r="104" spans="1:10" s="10" customFormat="1" ht="19.899999999999999" customHeight="1" x14ac:dyDescent="0.15">
      <c r="A104" s="19"/>
      <c r="B104" s="43" t="s">
        <v>128</v>
      </c>
      <c r="C104" s="47"/>
      <c r="D104" s="14"/>
      <c r="E104" s="16" t="s">
        <v>304</v>
      </c>
      <c r="F104" s="14"/>
      <c r="G104" s="9"/>
      <c r="H104" s="1"/>
      <c r="J104" s="1"/>
    </row>
    <row r="105" spans="1:10" s="10" customFormat="1" ht="19.899999999999999" customHeight="1" x14ac:dyDescent="0.15">
      <c r="A105" s="19"/>
      <c r="B105" s="43" t="s">
        <v>129</v>
      </c>
      <c r="C105" s="47"/>
      <c r="D105" s="14"/>
      <c r="E105" s="16" t="s">
        <v>303</v>
      </c>
      <c r="F105" s="14"/>
      <c r="G105" s="9"/>
      <c r="H105" s="1"/>
      <c r="J105" s="1"/>
    </row>
    <row r="106" spans="1:10" s="10" customFormat="1" ht="19.899999999999999" customHeight="1" x14ac:dyDescent="0.15">
      <c r="A106" s="19"/>
      <c r="B106" s="43" t="s">
        <v>130</v>
      </c>
      <c r="C106" s="47"/>
      <c r="D106" s="14"/>
      <c r="E106" s="16" t="s">
        <v>305</v>
      </c>
      <c r="F106" s="14"/>
      <c r="G106" s="9"/>
      <c r="H106" s="1"/>
      <c r="J106" s="1"/>
    </row>
    <row r="107" spans="1:10" s="10" customFormat="1" ht="19.899999999999999" customHeight="1" x14ac:dyDescent="0.15">
      <c r="A107" s="19"/>
      <c r="B107" s="43" t="s">
        <v>131</v>
      </c>
      <c r="C107" s="47"/>
      <c r="D107" s="14"/>
      <c r="E107" s="16" t="s">
        <v>306</v>
      </c>
      <c r="F107" s="14"/>
      <c r="G107" s="9"/>
      <c r="H107" s="1"/>
      <c r="J107" s="1"/>
    </row>
    <row r="108" spans="1:10" ht="19.899999999999999" customHeight="1" x14ac:dyDescent="0.15">
      <c r="A108" s="19"/>
      <c r="B108" s="43" t="s">
        <v>132</v>
      </c>
      <c r="C108" s="47"/>
      <c r="D108" s="14"/>
      <c r="E108" s="16" t="s">
        <v>307</v>
      </c>
      <c r="F108" s="14"/>
      <c r="G108" s="9"/>
    </row>
    <row r="109" spans="1:10" s="10" customFormat="1" ht="19.899999999999999" customHeight="1" x14ac:dyDescent="0.15">
      <c r="A109" s="19"/>
      <c r="B109" s="43" t="s">
        <v>133</v>
      </c>
      <c r="C109" s="47"/>
      <c r="D109" s="14"/>
      <c r="E109" s="16" t="s">
        <v>308</v>
      </c>
      <c r="F109" s="14"/>
      <c r="G109" s="9"/>
      <c r="H109" s="1"/>
      <c r="J109" s="1"/>
    </row>
    <row r="110" spans="1:10" s="10" customFormat="1" ht="19.899999999999999" customHeight="1" x14ac:dyDescent="0.15">
      <c r="A110" s="19"/>
      <c r="B110" s="43" t="s">
        <v>134</v>
      </c>
      <c r="C110" s="47"/>
      <c r="D110" s="14"/>
      <c r="E110" s="16" t="s">
        <v>309</v>
      </c>
      <c r="F110" s="14"/>
      <c r="G110" s="9"/>
      <c r="H110" s="1"/>
      <c r="J110" s="1"/>
    </row>
    <row r="111" spans="1:10" s="10" customFormat="1" ht="19.899999999999999" customHeight="1" x14ac:dyDescent="0.15">
      <c r="A111" s="19"/>
      <c r="B111" s="43" t="s">
        <v>135</v>
      </c>
      <c r="C111" s="47"/>
      <c r="D111" s="14"/>
      <c r="E111" s="16" t="s">
        <v>310</v>
      </c>
      <c r="F111" s="14"/>
      <c r="G111" s="9"/>
      <c r="H111" s="1"/>
      <c r="J111" s="1"/>
    </row>
    <row r="112" spans="1:10" s="10" customFormat="1" ht="19.899999999999999" customHeight="1" x14ac:dyDescent="0.15">
      <c r="A112" s="19"/>
      <c r="B112" s="43" t="s">
        <v>136</v>
      </c>
      <c r="C112" s="47"/>
      <c r="D112" s="13"/>
      <c r="E112" s="16" t="s">
        <v>311</v>
      </c>
      <c r="F112" s="14"/>
      <c r="G112" s="9"/>
      <c r="H112" s="1"/>
      <c r="J112" s="1"/>
    </row>
    <row r="113" spans="1:10" ht="19.899999999999999" customHeight="1" x14ac:dyDescent="0.15">
      <c r="A113" s="19"/>
      <c r="B113" s="43" t="s">
        <v>137</v>
      </c>
      <c r="C113" s="33"/>
      <c r="D113" s="12" t="s">
        <v>171</v>
      </c>
      <c r="E113" s="16" t="s">
        <v>22</v>
      </c>
      <c r="F113" s="17"/>
      <c r="G113" s="9"/>
    </row>
    <row r="114" spans="1:10" ht="19.899999999999999" customHeight="1" x14ac:dyDescent="0.15">
      <c r="A114" s="19"/>
      <c r="B114" s="43" t="s">
        <v>138</v>
      </c>
      <c r="C114" s="33"/>
      <c r="D114" s="17"/>
      <c r="E114" s="16" t="s">
        <v>23</v>
      </c>
      <c r="F114" s="17"/>
      <c r="G114" s="9"/>
    </row>
    <row r="115" spans="1:10" ht="19.899999999999999" customHeight="1" x14ac:dyDescent="0.15">
      <c r="A115" s="19"/>
      <c r="B115" s="43" t="s">
        <v>139</v>
      </c>
      <c r="C115" s="33"/>
      <c r="D115" s="7"/>
      <c r="E115" s="16" t="s">
        <v>24</v>
      </c>
      <c r="F115" s="7"/>
      <c r="G115" s="9"/>
    </row>
    <row r="116" spans="1:10" ht="19.899999999999999" customHeight="1" x14ac:dyDescent="0.15">
      <c r="A116" s="19"/>
      <c r="B116" s="43" t="s">
        <v>140</v>
      </c>
      <c r="C116" s="47"/>
      <c r="D116" s="15" t="s">
        <v>172</v>
      </c>
      <c r="E116" s="16" t="s">
        <v>22</v>
      </c>
      <c r="F116" s="17" t="s">
        <v>87</v>
      </c>
      <c r="G116" s="9"/>
      <c r="H116" s="4"/>
    </row>
    <row r="117" spans="1:10" ht="19.899999999999999" customHeight="1" x14ac:dyDescent="0.15">
      <c r="A117" s="19"/>
      <c r="B117" s="43" t="s">
        <v>141</v>
      </c>
      <c r="C117" s="47"/>
      <c r="D117" s="14"/>
      <c r="E117" s="16" t="s">
        <v>23</v>
      </c>
      <c r="F117" s="17" t="s">
        <v>268</v>
      </c>
      <c r="G117" s="9"/>
      <c r="H117" s="4"/>
    </row>
    <row r="118" spans="1:10" ht="19.899999999999999" customHeight="1" x14ac:dyDescent="0.15">
      <c r="A118" s="19"/>
      <c r="B118" s="43" t="s">
        <v>142</v>
      </c>
      <c r="C118" s="47"/>
      <c r="D118" s="13"/>
      <c r="E118" s="16" t="s">
        <v>24</v>
      </c>
      <c r="F118" s="14"/>
      <c r="G118" s="9"/>
      <c r="H118" s="4"/>
    </row>
    <row r="119" spans="1:10" ht="19.899999999999999" customHeight="1" x14ac:dyDescent="0.15">
      <c r="A119" s="19"/>
      <c r="B119" s="43" t="s">
        <v>143</v>
      </c>
      <c r="C119" s="47"/>
      <c r="D119" s="14" t="s">
        <v>173</v>
      </c>
      <c r="E119" s="16" t="s">
        <v>22</v>
      </c>
      <c r="F119" s="14"/>
      <c r="G119" s="9"/>
      <c r="H119" s="4"/>
    </row>
    <row r="120" spans="1:10" ht="19.899999999999999" customHeight="1" x14ac:dyDescent="0.15">
      <c r="A120" s="19"/>
      <c r="B120" s="43" t="s">
        <v>144</v>
      </c>
      <c r="C120" s="47"/>
      <c r="D120" s="14"/>
      <c r="E120" s="16" t="s">
        <v>23</v>
      </c>
      <c r="F120" s="17"/>
      <c r="G120" s="9"/>
      <c r="H120" s="4"/>
    </row>
    <row r="121" spans="1:10" ht="19.899999999999999" customHeight="1" x14ac:dyDescent="0.15">
      <c r="A121" s="19"/>
      <c r="B121" s="43" t="s">
        <v>145</v>
      </c>
      <c r="C121" s="47"/>
      <c r="D121" s="13"/>
      <c r="E121" s="16" t="s">
        <v>24</v>
      </c>
      <c r="F121" s="7"/>
      <c r="G121" s="9"/>
      <c r="H121" s="4"/>
    </row>
    <row r="122" spans="1:10" s="10" customFormat="1" ht="19.899999999999999" customHeight="1" x14ac:dyDescent="0.15">
      <c r="A122" s="19"/>
      <c r="B122" s="43" t="s">
        <v>146</v>
      </c>
      <c r="C122" s="47"/>
      <c r="D122" s="15" t="s">
        <v>6</v>
      </c>
      <c r="E122" s="16" t="s">
        <v>169</v>
      </c>
      <c r="F122" s="15" t="s">
        <v>52</v>
      </c>
      <c r="G122" s="19"/>
      <c r="J122" s="1"/>
    </row>
    <row r="123" spans="1:10" s="10" customFormat="1" ht="19.899999999999999" customHeight="1" x14ac:dyDescent="0.15">
      <c r="A123" s="19"/>
      <c r="B123" s="43" t="s">
        <v>147</v>
      </c>
      <c r="C123" s="47"/>
      <c r="D123" s="14"/>
      <c r="E123" s="16" t="s">
        <v>186</v>
      </c>
      <c r="F123" s="14" t="s">
        <v>53</v>
      </c>
      <c r="G123" s="19"/>
      <c r="J123" s="1"/>
    </row>
    <row r="124" spans="1:10" s="10" customFormat="1" ht="19.899999999999999" customHeight="1" x14ac:dyDescent="0.15">
      <c r="A124" s="19"/>
      <c r="B124" s="43" t="s">
        <v>148</v>
      </c>
      <c r="C124" s="47"/>
      <c r="D124" s="14"/>
      <c r="E124" s="16" t="s">
        <v>181</v>
      </c>
      <c r="F124" s="14"/>
      <c r="G124" s="19"/>
      <c r="J124" s="1"/>
    </row>
    <row r="125" spans="1:10" s="10" customFormat="1" ht="19.899999999999999" customHeight="1" x14ac:dyDescent="0.15">
      <c r="A125" s="19"/>
      <c r="B125" s="43" t="s">
        <v>149</v>
      </c>
      <c r="C125" s="47"/>
      <c r="D125" s="14"/>
      <c r="E125" s="16" t="s">
        <v>187</v>
      </c>
      <c r="F125" s="14"/>
      <c r="G125" s="19"/>
      <c r="J125" s="1"/>
    </row>
    <row r="126" spans="1:10" s="10" customFormat="1" ht="19.899999999999999" customHeight="1" x14ac:dyDescent="0.15">
      <c r="A126" s="19"/>
      <c r="B126" s="43" t="s">
        <v>150</v>
      </c>
      <c r="C126" s="47"/>
      <c r="D126" s="14"/>
      <c r="E126" s="16" t="s">
        <v>188</v>
      </c>
      <c r="F126" s="14"/>
      <c r="G126" s="19"/>
      <c r="J126" s="1"/>
    </row>
    <row r="127" spans="1:10" s="10" customFormat="1" ht="19.899999999999999" customHeight="1" x14ac:dyDescent="0.15">
      <c r="A127" s="19"/>
      <c r="B127" s="43" t="s">
        <v>151</v>
      </c>
      <c r="C127" s="47"/>
      <c r="D127" s="14"/>
      <c r="E127" s="16" t="s">
        <v>189</v>
      </c>
      <c r="F127" s="14"/>
      <c r="G127" s="19"/>
      <c r="J127" s="1"/>
    </row>
    <row r="128" spans="1:10" ht="19.899999999999999" customHeight="1" x14ac:dyDescent="0.15">
      <c r="A128" s="19"/>
      <c r="B128" s="43" t="s">
        <v>152</v>
      </c>
      <c r="C128" s="47"/>
      <c r="D128" s="14"/>
      <c r="E128" s="16" t="s">
        <v>190</v>
      </c>
      <c r="F128" s="15" t="s">
        <v>52</v>
      </c>
      <c r="G128" s="19"/>
      <c r="H128" s="10"/>
    </row>
    <row r="129" spans="1:10" ht="19.899999999999999" customHeight="1" x14ac:dyDescent="0.15">
      <c r="A129" s="19"/>
      <c r="B129" s="43" t="s">
        <v>153</v>
      </c>
      <c r="C129" s="47"/>
      <c r="D129" s="14"/>
      <c r="E129" s="16" t="s">
        <v>191</v>
      </c>
      <c r="F129" s="14" t="s">
        <v>54</v>
      </c>
      <c r="G129" s="19"/>
      <c r="H129" s="10"/>
    </row>
    <row r="130" spans="1:10" ht="19.899999999999999" customHeight="1" x14ac:dyDescent="0.15">
      <c r="A130" s="19"/>
      <c r="B130" s="43" t="s">
        <v>269</v>
      </c>
      <c r="C130" s="47"/>
      <c r="D130" s="14"/>
      <c r="E130" s="16" t="s">
        <v>192</v>
      </c>
      <c r="F130" s="14"/>
      <c r="G130" s="19"/>
      <c r="H130" s="10"/>
    </row>
    <row r="131" spans="1:10" ht="19.899999999999999" customHeight="1" x14ac:dyDescent="0.15">
      <c r="A131" s="19"/>
      <c r="B131" s="43" t="s">
        <v>286</v>
      </c>
      <c r="C131" s="47"/>
      <c r="D131" s="14"/>
      <c r="E131" s="16" t="s">
        <v>193</v>
      </c>
      <c r="F131" s="14"/>
      <c r="G131" s="19"/>
      <c r="H131" s="10"/>
    </row>
    <row r="132" spans="1:10" ht="19.899999999999999" customHeight="1" x14ac:dyDescent="0.15">
      <c r="A132" s="19"/>
      <c r="B132" s="43" t="s">
        <v>312</v>
      </c>
      <c r="C132" s="47"/>
      <c r="D132" s="13"/>
      <c r="E132" s="16" t="s">
        <v>194</v>
      </c>
      <c r="F132" s="13"/>
      <c r="G132" s="19"/>
      <c r="H132" s="10"/>
    </row>
    <row r="133" spans="1:10" ht="19.899999999999999" customHeight="1" x14ac:dyDescent="0.15">
      <c r="B133" s="43" t="s">
        <v>313</v>
      </c>
      <c r="C133" s="33"/>
      <c r="D133" s="18" t="s">
        <v>174</v>
      </c>
      <c r="E133" s="12" t="s">
        <v>238</v>
      </c>
      <c r="F133" s="12" t="s">
        <v>45</v>
      </c>
    </row>
    <row r="134" spans="1:10" ht="19.899999999999999" customHeight="1" x14ac:dyDescent="0.15">
      <c r="B134" s="43" t="s">
        <v>314</v>
      </c>
      <c r="C134" s="33"/>
      <c r="D134" s="18" t="s">
        <v>175</v>
      </c>
      <c r="E134" s="7"/>
      <c r="F134" s="7"/>
      <c r="G134" s="9"/>
    </row>
    <row r="135" spans="1:10" ht="19.899999999999999" customHeight="1" x14ac:dyDescent="0.15">
      <c r="A135" s="19"/>
      <c r="B135" s="43" t="s">
        <v>315</v>
      </c>
      <c r="C135" s="33"/>
      <c r="D135" s="13" t="s">
        <v>176</v>
      </c>
      <c r="E135" s="16" t="s">
        <v>213</v>
      </c>
      <c r="F135" s="17" t="s">
        <v>92</v>
      </c>
    </row>
    <row r="136" spans="1:10" ht="19.899999999999999" customHeight="1" x14ac:dyDescent="0.15">
      <c r="A136" s="19"/>
      <c r="B136" s="43" t="s">
        <v>316</v>
      </c>
      <c r="C136" s="33"/>
      <c r="D136" s="16" t="s">
        <v>156</v>
      </c>
      <c r="E136" s="16" t="s">
        <v>160</v>
      </c>
      <c r="F136" s="20" t="s">
        <v>48</v>
      </c>
    </row>
    <row r="137" spans="1:10" ht="19.899999999999999" customHeight="1" x14ac:dyDescent="0.15">
      <c r="A137" s="19"/>
      <c r="B137" s="43" t="s">
        <v>317</v>
      </c>
      <c r="C137" s="33"/>
      <c r="D137" s="16" t="s">
        <v>177</v>
      </c>
      <c r="E137" s="16" t="s">
        <v>239</v>
      </c>
      <c r="F137" s="20" t="s">
        <v>43</v>
      </c>
    </row>
    <row r="138" spans="1:10" ht="19.899999999999999" customHeight="1" x14ac:dyDescent="0.15">
      <c r="A138" s="19"/>
      <c r="B138" s="43" t="s">
        <v>318</v>
      </c>
      <c r="C138" s="47"/>
      <c r="D138" s="16" t="s">
        <v>178</v>
      </c>
      <c r="E138" s="16" t="s">
        <v>182</v>
      </c>
      <c r="F138" s="26" t="s">
        <v>58</v>
      </c>
      <c r="G138" s="9"/>
    </row>
    <row r="139" spans="1:10" ht="19.899999999999999" customHeight="1" x14ac:dyDescent="0.15">
      <c r="A139" s="19"/>
      <c r="B139" s="43" t="s">
        <v>319</v>
      </c>
      <c r="C139" s="47"/>
      <c r="D139" s="16" t="s">
        <v>179</v>
      </c>
      <c r="E139" s="16" t="s">
        <v>183</v>
      </c>
      <c r="F139" s="27"/>
      <c r="G139" s="9"/>
    </row>
    <row r="140" spans="1:10" ht="19.899999999999999" customHeight="1" x14ac:dyDescent="0.15">
      <c r="A140" s="19"/>
      <c r="B140" s="43" t="s">
        <v>320</v>
      </c>
      <c r="C140" s="48"/>
      <c r="D140" s="16" t="s">
        <v>180</v>
      </c>
      <c r="E140" s="15" t="s">
        <v>184</v>
      </c>
      <c r="F140" s="13"/>
      <c r="G140" s="9"/>
    </row>
    <row r="141" spans="1:10" ht="19.899999999999999" customHeight="1" x14ac:dyDescent="0.15">
      <c r="A141" s="19"/>
      <c r="B141" s="43" t="s">
        <v>321</v>
      </c>
      <c r="C141" s="33"/>
      <c r="D141" s="16" t="s">
        <v>2</v>
      </c>
      <c r="E141" s="15" t="s">
        <v>181</v>
      </c>
      <c r="F141" s="26" t="s">
        <v>50</v>
      </c>
      <c r="G141" s="9"/>
    </row>
    <row r="142" spans="1:10" ht="19.899999999999999" customHeight="1" x14ac:dyDescent="0.15">
      <c r="A142" s="19"/>
      <c r="B142" s="43" t="s">
        <v>322</v>
      </c>
      <c r="C142" s="33"/>
      <c r="D142" s="16" t="s">
        <v>70</v>
      </c>
      <c r="E142" s="14"/>
      <c r="F142" s="27" t="s">
        <v>51</v>
      </c>
      <c r="G142" s="9"/>
    </row>
    <row r="143" spans="1:10" s="10" customFormat="1" ht="19.899999999999999" customHeight="1" x14ac:dyDescent="0.15">
      <c r="A143" s="19"/>
      <c r="B143" s="52" t="s">
        <v>323</v>
      </c>
      <c r="C143" s="34"/>
      <c r="D143" s="28" t="s">
        <v>30</v>
      </c>
      <c r="E143" s="35"/>
      <c r="F143" s="36"/>
      <c r="G143" s="9"/>
      <c r="H143" s="1"/>
      <c r="J143" s="1"/>
    </row>
  </sheetData>
  <mergeCells count="3">
    <mergeCell ref="B4:F4"/>
    <mergeCell ref="B42:B43"/>
    <mergeCell ref="C42:C43"/>
  </mergeCells>
  <phoneticPr fontId="1"/>
  <pageMargins left="0.39370078740157483" right="0.19685039370078741" top="0.51181102362204722" bottom="0.39370078740157483" header="0.31496062992125984" footer="0.31496062992125984"/>
  <pageSetup paperSize="9" scale="65" fitToHeight="0" orientation="landscape" r:id="rId1"/>
  <headerFooter>
    <oddHeader>&amp;R &amp;A  (&amp;P/&amp;N)</oddHeader>
  </headerFooter>
  <rowBreaks count="3" manualBreakCount="3">
    <brk id="31" min="1" max="6" man="1"/>
    <brk id="70" min="1" max="6" man="1"/>
    <brk id="112" min="1" max="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3"/>
  <sheetViews>
    <sheetView showGridLines="0" view="pageBreakPreview" zoomScale="85" zoomScaleNormal="100" zoomScaleSheetLayoutView="85" workbookViewId="0"/>
  </sheetViews>
  <sheetFormatPr defaultColWidth="8" defaultRowHeight="15" customHeight="1" x14ac:dyDescent="0.15"/>
  <cols>
    <col min="1" max="1" width="15" style="190" customWidth="1"/>
    <col min="2" max="2" width="19.7109375" style="190" customWidth="1"/>
    <col min="3" max="10" width="10.7109375" style="190" customWidth="1"/>
    <col min="11" max="34" width="10.7109375" style="190" hidden="1" customWidth="1"/>
    <col min="35" max="16384" width="8" style="190"/>
  </cols>
  <sheetData>
    <row r="1" spans="1:34" ht="15" customHeight="1" x14ac:dyDescent="0.15">
      <c r="C1" s="190" t="s">
        <v>509</v>
      </c>
      <c r="K1" s="190" t="s">
        <v>624</v>
      </c>
      <c r="S1" s="190" t="s">
        <v>624</v>
      </c>
      <c r="AA1" s="190" t="s">
        <v>624</v>
      </c>
    </row>
    <row r="2" spans="1:34" ht="15" customHeight="1" x14ac:dyDescent="0.15">
      <c r="K2" s="190" t="s">
        <v>520</v>
      </c>
      <c r="S2" s="190" t="s">
        <v>521</v>
      </c>
      <c r="AA2" s="190" t="s">
        <v>522</v>
      </c>
    </row>
    <row r="3" spans="1:34" ht="15" customHeight="1" x14ac:dyDescent="0.15">
      <c r="C3" s="309" t="s">
        <v>523</v>
      </c>
      <c r="D3" s="310"/>
      <c r="E3" s="310"/>
      <c r="F3" s="311"/>
      <c r="G3" s="309" t="s">
        <v>524</v>
      </c>
      <c r="H3" s="310"/>
      <c r="I3" s="310"/>
      <c r="J3" s="311"/>
      <c r="K3" s="309" t="s">
        <v>523</v>
      </c>
      <c r="L3" s="310"/>
      <c r="M3" s="310"/>
      <c r="N3" s="311"/>
      <c r="O3" s="309" t="s">
        <v>524</v>
      </c>
      <c r="P3" s="310"/>
      <c r="Q3" s="310"/>
      <c r="R3" s="311"/>
      <c r="S3" s="309" t="s">
        <v>523</v>
      </c>
      <c r="T3" s="310"/>
      <c r="U3" s="310"/>
      <c r="V3" s="311"/>
      <c r="W3" s="309" t="s">
        <v>524</v>
      </c>
      <c r="X3" s="310"/>
      <c r="Y3" s="310"/>
      <c r="Z3" s="311"/>
      <c r="AA3" s="309" t="s">
        <v>523</v>
      </c>
      <c r="AB3" s="310"/>
      <c r="AC3" s="310"/>
      <c r="AD3" s="311"/>
      <c r="AE3" s="309" t="s">
        <v>524</v>
      </c>
      <c r="AF3" s="310"/>
      <c r="AG3" s="310"/>
      <c r="AH3" s="311"/>
    </row>
    <row r="4" spans="1:34" s="195" customFormat="1" ht="22.5" x14ac:dyDescent="0.15">
      <c r="A4" s="312" t="s">
        <v>625</v>
      </c>
      <c r="B4" s="313"/>
      <c r="C4" s="193" t="s">
        <v>499</v>
      </c>
      <c r="D4" s="211" t="s">
        <v>510</v>
      </c>
      <c r="E4" s="212" t="s">
        <v>511</v>
      </c>
      <c r="F4" s="213" t="s">
        <v>332</v>
      </c>
      <c r="G4" s="193" t="s">
        <v>499</v>
      </c>
      <c r="H4" s="211" t="s">
        <v>510</v>
      </c>
      <c r="I4" s="212" t="s">
        <v>511</v>
      </c>
      <c r="J4" s="213" t="s">
        <v>332</v>
      </c>
      <c r="K4" s="193" t="s">
        <v>499</v>
      </c>
      <c r="L4" s="211" t="s">
        <v>510</v>
      </c>
      <c r="M4" s="212" t="s">
        <v>511</v>
      </c>
      <c r="N4" s="213" t="s">
        <v>332</v>
      </c>
      <c r="O4" s="193" t="s">
        <v>499</v>
      </c>
      <c r="P4" s="211" t="s">
        <v>510</v>
      </c>
      <c r="Q4" s="212" t="s">
        <v>511</v>
      </c>
      <c r="R4" s="213" t="s">
        <v>332</v>
      </c>
      <c r="S4" s="193" t="s">
        <v>499</v>
      </c>
      <c r="T4" s="211" t="s">
        <v>510</v>
      </c>
      <c r="U4" s="212" t="s">
        <v>511</v>
      </c>
      <c r="V4" s="213" t="s">
        <v>332</v>
      </c>
      <c r="W4" s="193" t="s">
        <v>499</v>
      </c>
      <c r="X4" s="211" t="s">
        <v>510</v>
      </c>
      <c r="Y4" s="212" t="s">
        <v>511</v>
      </c>
      <c r="Z4" s="213" t="s">
        <v>332</v>
      </c>
      <c r="AA4" s="193" t="s">
        <v>499</v>
      </c>
      <c r="AB4" s="211" t="s">
        <v>510</v>
      </c>
      <c r="AC4" s="212" t="s">
        <v>511</v>
      </c>
      <c r="AD4" s="213" t="s">
        <v>332</v>
      </c>
      <c r="AE4" s="193" t="s">
        <v>499</v>
      </c>
      <c r="AF4" s="211" t="s">
        <v>510</v>
      </c>
      <c r="AG4" s="212" t="s">
        <v>511</v>
      </c>
      <c r="AH4" s="213" t="s">
        <v>332</v>
      </c>
    </row>
    <row r="5" spans="1:34" ht="15" customHeight="1" x14ac:dyDescent="0.15">
      <c r="A5" s="196" t="s">
        <v>504</v>
      </c>
      <c r="B5" s="197"/>
      <c r="C5" s="127">
        <f t="shared" ref="C5:AH5" si="0">C36</f>
        <v>195</v>
      </c>
      <c r="D5" s="127">
        <f t="shared" si="0"/>
        <v>184</v>
      </c>
      <c r="E5" s="127">
        <f t="shared" si="0"/>
        <v>5</v>
      </c>
      <c r="F5" s="127">
        <f t="shared" si="0"/>
        <v>6</v>
      </c>
      <c r="G5" s="127">
        <f t="shared" si="0"/>
        <v>227</v>
      </c>
      <c r="H5" s="127">
        <f t="shared" si="0"/>
        <v>211</v>
      </c>
      <c r="I5" s="127">
        <f t="shared" si="0"/>
        <v>10</v>
      </c>
      <c r="J5" s="127">
        <f t="shared" si="0"/>
        <v>6</v>
      </c>
      <c r="K5" s="127">
        <f t="shared" si="0"/>
        <v>118</v>
      </c>
      <c r="L5" s="127">
        <f t="shared" si="0"/>
        <v>114</v>
      </c>
      <c r="M5" s="127">
        <f t="shared" si="0"/>
        <v>1</v>
      </c>
      <c r="N5" s="127">
        <f t="shared" si="0"/>
        <v>3</v>
      </c>
      <c r="O5" s="127">
        <f t="shared" si="0"/>
        <v>125</v>
      </c>
      <c r="P5" s="127">
        <f t="shared" si="0"/>
        <v>119</v>
      </c>
      <c r="Q5" s="127">
        <f t="shared" si="0"/>
        <v>1</v>
      </c>
      <c r="R5" s="127">
        <f t="shared" si="0"/>
        <v>5</v>
      </c>
      <c r="S5" s="127">
        <f t="shared" si="0"/>
        <v>20</v>
      </c>
      <c r="T5" s="127">
        <f t="shared" si="0"/>
        <v>18</v>
      </c>
      <c r="U5" s="127">
        <f t="shared" si="0"/>
        <v>1</v>
      </c>
      <c r="V5" s="127">
        <f t="shared" si="0"/>
        <v>1</v>
      </c>
      <c r="W5" s="127">
        <f t="shared" si="0"/>
        <v>17</v>
      </c>
      <c r="X5" s="127">
        <f t="shared" si="0"/>
        <v>16</v>
      </c>
      <c r="Y5" s="127">
        <f t="shared" si="0"/>
        <v>0</v>
      </c>
      <c r="Z5" s="127">
        <f t="shared" si="0"/>
        <v>1</v>
      </c>
      <c r="AA5" s="127">
        <f t="shared" si="0"/>
        <v>97</v>
      </c>
      <c r="AB5" s="127">
        <f t="shared" si="0"/>
        <v>90</v>
      </c>
      <c r="AC5" s="127">
        <f t="shared" si="0"/>
        <v>1</v>
      </c>
      <c r="AD5" s="127">
        <f t="shared" si="0"/>
        <v>6</v>
      </c>
      <c r="AE5" s="127">
        <f t="shared" si="0"/>
        <v>134</v>
      </c>
      <c r="AF5" s="127">
        <f t="shared" si="0"/>
        <v>120</v>
      </c>
      <c r="AG5" s="127">
        <f t="shared" si="0"/>
        <v>3</v>
      </c>
      <c r="AH5" s="127">
        <f t="shared" si="0"/>
        <v>11</v>
      </c>
    </row>
    <row r="6" spans="1:34" ht="15" customHeight="1" x14ac:dyDescent="0.15">
      <c r="A6" s="198"/>
      <c r="B6" s="199"/>
      <c r="C6" s="131">
        <f>IF(SUM(D6:F6)&gt;100,"－",SUM(D6:F6))</f>
        <v>100</v>
      </c>
      <c r="D6" s="132">
        <f t="shared" ref="D6:F6" si="1">D5/$C5*100</f>
        <v>94.358974358974351</v>
      </c>
      <c r="E6" s="132">
        <f t="shared" si="1"/>
        <v>2.5641025641025639</v>
      </c>
      <c r="F6" s="132">
        <f t="shared" si="1"/>
        <v>3.0769230769230771</v>
      </c>
      <c r="G6" s="131">
        <f>IF(SUM(H6:J6)&gt;100,"－",SUM(H6:J6))</f>
        <v>100</v>
      </c>
      <c r="H6" s="132">
        <f>H5/G5*100</f>
        <v>92.951541850220266</v>
      </c>
      <c r="I6" s="132">
        <f>I5/G5*100</f>
        <v>4.4052863436123353</v>
      </c>
      <c r="J6" s="132">
        <f>J5/G5*100</f>
        <v>2.643171806167401</v>
      </c>
      <c r="K6" s="131">
        <f>IF(SUM(L6:N6)&gt;100,"－",SUM(L6:N6))</f>
        <v>100</v>
      </c>
      <c r="L6" s="132">
        <f>L5/K5*100</f>
        <v>96.610169491525426</v>
      </c>
      <c r="M6" s="132">
        <f>M5/K5*100</f>
        <v>0.84745762711864403</v>
      </c>
      <c r="N6" s="132">
        <f>N5/K5*100</f>
        <v>2.5423728813559325</v>
      </c>
      <c r="O6" s="131">
        <f>IF(SUM(P6:R6)&gt;100,"－",SUM(P6:R6))</f>
        <v>99.999999999999986</v>
      </c>
      <c r="P6" s="132">
        <f>P5/O5*100</f>
        <v>95.199999999999989</v>
      </c>
      <c r="Q6" s="132">
        <f>Q5/O5*100</f>
        <v>0.8</v>
      </c>
      <c r="R6" s="132">
        <f>R5/O5*100</f>
        <v>4</v>
      </c>
      <c r="S6" s="131">
        <f>IF(SUM(T6:V6)&gt;100,"－",SUM(T6:V6))</f>
        <v>100</v>
      </c>
      <c r="T6" s="132">
        <f>T5/S5*100</f>
        <v>90</v>
      </c>
      <c r="U6" s="132">
        <f>U5/S5*100</f>
        <v>5</v>
      </c>
      <c r="V6" s="132">
        <f>V5/S5*100</f>
        <v>5</v>
      </c>
      <c r="W6" s="131">
        <f>IF(SUM(X6:Z6)&gt;100,"－",SUM(X6:Z6))</f>
        <v>99.999999999999986</v>
      </c>
      <c r="X6" s="132">
        <f>X5/W5*100</f>
        <v>94.117647058823522</v>
      </c>
      <c r="Y6" s="132">
        <f>Y5/W5*100</f>
        <v>0</v>
      </c>
      <c r="Z6" s="132">
        <f>Z5/W5*100</f>
        <v>5.8823529411764701</v>
      </c>
      <c r="AA6" s="131">
        <f>IF(SUM(AB6:AD6)&gt;100,"－",SUM(AB6:AD6))</f>
        <v>100</v>
      </c>
      <c r="AB6" s="132">
        <f>AB5/AA5*100</f>
        <v>92.783505154639172</v>
      </c>
      <c r="AC6" s="132">
        <f>AC5/AA5*100</f>
        <v>1.0309278350515463</v>
      </c>
      <c r="AD6" s="132">
        <f>AD5/AA5*100</f>
        <v>6.1855670103092786</v>
      </c>
      <c r="AE6" s="131">
        <f>IF(SUM(AF6:AH6)&gt;100,"－",SUM(AF6:AH6))</f>
        <v>100</v>
      </c>
      <c r="AF6" s="132">
        <f>AF5/AE5*100</f>
        <v>89.552238805970148</v>
      </c>
      <c r="AG6" s="132">
        <f>AG5/AE5*100</f>
        <v>2.2388059701492535</v>
      </c>
      <c r="AH6" s="132">
        <f>AH5/AE5*100</f>
        <v>8.2089552238805972</v>
      </c>
    </row>
    <row r="7" spans="1:34" ht="15" customHeight="1" x14ac:dyDescent="0.15">
      <c r="A7" s="200" t="s">
        <v>626</v>
      </c>
      <c r="B7" s="210" t="s">
        <v>627</v>
      </c>
      <c r="C7" s="127">
        <f>C38</f>
        <v>24</v>
      </c>
      <c r="D7" s="137">
        <f>IF($C7=0,0,D38/$C7*100)</f>
        <v>91.666666666666657</v>
      </c>
      <c r="E7" s="137">
        <f>IF($C7=0,0,E38/$C7*100)</f>
        <v>4.1666666666666661</v>
      </c>
      <c r="F7" s="137">
        <f>IF($C7=0,0,F38/$C7*100)</f>
        <v>4.1666666666666661</v>
      </c>
      <c r="G7" s="127">
        <f>G38</f>
        <v>18</v>
      </c>
      <c r="H7" s="137">
        <f t="shared" ref="H7:H32" si="2">IF(G7=0,0,H38/G7*100)</f>
        <v>83.333333333333343</v>
      </c>
      <c r="I7" s="137">
        <f t="shared" ref="I7:I32" si="3">IF(G7=0,0,I38/G7*100)</f>
        <v>11.111111111111111</v>
      </c>
      <c r="J7" s="137">
        <f t="shared" ref="J7:J32" si="4">IF(G7=0,0,J38/G7*100)</f>
        <v>5.5555555555555554</v>
      </c>
      <c r="K7" s="127">
        <f>K38</f>
        <v>19</v>
      </c>
      <c r="L7" s="137">
        <f>IF(K7=0,0,L38/K7*100)</f>
        <v>100</v>
      </c>
      <c r="M7" s="137">
        <f>IF(K7=0,0,M38/K7*100)</f>
        <v>0</v>
      </c>
      <c r="N7" s="137">
        <f>IF(K7=0,0,N38/K7*100)</f>
        <v>0</v>
      </c>
      <c r="O7" s="127">
        <f>O38</f>
        <v>9</v>
      </c>
      <c r="P7" s="137">
        <f t="shared" ref="P7:P32" si="5">IF(O7=0,0,P38/O7*100)</f>
        <v>100</v>
      </c>
      <c r="Q7" s="137">
        <f t="shared" ref="Q7:Q32" si="6">IF(O7=0,0,Q38/O7*100)</f>
        <v>0</v>
      </c>
      <c r="R7" s="137">
        <f t="shared" ref="R7:R32" si="7">IF(O7=0,0,R38/O7*100)</f>
        <v>0</v>
      </c>
      <c r="S7" s="127">
        <f>S38</f>
        <v>5</v>
      </c>
      <c r="T7" s="137">
        <f>IF(S7=0,0,T38/S7*100)</f>
        <v>80</v>
      </c>
      <c r="U7" s="137">
        <f>IF(S7=0,0,U38/S7*100)</f>
        <v>0</v>
      </c>
      <c r="V7" s="137">
        <f>IF(S7=0,0,V38/S7*100)</f>
        <v>20</v>
      </c>
      <c r="W7" s="127">
        <f>W38</f>
        <v>3</v>
      </c>
      <c r="X7" s="137">
        <f t="shared" ref="X7:X32" si="8">IF(W7=0,0,X38/W7*100)</f>
        <v>100</v>
      </c>
      <c r="Y7" s="137">
        <f t="shared" ref="Y7:Y32" si="9">IF(W7=0,0,Y38/W7*100)</f>
        <v>0</v>
      </c>
      <c r="Z7" s="137">
        <f t="shared" ref="Z7:Z32" si="10">IF(W7=0,0,Z38/W7*100)</f>
        <v>0</v>
      </c>
      <c r="AA7" s="127">
        <f>AA38</f>
        <v>17</v>
      </c>
      <c r="AB7" s="137">
        <f>IF(AA7=0,0,AB38/AA7*100)</f>
        <v>94.117647058823522</v>
      </c>
      <c r="AC7" s="137">
        <f>IF(AA7=0,0,AC38/AA7*100)</f>
        <v>0</v>
      </c>
      <c r="AD7" s="137">
        <f>IF(AA7=0,0,AD38/AA7*100)</f>
        <v>5.8823529411764701</v>
      </c>
      <c r="AE7" s="127">
        <f>AE38</f>
        <v>9</v>
      </c>
      <c r="AF7" s="137">
        <f t="shared" ref="AF7:AF32" si="11">IF(AE7=0,0,AF38/AE7*100)</f>
        <v>100</v>
      </c>
      <c r="AG7" s="137">
        <f t="shared" ref="AG7:AG32" si="12">IF(AE7=0,0,AG38/AE7*100)</f>
        <v>0</v>
      </c>
      <c r="AH7" s="137">
        <f t="shared" ref="AH7:AH32" si="13">IF(AE7=0,0,AH38/AE7*100)</f>
        <v>0</v>
      </c>
    </row>
    <row r="8" spans="1:34" ht="15" customHeight="1" x14ac:dyDescent="0.15">
      <c r="A8" s="202" t="s">
        <v>628</v>
      </c>
      <c r="B8" s="206" t="s">
        <v>629</v>
      </c>
      <c r="C8" s="140">
        <f t="shared" ref="C8:C32" si="14">C39</f>
        <v>115</v>
      </c>
      <c r="D8" s="141">
        <f t="shared" ref="D8:F23" si="15">IF($C8=0,0,D39/$C8*100)</f>
        <v>94.782608695652172</v>
      </c>
      <c r="E8" s="141">
        <f t="shared" si="15"/>
        <v>1.7391304347826086</v>
      </c>
      <c r="F8" s="141">
        <f t="shared" si="15"/>
        <v>3.4782608695652173</v>
      </c>
      <c r="G8" s="140">
        <f t="shared" ref="G8:G32" si="16">G39</f>
        <v>130</v>
      </c>
      <c r="H8" s="141">
        <f t="shared" si="2"/>
        <v>94.615384615384613</v>
      </c>
      <c r="I8" s="141">
        <f t="shared" si="3"/>
        <v>4.6153846153846159</v>
      </c>
      <c r="J8" s="141">
        <f t="shared" si="4"/>
        <v>0.76923076923076927</v>
      </c>
      <c r="K8" s="140">
        <f t="shared" ref="K8:K32" si="17">K39</f>
        <v>64</v>
      </c>
      <c r="L8" s="141">
        <f t="shared" ref="L8:L32" si="18">IF(K8=0,0,L39/K8*100)</f>
        <v>95.3125</v>
      </c>
      <c r="M8" s="141">
        <f t="shared" ref="M8:M32" si="19">IF(K8=0,0,M39/K8*100)</f>
        <v>0</v>
      </c>
      <c r="N8" s="141">
        <f t="shared" ref="N8:N32" si="20">IF(K8=0,0,N39/K8*100)</f>
        <v>4.6875</v>
      </c>
      <c r="O8" s="140">
        <f t="shared" ref="O8:O32" si="21">O39</f>
        <v>70</v>
      </c>
      <c r="P8" s="141">
        <f t="shared" si="5"/>
        <v>97.142857142857139</v>
      </c>
      <c r="Q8" s="141">
        <f t="shared" si="6"/>
        <v>1.4285714285714286</v>
      </c>
      <c r="R8" s="141">
        <f t="shared" si="7"/>
        <v>1.4285714285714286</v>
      </c>
      <c r="S8" s="140">
        <f t="shared" ref="S8:S32" si="22">S39</f>
        <v>13</v>
      </c>
      <c r="T8" s="141">
        <f t="shared" ref="T8:T32" si="23">IF(S8=0,0,T39/S8*100)</f>
        <v>92.307692307692307</v>
      </c>
      <c r="U8" s="141">
        <f t="shared" ref="U8:U32" si="24">IF(S8=0,0,U39/S8*100)</f>
        <v>7.6923076923076925</v>
      </c>
      <c r="V8" s="141">
        <f t="shared" ref="V8:V32" si="25">IF(S8=0,0,V39/S8*100)</f>
        <v>0</v>
      </c>
      <c r="W8" s="140">
        <f t="shared" ref="W8:W32" si="26">W39</f>
        <v>9</v>
      </c>
      <c r="X8" s="141">
        <f t="shared" si="8"/>
        <v>100</v>
      </c>
      <c r="Y8" s="141">
        <f t="shared" si="9"/>
        <v>0</v>
      </c>
      <c r="Z8" s="141">
        <f t="shared" si="10"/>
        <v>0</v>
      </c>
      <c r="AA8" s="140">
        <f t="shared" ref="AA8:AA32" si="27">AA39</f>
        <v>54</v>
      </c>
      <c r="AB8" s="141">
        <f t="shared" ref="AB8:AB32" si="28">IF(AA8=0,0,AB39/AA8*100)</f>
        <v>88.888888888888886</v>
      </c>
      <c r="AC8" s="141">
        <f t="shared" ref="AC8:AC32" si="29">IF(AA8=0,0,AC39/AA8*100)</f>
        <v>1.8518518518518516</v>
      </c>
      <c r="AD8" s="141">
        <f t="shared" ref="AD8:AD32" si="30">IF(AA8=0,0,AD39/AA8*100)</f>
        <v>9.2592592592592595</v>
      </c>
      <c r="AE8" s="140">
        <f t="shared" ref="AE8:AE32" si="31">AE39</f>
        <v>81</v>
      </c>
      <c r="AF8" s="141">
        <f t="shared" si="11"/>
        <v>91.358024691358025</v>
      </c>
      <c r="AG8" s="141">
        <f t="shared" si="12"/>
        <v>2.4691358024691357</v>
      </c>
      <c r="AH8" s="141">
        <f t="shared" si="13"/>
        <v>6.1728395061728394</v>
      </c>
    </row>
    <row r="9" spans="1:34" ht="15" customHeight="1" x14ac:dyDescent="0.15">
      <c r="A9" s="202" t="s">
        <v>630</v>
      </c>
      <c r="B9" s="206" t="s">
        <v>631</v>
      </c>
      <c r="C9" s="140">
        <f t="shared" si="14"/>
        <v>46</v>
      </c>
      <c r="D9" s="141">
        <f t="shared" si="15"/>
        <v>95.652173913043484</v>
      </c>
      <c r="E9" s="141">
        <f t="shared" si="15"/>
        <v>2.1739130434782608</v>
      </c>
      <c r="F9" s="141">
        <f t="shared" si="15"/>
        <v>2.1739130434782608</v>
      </c>
      <c r="G9" s="140">
        <f t="shared" si="16"/>
        <v>70</v>
      </c>
      <c r="H9" s="141">
        <f t="shared" si="2"/>
        <v>95.714285714285722</v>
      </c>
      <c r="I9" s="141">
        <f t="shared" si="3"/>
        <v>1.4285714285714286</v>
      </c>
      <c r="J9" s="141">
        <f t="shared" si="4"/>
        <v>2.8571428571428572</v>
      </c>
      <c r="K9" s="140">
        <f t="shared" si="17"/>
        <v>33</v>
      </c>
      <c r="L9" s="141">
        <f t="shared" si="18"/>
        <v>96.969696969696969</v>
      </c>
      <c r="M9" s="141">
        <f t="shared" si="19"/>
        <v>3.0303030303030303</v>
      </c>
      <c r="N9" s="141">
        <f t="shared" si="20"/>
        <v>0</v>
      </c>
      <c r="O9" s="140">
        <f t="shared" si="21"/>
        <v>40</v>
      </c>
      <c r="P9" s="141">
        <f t="shared" si="5"/>
        <v>90</v>
      </c>
      <c r="Q9" s="141">
        <f t="shared" si="6"/>
        <v>0</v>
      </c>
      <c r="R9" s="141">
        <f t="shared" si="7"/>
        <v>10</v>
      </c>
      <c r="S9" s="140">
        <f t="shared" si="22"/>
        <v>2</v>
      </c>
      <c r="T9" s="141">
        <f t="shared" si="23"/>
        <v>100</v>
      </c>
      <c r="U9" s="141">
        <f t="shared" si="24"/>
        <v>0</v>
      </c>
      <c r="V9" s="141">
        <f t="shared" si="25"/>
        <v>0</v>
      </c>
      <c r="W9" s="140">
        <f t="shared" si="26"/>
        <v>5</v>
      </c>
      <c r="X9" s="141">
        <f t="shared" si="8"/>
        <v>80</v>
      </c>
      <c r="Y9" s="141">
        <f t="shared" si="9"/>
        <v>0</v>
      </c>
      <c r="Z9" s="141">
        <f t="shared" si="10"/>
        <v>20</v>
      </c>
      <c r="AA9" s="140">
        <f t="shared" si="27"/>
        <v>22</v>
      </c>
      <c r="AB9" s="141">
        <f t="shared" si="28"/>
        <v>100</v>
      </c>
      <c r="AC9" s="141">
        <f t="shared" si="29"/>
        <v>0</v>
      </c>
      <c r="AD9" s="141">
        <f t="shared" si="30"/>
        <v>0</v>
      </c>
      <c r="AE9" s="140">
        <f t="shared" si="31"/>
        <v>40</v>
      </c>
      <c r="AF9" s="141">
        <f t="shared" si="11"/>
        <v>82.5</v>
      </c>
      <c r="AG9" s="141">
        <f t="shared" si="12"/>
        <v>2.5</v>
      </c>
      <c r="AH9" s="141">
        <f t="shared" si="13"/>
        <v>15</v>
      </c>
    </row>
    <row r="10" spans="1:34" ht="15" customHeight="1" x14ac:dyDescent="0.15">
      <c r="A10" s="202"/>
      <c r="B10" s="206" t="s">
        <v>615</v>
      </c>
      <c r="C10" s="140">
        <f t="shared" si="14"/>
        <v>7</v>
      </c>
      <c r="D10" s="141">
        <f t="shared" si="15"/>
        <v>85.714285714285708</v>
      </c>
      <c r="E10" s="141">
        <f t="shared" si="15"/>
        <v>14.285714285714285</v>
      </c>
      <c r="F10" s="141">
        <f t="shared" si="15"/>
        <v>0</v>
      </c>
      <c r="G10" s="140">
        <f t="shared" si="16"/>
        <v>6</v>
      </c>
      <c r="H10" s="141">
        <f t="shared" si="2"/>
        <v>66.666666666666657</v>
      </c>
      <c r="I10" s="141">
        <f t="shared" si="3"/>
        <v>16.666666666666664</v>
      </c>
      <c r="J10" s="141">
        <f t="shared" si="4"/>
        <v>16.666666666666664</v>
      </c>
      <c r="K10" s="140">
        <f t="shared" si="17"/>
        <v>2</v>
      </c>
      <c r="L10" s="141">
        <f t="shared" si="18"/>
        <v>100</v>
      </c>
      <c r="M10" s="141">
        <f t="shared" si="19"/>
        <v>0</v>
      </c>
      <c r="N10" s="141">
        <f t="shared" si="20"/>
        <v>0</v>
      </c>
      <c r="O10" s="140">
        <f t="shared" si="21"/>
        <v>4</v>
      </c>
      <c r="P10" s="141">
        <f t="shared" si="5"/>
        <v>100</v>
      </c>
      <c r="Q10" s="141">
        <f t="shared" si="6"/>
        <v>0</v>
      </c>
      <c r="R10" s="141">
        <f t="shared" si="7"/>
        <v>0</v>
      </c>
      <c r="S10" s="140">
        <f t="shared" si="22"/>
        <v>0</v>
      </c>
      <c r="T10" s="141">
        <f t="shared" si="23"/>
        <v>0</v>
      </c>
      <c r="U10" s="141">
        <f t="shared" si="24"/>
        <v>0</v>
      </c>
      <c r="V10" s="141">
        <f t="shared" si="25"/>
        <v>0</v>
      </c>
      <c r="W10" s="140">
        <f t="shared" si="26"/>
        <v>0</v>
      </c>
      <c r="X10" s="141">
        <f t="shared" si="8"/>
        <v>0</v>
      </c>
      <c r="Y10" s="141">
        <f t="shared" si="9"/>
        <v>0</v>
      </c>
      <c r="Z10" s="141">
        <f t="shared" si="10"/>
        <v>0</v>
      </c>
      <c r="AA10" s="140">
        <f t="shared" si="27"/>
        <v>3</v>
      </c>
      <c r="AB10" s="141">
        <f t="shared" si="28"/>
        <v>100</v>
      </c>
      <c r="AC10" s="141">
        <f t="shared" si="29"/>
        <v>0</v>
      </c>
      <c r="AD10" s="141">
        <f t="shared" si="30"/>
        <v>0</v>
      </c>
      <c r="AE10" s="140">
        <f t="shared" si="31"/>
        <v>3</v>
      </c>
      <c r="AF10" s="141">
        <f t="shared" si="11"/>
        <v>100</v>
      </c>
      <c r="AG10" s="141">
        <f t="shared" si="12"/>
        <v>0</v>
      </c>
      <c r="AH10" s="141">
        <f t="shared" si="13"/>
        <v>0</v>
      </c>
    </row>
    <row r="11" spans="1:34" ht="15" customHeight="1" x14ac:dyDescent="0.15">
      <c r="A11" s="198"/>
      <c r="B11" s="207" t="s">
        <v>332</v>
      </c>
      <c r="C11" s="146">
        <f t="shared" si="14"/>
        <v>3</v>
      </c>
      <c r="D11" s="132">
        <f t="shared" si="15"/>
        <v>100</v>
      </c>
      <c r="E11" s="132">
        <f t="shared" si="15"/>
        <v>0</v>
      </c>
      <c r="F11" s="132">
        <f t="shared" si="15"/>
        <v>0</v>
      </c>
      <c r="G11" s="146">
        <f t="shared" si="16"/>
        <v>3</v>
      </c>
      <c r="H11" s="132">
        <f t="shared" si="2"/>
        <v>66.666666666666657</v>
      </c>
      <c r="I11" s="132">
        <f t="shared" si="3"/>
        <v>0</v>
      </c>
      <c r="J11" s="132">
        <f t="shared" si="4"/>
        <v>33.333333333333329</v>
      </c>
      <c r="K11" s="146">
        <f t="shared" si="17"/>
        <v>0</v>
      </c>
      <c r="L11" s="132">
        <f t="shared" si="18"/>
        <v>0</v>
      </c>
      <c r="M11" s="132">
        <f t="shared" si="19"/>
        <v>0</v>
      </c>
      <c r="N11" s="132">
        <f t="shared" si="20"/>
        <v>0</v>
      </c>
      <c r="O11" s="146">
        <f t="shared" si="21"/>
        <v>2</v>
      </c>
      <c r="P11" s="132">
        <f t="shared" si="5"/>
        <v>100</v>
      </c>
      <c r="Q11" s="132">
        <f t="shared" si="6"/>
        <v>0</v>
      </c>
      <c r="R11" s="132">
        <f t="shared" si="7"/>
        <v>0</v>
      </c>
      <c r="S11" s="146">
        <f t="shared" si="22"/>
        <v>0</v>
      </c>
      <c r="T11" s="132">
        <f t="shared" si="23"/>
        <v>0</v>
      </c>
      <c r="U11" s="132">
        <f t="shared" si="24"/>
        <v>0</v>
      </c>
      <c r="V11" s="132">
        <f t="shared" si="25"/>
        <v>0</v>
      </c>
      <c r="W11" s="146">
        <f t="shared" si="26"/>
        <v>0</v>
      </c>
      <c r="X11" s="132">
        <f t="shared" si="8"/>
        <v>0</v>
      </c>
      <c r="Y11" s="132">
        <f t="shared" si="9"/>
        <v>0</v>
      </c>
      <c r="Z11" s="132">
        <f t="shared" si="10"/>
        <v>0</v>
      </c>
      <c r="AA11" s="146">
        <f t="shared" si="27"/>
        <v>1</v>
      </c>
      <c r="AB11" s="132">
        <f t="shared" si="28"/>
        <v>100</v>
      </c>
      <c r="AC11" s="132">
        <f t="shared" si="29"/>
        <v>0</v>
      </c>
      <c r="AD11" s="132">
        <f t="shared" si="30"/>
        <v>0</v>
      </c>
      <c r="AE11" s="146">
        <f t="shared" si="31"/>
        <v>1</v>
      </c>
      <c r="AF11" s="132">
        <f t="shared" si="11"/>
        <v>100</v>
      </c>
      <c r="AG11" s="132">
        <f t="shared" si="12"/>
        <v>0</v>
      </c>
      <c r="AH11" s="132">
        <f t="shared" si="13"/>
        <v>0</v>
      </c>
    </row>
    <row r="12" spans="1:34" ht="15" customHeight="1" x14ac:dyDescent="0.15">
      <c r="A12" s="200" t="s">
        <v>632</v>
      </c>
      <c r="B12" s="201" t="s">
        <v>633</v>
      </c>
      <c r="C12" s="140">
        <f t="shared" si="14"/>
        <v>7</v>
      </c>
      <c r="D12" s="141">
        <f t="shared" si="15"/>
        <v>100</v>
      </c>
      <c r="E12" s="141">
        <f t="shared" si="15"/>
        <v>0</v>
      </c>
      <c r="F12" s="141">
        <f t="shared" si="15"/>
        <v>0</v>
      </c>
      <c r="G12" s="140">
        <f t="shared" si="16"/>
        <v>5</v>
      </c>
      <c r="H12" s="141">
        <f t="shared" si="2"/>
        <v>100</v>
      </c>
      <c r="I12" s="141">
        <f t="shared" si="3"/>
        <v>0</v>
      </c>
      <c r="J12" s="141">
        <f t="shared" si="4"/>
        <v>0</v>
      </c>
      <c r="K12" s="140">
        <f t="shared" si="17"/>
        <v>4</v>
      </c>
      <c r="L12" s="141">
        <f t="shared" si="18"/>
        <v>100</v>
      </c>
      <c r="M12" s="141">
        <f t="shared" si="19"/>
        <v>0</v>
      </c>
      <c r="N12" s="141">
        <f t="shared" si="20"/>
        <v>0</v>
      </c>
      <c r="O12" s="140">
        <f t="shared" si="21"/>
        <v>5</v>
      </c>
      <c r="P12" s="141">
        <f t="shared" si="5"/>
        <v>80</v>
      </c>
      <c r="Q12" s="141">
        <f t="shared" si="6"/>
        <v>0</v>
      </c>
      <c r="R12" s="141">
        <f t="shared" si="7"/>
        <v>20</v>
      </c>
      <c r="S12" s="140">
        <f t="shared" si="22"/>
        <v>0</v>
      </c>
      <c r="T12" s="141">
        <f t="shared" si="23"/>
        <v>0</v>
      </c>
      <c r="U12" s="141">
        <f t="shared" si="24"/>
        <v>0</v>
      </c>
      <c r="V12" s="141">
        <f t="shared" si="25"/>
        <v>0</v>
      </c>
      <c r="W12" s="140">
        <f t="shared" si="26"/>
        <v>0</v>
      </c>
      <c r="X12" s="141">
        <f t="shared" si="8"/>
        <v>0</v>
      </c>
      <c r="Y12" s="141">
        <f t="shared" si="9"/>
        <v>0</v>
      </c>
      <c r="Z12" s="141">
        <f t="shared" si="10"/>
        <v>0</v>
      </c>
      <c r="AA12" s="140">
        <f t="shared" si="27"/>
        <v>2</v>
      </c>
      <c r="AB12" s="141">
        <f t="shared" si="28"/>
        <v>100</v>
      </c>
      <c r="AC12" s="141">
        <f t="shared" si="29"/>
        <v>0</v>
      </c>
      <c r="AD12" s="141">
        <f t="shared" si="30"/>
        <v>0</v>
      </c>
      <c r="AE12" s="140">
        <f t="shared" si="31"/>
        <v>3</v>
      </c>
      <c r="AF12" s="141">
        <f t="shared" si="11"/>
        <v>100</v>
      </c>
      <c r="AG12" s="141">
        <f t="shared" si="12"/>
        <v>0</v>
      </c>
      <c r="AH12" s="141">
        <f t="shared" si="13"/>
        <v>0</v>
      </c>
    </row>
    <row r="13" spans="1:34" ht="15" customHeight="1" x14ac:dyDescent="0.15">
      <c r="A13" s="202" t="s">
        <v>634</v>
      </c>
      <c r="B13" s="203" t="s">
        <v>635</v>
      </c>
      <c r="C13" s="140">
        <f t="shared" si="14"/>
        <v>3</v>
      </c>
      <c r="D13" s="141">
        <f t="shared" si="15"/>
        <v>100</v>
      </c>
      <c r="E13" s="141">
        <f t="shared" si="15"/>
        <v>0</v>
      </c>
      <c r="F13" s="141">
        <f t="shared" si="15"/>
        <v>0</v>
      </c>
      <c r="G13" s="140">
        <f t="shared" si="16"/>
        <v>4</v>
      </c>
      <c r="H13" s="141">
        <f t="shared" si="2"/>
        <v>75</v>
      </c>
      <c r="I13" s="141">
        <f t="shared" si="3"/>
        <v>25</v>
      </c>
      <c r="J13" s="141">
        <f t="shared" si="4"/>
        <v>0</v>
      </c>
      <c r="K13" s="140">
        <f t="shared" si="17"/>
        <v>3</v>
      </c>
      <c r="L13" s="141">
        <f t="shared" si="18"/>
        <v>100</v>
      </c>
      <c r="M13" s="141">
        <f t="shared" si="19"/>
        <v>0</v>
      </c>
      <c r="N13" s="141">
        <f t="shared" si="20"/>
        <v>0</v>
      </c>
      <c r="O13" s="140">
        <f t="shared" si="21"/>
        <v>3</v>
      </c>
      <c r="P13" s="141">
        <f t="shared" si="5"/>
        <v>66.666666666666657</v>
      </c>
      <c r="Q13" s="141">
        <f t="shared" si="6"/>
        <v>33.333333333333329</v>
      </c>
      <c r="R13" s="141">
        <f t="shared" si="7"/>
        <v>0</v>
      </c>
      <c r="S13" s="140">
        <f t="shared" si="22"/>
        <v>1</v>
      </c>
      <c r="T13" s="141">
        <f t="shared" si="23"/>
        <v>100</v>
      </c>
      <c r="U13" s="141">
        <f t="shared" si="24"/>
        <v>0</v>
      </c>
      <c r="V13" s="141">
        <f t="shared" si="25"/>
        <v>0</v>
      </c>
      <c r="W13" s="140">
        <f t="shared" si="26"/>
        <v>0</v>
      </c>
      <c r="X13" s="141">
        <f t="shared" si="8"/>
        <v>0</v>
      </c>
      <c r="Y13" s="141">
        <f t="shared" si="9"/>
        <v>0</v>
      </c>
      <c r="Z13" s="141">
        <f t="shared" si="10"/>
        <v>0</v>
      </c>
      <c r="AA13" s="140">
        <f t="shared" si="27"/>
        <v>1</v>
      </c>
      <c r="AB13" s="141">
        <f t="shared" si="28"/>
        <v>100</v>
      </c>
      <c r="AC13" s="141">
        <f t="shared" si="29"/>
        <v>0</v>
      </c>
      <c r="AD13" s="141">
        <f t="shared" si="30"/>
        <v>0</v>
      </c>
      <c r="AE13" s="140">
        <f t="shared" si="31"/>
        <v>4</v>
      </c>
      <c r="AF13" s="141">
        <f t="shared" si="11"/>
        <v>50</v>
      </c>
      <c r="AG13" s="141">
        <f t="shared" si="12"/>
        <v>25</v>
      </c>
      <c r="AH13" s="141">
        <f t="shared" si="13"/>
        <v>25</v>
      </c>
    </row>
    <row r="14" spans="1:34" ht="15" customHeight="1" x14ac:dyDescent="0.15">
      <c r="A14" s="202"/>
      <c r="B14" s="203" t="s">
        <v>636</v>
      </c>
      <c r="C14" s="140">
        <f t="shared" si="14"/>
        <v>39</v>
      </c>
      <c r="D14" s="141">
        <f t="shared" si="15"/>
        <v>94.871794871794862</v>
      </c>
      <c r="E14" s="141">
        <f t="shared" si="15"/>
        <v>2.5641025641025639</v>
      </c>
      <c r="F14" s="141">
        <f t="shared" si="15"/>
        <v>2.5641025641025639</v>
      </c>
      <c r="G14" s="140">
        <f t="shared" si="16"/>
        <v>16</v>
      </c>
      <c r="H14" s="141">
        <f t="shared" si="2"/>
        <v>93.75</v>
      </c>
      <c r="I14" s="141">
        <f t="shared" si="3"/>
        <v>6.25</v>
      </c>
      <c r="J14" s="141">
        <f t="shared" si="4"/>
        <v>0</v>
      </c>
      <c r="K14" s="140">
        <f t="shared" si="17"/>
        <v>19</v>
      </c>
      <c r="L14" s="141">
        <f t="shared" si="18"/>
        <v>100</v>
      </c>
      <c r="M14" s="141">
        <f t="shared" si="19"/>
        <v>0</v>
      </c>
      <c r="N14" s="141">
        <f t="shared" si="20"/>
        <v>0</v>
      </c>
      <c r="O14" s="140">
        <f t="shared" si="21"/>
        <v>6</v>
      </c>
      <c r="P14" s="141">
        <f t="shared" si="5"/>
        <v>100</v>
      </c>
      <c r="Q14" s="141">
        <f t="shared" si="6"/>
        <v>0</v>
      </c>
      <c r="R14" s="141">
        <f t="shared" si="7"/>
        <v>0</v>
      </c>
      <c r="S14" s="140">
        <f t="shared" si="22"/>
        <v>5</v>
      </c>
      <c r="T14" s="141">
        <f t="shared" si="23"/>
        <v>80</v>
      </c>
      <c r="U14" s="141">
        <f t="shared" si="24"/>
        <v>0</v>
      </c>
      <c r="V14" s="141">
        <f t="shared" si="25"/>
        <v>20</v>
      </c>
      <c r="W14" s="140">
        <f t="shared" si="26"/>
        <v>0</v>
      </c>
      <c r="X14" s="141">
        <f t="shared" si="8"/>
        <v>0</v>
      </c>
      <c r="Y14" s="141">
        <f t="shared" si="9"/>
        <v>0</v>
      </c>
      <c r="Z14" s="141">
        <f t="shared" si="10"/>
        <v>0</v>
      </c>
      <c r="AA14" s="140">
        <f t="shared" si="27"/>
        <v>22</v>
      </c>
      <c r="AB14" s="141">
        <f t="shared" si="28"/>
        <v>95.454545454545453</v>
      </c>
      <c r="AC14" s="141">
        <f t="shared" si="29"/>
        <v>4.5454545454545459</v>
      </c>
      <c r="AD14" s="141">
        <f t="shared" si="30"/>
        <v>0</v>
      </c>
      <c r="AE14" s="140">
        <f t="shared" si="31"/>
        <v>9</v>
      </c>
      <c r="AF14" s="141">
        <f t="shared" si="11"/>
        <v>77.777777777777786</v>
      </c>
      <c r="AG14" s="141">
        <f t="shared" si="12"/>
        <v>11.111111111111111</v>
      </c>
      <c r="AH14" s="141">
        <f t="shared" si="13"/>
        <v>11.111111111111111</v>
      </c>
    </row>
    <row r="15" spans="1:34" ht="15" customHeight="1" x14ac:dyDescent="0.15">
      <c r="A15" s="202"/>
      <c r="B15" s="203" t="s">
        <v>637</v>
      </c>
      <c r="C15" s="140">
        <f t="shared" si="14"/>
        <v>37</v>
      </c>
      <c r="D15" s="141">
        <f t="shared" si="15"/>
        <v>97.297297297297305</v>
      </c>
      <c r="E15" s="141">
        <f t="shared" si="15"/>
        <v>0</v>
      </c>
      <c r="F15" s="141">
        <f t="shared" si="15"/>
        <v>2.7027027027027026</v>
      </c>
      <c r="G15" s="140">
        <f t="shared" si="16"/>
        <v>41</v>
      </c>
      <c r="H15" s="141">
        <f t="shared" si="2"/>
        <v>97.560975609756099</v>
      </c>
      <c r="I15" s="141">
        <f t="shared" si="3"/>
        <v>2.4390243902439024</v>
      </c>
      <c r="J15" s="141">
        <f t="shared" si="4"/>
        <v>0</v>
      </c>
      <c r="K15" s="140">
        <f t="shared" si="17"/>
        <v>26</v>
      </c>
      <c r="L15" s="141">
        <f t="shared" si="18"/>
        <v>96.15384615384616</v>
      </c>
      <c r="M15" s="141">
        <f t="shared" si="19"/>
        <v>0</v>
      </c>
      <c r="N15" s="141">
        <f t="shared" si="20"/>
        <v>3.8461538461538463</v>
      </c>
      <c r="O15" s="140">
        <f t="shared" si="21"/>
        <v>21</v>
      </c>
      <c r="P15" s="141">
        <f t="shared" si="5"/>
        <v>95.238095238095227</v>
      </c>
      <c r="Q15" s="141">
        <f t="shared" si="6"/>
        <v>0</v>
      </c>
      <c r="R15" s="141">
        <f t="shared" si="7"/>
        <v>4.7619047619047619</v>
      </c>
      <c r="S15" s="140">
        <f t="shared" si="22"/>
        <v>2</v>
      </c>
      <c r="T15" s="141">
        <f t="shared" si="23"/>
        <v>100</v>
      </c>
      <c r="U15" s="141">
        <f t="shared" si="24"/>
        <v>0</v>
      </c>
      <c r="V15" s="141">
        <f t="shared" si="25"/>
        <v>0</v>
      </c>
      <c r="W15" s="140">
        <f t="shared" si="26"/>
        <v>4</v>
      </c>
      <c r="X15" s="141">
        <f t="shared" si="8"/>
        <v>100</v>
      </c>
      <c r="Y15" s="141">
        <f t="shared" si="9"/>
        <v>0</v>
      </c>
      <c r="Z15" s="141">
        <f t="shared" si="10"/>
        <v>0</v>
      </c>
      <c r="AA15" s="140">
        <f t="shared" si="27"/>
        <v>15</v>
      </c>
      <c r="AB15" s="141">
        <f t="shared" si="28"/>
        <v>93.333333333333329</v>
      </c>
      <c r="AC15" s="141">
        <f t="shared" si="29"/>
        <v>0</v>
      </c>
      <c r="AD15" s="141">
        <f t="shared" si="30"/>
        <v>6.666666666666667</v>
      </c>
      <c r="AE15" s="140">
        <f t="shared" si="31"/>
        <v>26</v>
      </c>
      <c r="AF15" s="141">
        <f t="shared" si="11"/>
        <v>92.307692307692307</v>
      </c>
      <c r="AG15" s="141">
        <f t="shared" si="12"/>
        <v>0</v>
      </c>
      <c r="AH15" s="141">
        <f t="shared" si="13"/>
        <v>7.6923076923076925</v>
      </c>
    </row>
    <row r="16" spans="1:34" ht="15" customHeight="1" x14ac:dyDescent="0.15">
      <c r="A16" s="202"/>
      <c r="B16" s="203" t="s">
        <v>638</v>
      </c>
      <c r="C16" s="140">
        <f t="shared" si="14"/>
        <v>48</v>
      </c>
      <c r="D16" s="141">
        <f t="shared" si="15"/>
        <v>95.833333333333343</v>
      </c>
      <c r="E16" s="141">
        <f t="shared" si="15"/>
        <v>2.083333333333333</v>
      </c>
      <c r="F16" s="141">
        <f t="shared" si="15"/>
        <v>2.083333333333333</v>
      </c>
      <c r="G16" s="140">
        <f t="shared" si="16"/>
        <v>62</v>
      </c>
      <c r="H16" s="141">
        <f t="shared" si="2"/>
        <v>93.548387096774192</v>
      </c>
      <c r="I16" s="141">
        <f t="shared" si="3"/>
        <v>1.6129032258064515</v>
      </c>
      <c r="J16" s="141">
        <f t="shared" si="4"/>
        <v>4.838709677419355</v>
      </c>
      <c r="K16" s="140">
        <f t="shared" si="17"/>
        <v>28</v>
      </c>
      <c r="L16" s="141">
        <f t="shared" si="18"/>
        <v>92.857142857142861</v>
      </c>
      <c r="M16" s="141">
        <f t="shared" si="19"/>
        <v>0</v>
      </c>
      <c r="N16" s="141">
        <f t="shared" si="20"/>
        <v>7.1428571428571423</v>
      </c>
      <c r="O16" s="140">
        <f t="shared" si="21"/>
        <v>32</v>
      </c>
      <c r="P16" s="141">
        <f t="shared" si="5"/>
        <v>96.875</v>
      </c>
      <c r="Q16" s="141">
        <f t="shared" si="6"/>
        <v>0</v>
      </c>
      <c r="R16" s="141">
        <f t="shared" si="7"/>
        <v>3.125</v>
      </c>
      <c r="S16" s="140">
        <f t="shared" si="22"/>
        <v>5</v>
      </c>
      <c r="T16" s="141">
        <f t="shared" si="23"/>
        <v>80</v>
      </c>
      <c r="U16" s="141">
        <f t="shared" si="24"/>
        <v>20</v>
      </c>
      <c r="V16" s="141">
        <f t="shared" si="25"/>
        <v>0</v>
      </c>
      <c r="W16" s="140">
        <f t="shared" si="26"/>
        <v>5</v>
      </c>
      <c r="X16" s="141">
        <f t="shared" si="8"/>
        <v>100</v>
      </c>
      <c r="Y16" s="141">
        <f t="shared" si="9"/>
        <v>0</v>
      </c>
      <c r="Z16" s="141">
        <f t="shared" si="10"/>
        <v>0</v>
      </c>
      <c r="AA16" s="140">
        <f t="shared" si="27"/>
        <v>28</v>
      </c>
      <c r="AB16" s="141">
        <f t="shared" si="28"/>
        <v>92.857142857142861</v>
      </c>
      <c r="AC16" s="141">
        <f t="shared" si="29"/>
        <v>0</v>
      </c>
      <c r="AD16" s="141">
        <f t="shared" si="30"/>
        <v>7.1428571428571423</v>
      </c>
      <c r="AE16" s="140">
        <f t="shared" si="31"/>
        <v>39</v>
      </c>
      <c r="AF16" s="141">
        <f t="shared" si="11"/>
        <v>92.307692307692307</v>
      </c>
      <c r="AG16" s="141">
        <f t="shared" si="12"/>
        <v>0</v>
      </c>
      <c r="AH16" s="141">
        <f t="shared" si="13"/>
        <v>7.6923076923076925</v>
      </c>
    </row>
    <row r="17" spans="1:34" ht="15" customHeight="1" x14ac:dyDescent="0.15">
      <c r="A17" s="202"/>
      <c r="B17" s="203" t="s">
        <v>639</v>
      </c>
      <c r="C17" s="140">
        <f t="shared" si="14"/>
        <v>20</v>
      </c>
      <c r="D17" s="141">
        <f t="shared" si="15"/>
        <v>95</v>
      </c>
      <c r="E17" s="141">
        <f t="shared" si="15"/>
        <v>5</v>
      </c>
      <c r="F17" s="141">
        <f t="shared" si="15"/>
        <v>0</v>
      </c>
      <c r="G17" s="140">
        <f t="shared" si="16"/>
        <v>29</v>
      </c>
      <c r="H17" s="141">
        <f t="shared" si="2"/>
        <v>86.206896551724128</v>
      </c>
      <c r="I17" s="141">
        <f t="shared" si="3"/>
        <v>13.793103448275861</v>
      </c>
      <c r="J17" s="141">
        <f t="shared" si="4"/>
        <v>0</v>
      </c>
      <c r="K17" s="140">
        <f t="shared" si="17"/>
        <v>12</v>
      </c>
      <c r="L17" s="141">
        <f t="shared" si="18"/>
        <v>100</v>
      </c>
      <c r="M17" s="141">
        <f t="shared" si="19"/>
        <v>0</v>
      </c>
      <c r="N17" s="141">
        <f t="shared" si="20"/>
        <v>0</v>
      </c>
      <c r="O17" s="140">
        <f t="shared" si="21"/>
        <v>18</v>
      </c>
      <c r="P17" s="141">
        <f t="shared" si="5"/>
        <v>88.888888888888886</v>
      </c>
      <c r="Q17" s="141">
        <f t="shared" si="6"/>
        <v>0</v>
      </c>
      <c r="R17" s="141">
        <f t="shared" si="7"/>
        <v>11.111111111111111</v>
      </c>
      <c r="S17" s="140">
        <f t="shared" si="22"/>
        <v>3</v>
      </c>
      <c r="T17" s="141">
        <f t="shared" si="23"/>
        <v>100</v>
      </c>
      <c r="U17" s="141">
        <f t="shared" si="24"/>
        <v>0</v>
      </c>
      <c r="V17" s="141">
        <f t="shared" si="25"/>
        <v>0</v>
      </c>
      <c r="W17" s="140">
        <f t="shared" si="26"/>
        <v>3</v>
      </c>
      <c r="X17" s="141">
        <f t="shared" si="8"/>
        <v>100</v>
      </c>
      <c r="Y17" s="141">
        <f t="shared" si="9"/>
        <v>0</v>
      </c>
      <c r="Z17" s="141">
        <f t="shared" si="10"/>
        <v>0</v>
      </c>
      <c r="AA17" s="140">
        <f t="shared" si="27"/>
        <v>11</v>
      </c>
      <c r="AB17" s="141">
        <f t="shared" si="28"/>
        <v>90.909090909090907</v>
      </c>
      <c r="AC17" s="141">
        <f t="shared" si="29"/>
        <v>0</v>
      </c>
      <c r="AD17" s="141">
        <f t="shared" si="30"/>
        <v>9.0909090909090917</v>
      </c>
      <c r="AE17" s="140">
        <f t="shared" si="31"/>
        <v>18</v>
      </c>
      <c r="AF17" s="141">
        <f t="shared" si="11"/>
        <v>94.444444444444443</v>
      </c>
      <c r="AG17" s="141">
        <f t="shared" si="12"/>
        <v>5.5555555555555554</v>
      </c>
      <c r="AH17" s="141">
        <f t="shared" si="13"/>
        <v>0</v>
      </c>
    </row>
    <row r="18" spans="1:34" ht="15" customHeight="1" x14ac:dyDescent="0.15">
      <c r="A18" s="202"/>
      <c r="B18" s="203" t="s">
        <v>640</v>
      </c>
      <c r="C18" s="140">
        <f t="shared" si="14"/>
        <v>29</v>
      </c>
      <c r="D18" s="141">
        <f t="shared" si="15"/>
        <v>89.65517241379311</v>
      </c>
      <c r="E18" s="141">
        <f t="shared" si="15"/>
        <v>6.8965517241379306</v>
      </c>
      <c r="F18" s="141">
        <f t="shared" si="15"/>
        <v>3.4482758620689653</v>
      </c>
      <c r="G18" s="140">
        <f t="shared" si="16"/>
        <v>43</v>
      </c>
      <c r="H18" s="141">
        <f t="shared" si="2"/>
        <v>95.348837209302332</v>
      </c>
      <c r="I18" s="141">
        <f t="shared" si="3"/>
        <v>0</v>
      </c>
      <c r="J18" s="141">
        <f t="shared" si="4"/>
        <v>4.6511627906976747</v>
      </c>
      <c r="K18" s="140">
        <f t="shared" si="17"/>
        <v>19</v>
      </c>
      <c r="L18" s="141">
        <f t="shared" si="18"/>
        <v>94.73684210526315</v>
      </c>
      <c r="M18" s="141">
        <f t="shared" si="19"/>
        <v>5.2631578947368416</v>
      </c>
      <c r="N18" s="141">
        <f t="shared" si="20"/>
        <v>0</v>
      </c>
      <c r="O18" s="140">
        <f t="shared" si="21"/>
        <v>22</v>
      </c>
      <c r="P18" s="141">
        <f t="shared" si="5"/>
        <v>100</v>
      </c>
      <c r="Q18" s="141">
        <f t="shared" si="6"/>
        <v>0</v>
      </c>
      <c r="R18" s="141">
        <f t="shared" si="7"/>
        <v>0</v>
      </c>
      <c r="S18" s="140">
        <f t="shared" si="22"/>
        <v>3</v>
      </c>
      <c r="T18" s="141">
        <f t="shared" si="23"/>
        <v>100</v>
      </c>
      <c r="U18" s="141">
        <f t="shared" si="24"/>
        <v>0</v>
      </c>
      <c r="V18" s="141">
        <f t="shared" si="25"/>
        <v>0</v>
      </c>
      <c r="W18" s="140">
        <f t="shared" si="26"/>
        <v>2</v>
      </c>
      <c r="X18" s="141">
        <f t="shared" si="8"/>
        <v>100</v>
      </c>
      <c r="Y18" s="141">
        <f t="shared" si="9"/>
        <v>0</v>
      </c>
      <c r="Z18" s="141">
        <f t="shared" si="10"/>
        <v>0</v>
      </c>
      <c r="AA18" s="140">
        <f t="shared" si="27"/>
        <v>15</v>
      </c>
      <c r="AB18" s="141">
        <f t="shared" si="28"/>
        <v>93.333333333333329</v>
      </c>
      <c r="AC18" s="141">
        <f t="shared" si="29"/>
        <v>0</v>
      </c>
      <c r="AD18" s="141">
        <f t="shared" si="30"/>
        <v>6.666666666666667</v>
      </c>
      <c r="AE18" s="140">
        <f t="shared" si="31"/>
        <v>23</v>
      </c>
      <c r="AF18" s="141">
        <f t="shared" si="11"/>
        <v>86.956521739130437</v>
      </c>
      <c r="AG18" s="141">
        <f t="shared" si="12"/>
        <v>0</v>
      </c>
      <c r="AH18" s="141">
        <f t="shared" si="13"/>
        <v>13.043478260869565</v>
      </c>
    </row>
    <row r="19" spans="1:34" ht="15" customHeight="1" x14ac:dyDescent="0.15">
      <c r="A19" s="202"/>
      <c r="B19" s="203" t="s">
        <v>641</v>
      </c>
      <c r="C19" s="140">
        <f t="shared" si="14"/>
        <v>5</v>
      </c>
      <c r="D19" s="141">
        <f t="shared" si="15"/>
        <v>80</v>
      </c>
      <c r="E19" s="141">
        <f t="shared" si="15"/>
        <v>0</v>
      </c>
      <c r="F19" s="141">
        <f t="shared" si="15"/>
        <v>20</v>
      </c>
      <c r="G19" s="140">
        <f t="shared" si="16"/>
        <v>9</v>
      </c>
      <c r="H19" s="141">
        <f t="shared" si="2"/>
        <v>100</v>
      </c>
      <c r="I19" s="141">
        <f t="shared" si="3"/>
        <v>0</v>
      </c>
      <c r="J19" s="141">
        <f t="shared" si="4"/>
        <v>0</v>
      </c>
      <c r="K19" s="140">
        <f t="shared" si="17"/>
        <v>2</v>
      </c>
      <c r="L19" s="141">
        <f t="shared" si="18"/>
        <v>100</v>
      </c>
      <c r="M19" s="141">
        <f t="shared" si="19"/>
        <v>0</v>
      </c>
      <c r="N19" s="141">
        <f t="shared" si="20"/>
        <v>0</v>
      </c>
      <c r="O19" s="140">
        <f t="shared" si="21"/>
        <v>7</v>
      </c>
      <c r="P19" s="141">
        <f t="shared" si="5"/>
        <v>100</v>
      </c>
      <c r="Q19" s="141">
        <f t="shared" si="6"/>
        <v>0</v>
      </c>
      <c r="R19" s="141">
        <f t="shared" si="7"/>
        <v>0</v>
      </c>
      <c r="S19" s="140">
        <f t="shared" si="22"/>
        <v>1</v>
      </c>
      <c r="T19" s="141">
        <f t="shared" si="23"/>
        <v>100</v>
      </c>
      <c r="U19" s="141">
        <f t="shared" si="24"/>
        <v>0</v>
      </c>
      <c r="V19" s="141">
        <f t="shared" si="25"/>
        <v>0</v>
      </c>
      <c r="W19" s="140">
        <f t="shared" si="26"/>
        <v>1</v>
      </c>
      <c r="X19" s="141">
        <f t="shared" si="8"/>
        <v>100</v>
      </c>
      <c r="Y19" s="141">
        <f t="shared" si="9"/>
        <v>0</v>
      </c>
      <c r="Z19" s="141">
        <f t="shared" si="10"/>
        <v>0</v>
      </c>
      <c r="AA19" s="140">
        <f t="shared" si="27"/>
        <v>0</v>
      </c>
      <c r="AB19" s="141">
        <f t="shared" si="28"/>
        <v>0</v>
      </c>
      <c r="AC19" s="141">
        <f t="shared" si="29"/>
        <v>0</v>
      </c>
      <c r="AD19" s="141">
        <f t="shared" si="30"/>
        <v>0</v>
      </c>
      <c r="AE19" s="140">
        <f t="shared" si="31"/>
        <v>4</v>
      </c>
      <c r="AF19" s="141">
        <f t="shared" si="11"/>
        <v>75</v>
      </c>
      <c r="AG19" s="141">
        <f t="shared" si="12"/>
        <v>0</v>
      </c>
      <c r="AH19" s="141">
        <f t="shared" si="13"/>
        <v>25</v>
      </c>
    </row>
    <row r="20" spans="1:34" ht="15" customHeight="1" x14ac:dyDescent="0.15">
      <c r="A20" s="202"/>
      <c r="B20" s="203" t="s">
        <v>642</v>
      </c>
      <c r="C20" s="140">
        <f t="shared" si="14"/>
        <v>1</v>
      </c>
      <c r="D20" s="141">
        <f t="shared" si="15"/>
        <v>100</v>
      </c>
      <c r="E20" s="141">
        <f t="shared" si="15"/>
        <v>0</v>
      </c>
      <c r="F20" s="141">
        <f t="shared" si="15"/>
        <v>0</v>
      </c>
      <c r="G20" s="140">
        <f t="shared" si="16"/>
        <v>8</v>
      </c>
      <c r="H20" s="141">
        <f t="shared" si="2"/>
        <v>75</v>
      </c>
      <c r="I20" s="141">
        <f t="shared" si="3"/>
        <v>12.5</v>
      </c>
      <c r="J20" s="141">
        <f t="shared" si="4"/>
        <v>12.5</v>
      </c>
      <c r="K20" s="140">
        <f t="shared" si="17"/>
        <v>1</v>
      </c>
      <c r="L20" s="141">
        <f t="shared" si="18"/>
        <v>100</v>
      </c>
      <c r="M20" s="141">
        <f t="shared" si="19"/>
        <v>0</v>
      </c>
      <c r="N20" s="141">
        <f t="shared" si="20"/>
        <v>0</v>
      </c>
      <c r="O20" s="140">
        <f t="shared" si="21"/>
        <v>5</v>
      </c>
      <c r="P20" s="141">
        <f t="shared" si="5"/>
        <v>100</v>
      </c>
      <c r="Q20" s="141">
        <f t="shared" si="6"/>
        <v>0</v>
      </c>
      <c r="R20" s="141">
        <f t="shared" si="7"/>
        <v>0</v>
      </c>
      <c r="S20" s="140">
        <f t="shared" si="22"/>
        <v>0</v>
      </c>
      <c r="T20" s="141">
        <f t="shared" si="23"/>
        <v>0</v>
      </c>
      <c r="U20" s="141">
        <f t="shared" si="24"/>
        <v>0</v>
      </c>
      <c r="V20" s="141">
        <f t="shared" si="25"/>
        <v>0</v>
      </c>
      <c r="W20" s="140">
        <f t="shared" si="26"/>
        <v>0</v>
      </c>
      <c r="X20" s="141">
        <f t="shared" si="8"/>
        <v>0</v>
      </c>
      <c r="Y20" s="141">
        <f t="shared" si="9"/>
        <v>0</v>
      </c>
      <c r="Z20" s="141">
        <f t="shared" si="10"/>
        <v>0</v>
      </c>
      <c r="AA20" s="140">
        <f t="shared" si="27"/>
        <v>1</v>
      </c>
      <c r="AB20" s="141">
        <f t="shared" si="28"/>
        <v>100</v>
      </c>
      <c r="AC20" s="141">
        <f t="shared" si="29"/>
        <v>0</v>
      </c>
      <c r="AD20" s="141">
        <f t="shared" si="30"/>
        <v>0</v>
      </c>
      <c r="AE20" s="140">
        <f t="shared" si="31"/>
        <v>3</v>
      </c>
      <c r="AF20" s="141">
        <f t="shared" si="11"/>
        <v>100</v>
      </c>
      <c r="AG20" s="141">
        <f t="shared" si="12"/>
        <v>0</v>
      </c>
      <c r="AH20" s="141">
        <f t="shared" si="13"/>
        <v>0</v>
      </c>
    </row>
    <row r="21" spans="1:34" ht="15" customHeight="1" x14ac:dyDescent="0.15">
      <c r="A21" s="202"/>
      <c r="B21" s="203" t="s">
        <v>643</v>
      </c>
      <c r="C21" s="140">
        <f t="shared" si="14"/>
        <v>2</v>
      </c>
      <c r="D21" s="141">
        <f t="shared" si="15"/>
        <v>50</v>
      </c>
      <c r="E21" s="141">
        <f t="shared" si="15"/>
        <v>0</v>
      </c>
      <c r="F21" s="141">
        <f t="shared" si="15"/>
        <v>50</v>
      </c>
      <c r="G21" s="140">
        <f t="shared" si="16"/>
        <v>1</v>
      </c>
      <c r="H21" s="141">
        <f t="shared" si="2"/>
        <v>100</v>
      </c>
      <c r="I21" s="141">
        <f t="shared" si="3"/>
        <v>0</v>
      </c>
      <c r="J21" s="141">
        <f t="shared" si="4"/>
        <v>0</v>
      </c>
      <c r="K21" s="140">
        <f t="shared" si="17"/>
        <v>1</v>
      </c>
      <c r="L21" s="141">
        <f t="shared" si="18"/>
        <v>100</v>
      </c>
      <c r="M21" s="141">
        <f t="shared" si="19"/>
        <v>0</v>
      </c>
      <c r="N21" s="141">
        <f t="shared" si="20"/>
        <v>0</v>
      </c>
      <c r="O21" s="140">
        <f t="shared" si="21"/>
        <v>1</v>
      </c>
      <c r="P21" s="141">
        <f t="shared" si="5"/>
        <v>100</v>
      </c>
      <c r="Q21" s="141">
        <f t="shared" si="6"/>
        <v>0</v>
      </c>
      <c r="R21" s="141">
        <f t="shared" si="7"/>
        <v>0</v>
      </c>
      <c r="S21" s="140">
        <f t="shared" si="22"/>
        <v>0</v>
      </c>
      <c r="T21" s="141">
        <f t="shared" si="23"/>
        <v>0</v>
      </c>
      <c r="U21" s="141">
        <f t="shared" si="24"/>
        <v>0</v>
      </c>
      <c r="V21" s="141">
        <f t="shared" si="25"/>
        <v>0</v>
      </c>
      <c r="W21" s="140">
        <f t="shared" si="26"/>
        <v>0</v>
      </c>
      <c r="X21" s="141">
        <f t="shared" si="8"/>
        <v>0</v>
      </c>
      <c r="Y21" s="141">
        <f t="shared" si="9"/>
        <v>0</v>
      </c>
      <c r="Z21" s="141">
        <f t="shared" si="10"/>
        <v>0</v>
      </c>
      <c r="AA21" s="140">
        <f t="shared" si="27"/>
        <v>0</v>
      </c>
      <c r="AB21" s="141">
        <f t="shared" si="28"/>
        <v>0</v>
      </c>
      <c r="AC21" s="141">
        <f t="shared" si="29"/>
        <v>0</v>
      </c>
      <c r="AD21" s="141">
        <f t="shared" si="30"/>
        <v>0</v>
      </c>
      <c r="AE21" s="140">
        <f t="shared" si="31"/>
        <v>1</v>
      </c>
      <c r="AF21" s="141">
        <f t="shared" si="11"/>
        <v>100</v>
      </c>
      <c r="AG21" s="141">
        <f t="shared" si="12"/>
        <v>0</v>
      </c>
      <c r="AH21" s="141">
        <f t="shared" si="13"/>
        <v>0</v>
      </c>
    </row>
    <row r="22" spans="1:34" ht="15" customHeight="1" x14ac:dyDescent="0.15">
      <c r="A22" s="198"/>
      <c r="B22" s="204" t="s">
        <v>332</v>
      </c>
      <c r="C22" s="146">
        <f t="shared" si="14"/>
        <v>4</v>
      </c>
      <c r="D22" s="132">
        <f t="shared" si="15"/>
        <v>100</v>
      </c>
      <c r="E22" s="132">
        <f t="shared" si="15"/>
        <v>0</v>
      </c>
      <c r="F22" s="132">
        <f t="shared" si="15"/>
        <v>0</v>
      </c>
      <c r="G22" s="146">
        <f t="shared" si="16"/>
        <v>9</v>
      </c>
      <c r="H22" s="132">
        <f t="shared" si="2"/>
        <v>88.888888888888886</v>
      </c>
      <c r="I22" s="132">
        <f t="shared" si="3"/>
        <v>11.111111111111111</v>
      </c>
      <c r="J22" s="132">
        <f t="shared" si="4"/>
        <v>0</v>
      </c>
      <c r="K22" s="146">
        <f t="shared" si="17"/>
        <v>3</v>
      </c>
      <c r="L22" s="132">
        <f t="shared" si="18"/>
        <v>100</v>
      </c>
      <c r="M22" s="132">
        <f t="shared" si="19"/>
        <v>0</v>
      </c>
      <c r="N22" s="132">
        <f t="shared" si="20"/>
        <v>0</v>
      </c>
      <c r="O22" s="146">
        <f t="shared" si="21"/>
        <v>5</v>
      </c>
      <c r="P22" s="132">
        <f t="shared" si="5"/>
        <v>100</v>
      </c>
      <c r="Q22" s="132">
        <f t="shared" si="6"/>
        <v>0</v>
      </c>
      <c r="R22" s="132">
        <f t="shared" si="7"/>
        <v>0</v>
      </c>
      <c r="S22" s="146">
        <f t="shared" si="22"/>
        <v>0</v>
      </c>
      <c r="T22" s="132">
        <f t="shared" si="23"/>
        <v>0</v>
      </c>
      <c r="U22" s="132">
        <f t="shared" si="24"/>
        <v>0</v>
      </c>
      <c r="V22" s="132">
        <f t="shared" si="25"/>
        <v>0</v>
      </c>
      <c r="W22" s="146">
        <f t="shared" si="26"/>
        <v>2</v>
      </c>
      <c r="X22" s="132">
        <f t="shared" si="8"/>
        <v>50</v>
      </c>
      <c r="Y22" s="132">
        <f t="shared" si="9"/>
        <v>0</v>
      </c>
      <c r="Z22" s="132">
        <f t="shared" si="10"/>
        <v>50</v>
      </c>
      <c r="AA22" s="146">
        <f t="shared" si="27"/>
        <v>2</v>
      </c>
      <c r="AB22" s="132">
        <f t="shared" si="28"/>
        <v>50</v>
      </c>
      <c r="AC22" s="132">
        <f t="shared" si="29"/>
        <v>0</v>
      </c>
      <c r="AD22" s="132">
        <f t="shared" si="30"/>
        <v>50</v>
      </c>
      <c r="AE22" s="146">
        <f t="shared" si="31"/>
        <v>4</v>
      </c>
      <c r="AF22" s="132">
        <f t="shared" si="11"/>
        <v>100</v>
      </c>
      <c r="AG22" s="132">
        <f t="shared" si="12"/>
        <v>0</v>
      </c>
      <c r="AH22" s="132">
        <f t="shared" si="13"/>
        <v>0</v>
      </c>
    </row>
    <row r="23" spans="1:34" ht="15" customHeight="1" x14ac:dyDescent="0.15">
      <c r="A23" s="202" t="s">
        <v>644</v>
      </c>
      <c r="B23" s="203" t="s">
        <v>633</v>
      </c>
      <c r="C23" s="140">
        <f t="shared" si="14"/>
        <v>44</v>
      </c>
      <c r="D23" s="141">
        <f t="shared" si="15"/>
        <v>95.454545454545453</v>
      </c>
      <c r="E23" s="141">
        <f t="shared" si="15"/>
        <v>0</v>
      </c>
      <c r="F23" s="141">
        <f t="shared" si="15"/>
        <v>4.5454545454545459</v>
      </c>
      <c r="G23" s="140">
        <f t="shared" si="16"/>
        <v>12</v>
      </c>
      <c r="H23" s="141">
        <f t="shared" si="2"/>
        <v>91.666666666666657</v>
      </c>
      <c r="I23" s="141">
        <f t="shared" si="3"/>
        <v>8.3333333333333321</v>
      </c>
      <c r="J23" s="141">
        <f t="shared" si="4"/>
        <v>0</v>
      </c>
      <c r="K23" s="140">
        <f t="shared" si="17"/>
        <v>23</v>
      </c>
      <c r="L23" s="141">
        <f t="shared" si="18"/>
        <v>100</v>
      </c>
      <c r="M23" s="141">
        <f t="shared" si="19"/>
        <v>0</v>
      </c>
      <c r="N23" s="141">
        <f t="shared" si="20"/>
        <v>0</v>
      </c>
      <c r="O23" s="140">
        <f t="shared" si="21"/>
        <v>10</v>
      </c>
      <c r="P23" s="141">
        <f t="shared" si="5"/>
        <v>80</v>
      </c>
      <c r="Q23" s="141">
        <f t="shared" si="6"/>
        <v>10</v>
      </c>
      <c r="R23" s="141">
        <f t="shared" si="7"/>
        <v>10</v>
      </c>
      <c r="S23" s="140">
        <f t="shared" si="22"/>
        <v>5</v>
      </c>
      <c r="T23" s="141">
        <f t="shared" si="23"/>
        <v>80</v>
      </c>
      <c r="U23" s="141">
        <f t="shared" si="24"/>
        <v>0</v>
      </c>
      <c r="V23" s="141">
        <f t="shared" si="25"/>
        <v>20</v>
      </c>
      <c r="W23" s="140">
        <f t="shared" si="26"/>
        <v>0</v>
      </c>
      <c r="X23" s="141">
        <f t="shared" si="8"/>
        <v>0</v>
      </c>
      <c r="Y23" s="141">
        <f t="shared" si="9"/>
        <v>0</v>
      </c>
      <c r="Z23" s="141">
        <f t="shared" si="10"/>
        <v>0</v>
      </c>
      <c r="AA23" s="140">
        <f t="shared" si="27"/>
        <v>15</v>
      </c>
      <c r="AB23" s="141">
        <f t="shared" si="28"/>
        <v>93.333333333333329</v>
      </c>
      <c r="AC23" s="141">
        <f t="shared" si="29"/>
        <v>0</v>
      </c>
      <c r="AD23" s="141">
        <f t="shared" si="30"/>
        <v>6.666666666666667</v>
      </c>
      <c r="AE23" s="140">
        <f t="shared" si="31"/>
        <v>6</v>
      </c>
      <c r="AF23" s="141">
        <f t="shared" si="11"/>
        <v>100</v>
      </c>
      <c r="AG23" s="141">
        <f t="shared" si="12"/>
        <v>0</v>
      </c>
      <c r="AH23" s="141">
        <f t="shared" si="13"/>
        <v>0</v>
      </c>
    </row>
    <row r="24" spans="1:34" ht="15" customHeight="1" x14ac:dyDescent="0.15">
      <c r="A24" s="202" t="s">
        <v>645</v>
      </c>
      <c r="B24" s="203" t="s">
        <v>646</v>
      </c>
      <c r="C24" s="140">
        <f t="shared" si="14"/>
        <v>38</v>
      </c>
      <c r="D24" s="141">
        <f t="shared" ref="D24:F32" si="32">IF($C24=0,0,D55/$C24*100)</f>
        <v>94.73684210526315</v>
      </c>
      <c r="E24" s="141">
        <f t="shared" si="32"/>
        <v>2.6315789473684208</v>
      </c>
      <c r="F24" s="141">
        <f t="shared" si="32"/>
        <v>2.6315789473684208</v>
      </c>
      <c r="G24" s="140">
        <f t="shared" si="16"/>
        <v>20</v>
      </c>
      <c r="H24" s="141">
        <f t="shared" si="2"/>
        <v>85</v>
      </c>
      <c r="I24" s="141">
        <f t="shared" si="3"/>
        <v>15</v>
      </c>
      <c r="J24" s="141">
        <f t="shared" si="4"/>
        <v>0</v>
      </c>
      <c r="K24" s="140">
        <f t="shared" si="17"/>
        <v>20</v>
      </c>
      <c r="L24" s="141">
        <f t="shared" si="18"/>
        <v>95</v>
      </c>
      <c r="M24" s="141">
        <f t="shared" si="19"/>
        <v>0</v>
      </c>
      <c r="N24" s="141">
        <f t="shared" si="20"/>
        <v>5</v>
      </c>
      <c r="O24" s="140">
        <f t="shared" si="21"/>
        <v>10</v>
      </c>
      <c r="P24" s="141">
        <f t="shared" si="5"/>
        <v>100</v>
      </c>
      <c r="Q24" s="141">
        <f t="shared" si="6"/>
        <v>0</v>
      </c>
      <c r="R24" s="141">
        <f t="shared" si="7"/>
        <v>0</v>
      </c>
      <c r="S24" s="140">
        <f t="shared" si="22"/>
        <v>8</v>
      </c>
      <c r="T24" s="141">
        <f t="shared" si="23"/>
        <v>87.5</v>
      </c>
      <c r="U24" s="141">
        <f t="shared" si="24"/>
        <v>12.5</v>
      </c>
      <c r="V24" s="141">
        <f t="shared" si="25"/>
        <v>0</v>
      </c>
      <c r="W24" s="140">
        <f t="shared" si="26"/>
        <v>1</v>
      </c>
      <c r="X24" s="141">
        <f t="shared" si="8"/>
        <v>100</v>
      </c>
      <c r="Y24" s="141">
        <f t="shared" si="9"/>
        <v>0</v>
      </c>
      <c r="Z24" s="141">
        <f t="shared" si="10"/>
        <v>0</v>
      </c>
      <c r="AA24" s="140">
        <f t="shared" si="27"/>
        <v>23</v>
      </c>
      <c r="AB24" s="141">
        <f t="shared" si="28"/>
        <v>95.652173913043484</v>
      </c>
      <c r="AC24" s="141">
        <f t="shared" si="29"/>
        <v>4.3478260869565215</v>
      </c>
      <c r="AD24" s="141">
        <f t="shared" si="30"/>
        <v>0</v>
      </c>
      <c r="AE24" s="140">
        <f t="shared" si="31"/>
        <v>12</v>
      </c>
      <c r="AF24" s="141">
        <f t="shared" si="11"/>
        <v>91.666666666666657</v>
      </c>
      <c r="AG24" s="141">
        <f t="shared" si="12"/>
        <v>8.3333333333333321</v>
      </c>
      <c r="AH24" s="141">
        <f t="shared" si="13"/>
        <v>0</v>
      </c>
    </row>
    <row r="25" spans="1:34" ht="15" customHeight="1" x14ac:dyDescent="0.15">
      <c r="A25" s="202"/>
      <c r="B25" s="203" t="s">
        <v>647</v>
      </c>
      <c r="C25" s="140">
        <f t="shared" si="14"/>
        <v>30</v>
      </c>
      <c r="D25" s="141">
        <f t="shared" si="32"/>
        <v>93.333333333333329</v>
      </c>
      <c r="E25" s="141">
        <f t="shared" si="32"/>
        <v>6.666666666666667</v>
      </c>
      <c r="F25" s="141">
        <f t="shared" si="32"/>
        <v>0</v>
      </c>
      <c r="G25" s="140">
        <f t="shared" si="16"/>
        <v>48</v>
      </c>
      <c r="H25" s="141">
        <f t="shared" si="2"/>
        <v>95.833333333333343</v>
      </c>
      <c r="I25" s="141">
        <f t="shared" si="3"/>
        <v>2.083333333333333</v>
      </c>
      <c r="J25" s="141">
        <f t="shared" si="4"/>
        <v>2.083333333333333</v>
      </c>
      <c r="K25" s="140">
        <f t="shared" si="17"/>
        <v>21</v>
      </c>
      <c r="L25" s="141">
        <f t="shared" si="18"/>
        <v>95.238095238095227</v>
      </c>
      <c r="M25" s="141">
        <f t="shared" si="19"/>
        <v>0</v>
      </c>
      <c r="N25" s="141">
        <f t="shared" si="20"/>
        <v>4.7619047619047619</v>
      </c>
      <c r="O25" s="140">
        <f t="shared" si="21"/>
        <v>28</v>
      </c>
      <c r="P25" s="141">
        <f t="shared" si="5"/>
        <v>96.428571428571431</v>
      </c>
      <c r="Q25" s="141">
        <f t="shared" si="6"/>
        <v>0</v>
      </c>
      <c r="R25" s="141">
        <f t="shared" si="7"/>
        <v>3.5714285714285712</v>
      </c>
      <c r="S25" s="140">
        <f t="shared" si="22"/>
        <v>3</v>
      </c>
      <c r="T25" s="141">
        <f t="shared" si="23"/>
        <v>100</v>
      </c>
      <c r="U25" s="141">
        <f t="shared" si="24"/>
        <v>0</v>
      </c>
      <c r="V25" s="141">
        <f t="shared" si="25"/>
        <v>0</v>
      </c>
      <c r="W25" s="140">
        <f t="shared" si="26"/>
        <v>5</v>
      </c>
      <c r="X25" s="141">
        <f t="shared" si="8"/>
        <v>100</v>
      </c>
      <c r="Y25" s="141">
        <f t="shared" si="9"/>
        <v>0</v>
      </c>
      <c r="Z25" s="141">
        <f t="shared" si="10"/>
        <v>0</v>
      </c>
      <c r="AA25" s="140">
        <f t="shared" si="27"/>
        <v>19</v>
      </c>
      <c r="AB25" s="141">
        <f t="shared" si="28"/>
        <v>89.473684210526315</v>
      </c>
      <c r="AC25" s="141">
        <f t="shared" si="29"/>
        <v>0</v>
      </c>
      <c r="AD25" s="141">
        <f t="shared" si="30"/>
        <v>10.526315789473683</v>
      </c>
      <c r="AE25" s="140">
        <f t="shared" si="31"/>
        <v>23</v>
      </c>
      <c r="AF25" s="141">
        <f t="shared" si="11"/>
        <v>82.608695652173907</v>
      </c>
      <c r="AG25" s="141">
        <f t="shared" si="12"/>
        <v>0</v>
      </c>
      <c r="AH25" s="141">
        <f t="shared" si="13"/>
        <v>17.391304347826086</v>
      </c>
    </row>
    <row r="26" spans="1:34" ht="15" customHeight="1" x14ac:dyDescent="0.15">
      <c r="A26" s="202"/>
      <c r="B26" s="203" t="s">
        <v>648</v>
      </c>
      <c r="C26" s="140">
        <f t="shared" si="14"/>
        <v>37</v>
      </c>
      <c r="D26" s="141">
        <f t="shared" si="32"/>
        <v>94.594594594594597</v>
      </c>
      <c r="E26" s="141">
        <f t="shared" si="32"/>
        <v>0</v>
      </c>
      <c r="F26" s="141">
        <f t="shared" si="32"/>
        <v>5.4054054054054053</v>
      </c>
      <c r="G26" s="140">
        <f t="shared" si="16"/>
        <v>49</v>
      </c>
      <c r="H26" s="141">
        <f t="shared" si="2"/>
        <v>95.918367346938766</v>
      </c>
      <c r="I26" s="141">
        <f t="shared" si="3"/>
        <v>2.0408163265306123</v>
      </c>
      <c r="J26" s="141">
        <f t="shared" si="4"/>
        <v>2.0408163265306123</v>
      </c>
      <c r="K26" s="140">
        <f t="shared" si="17"/>
        <v>25</v>
      </c>
      <c r="L26" s="141">
        <f t="shared" si="18"/>
        <v>92</v>
      </c>
      <c r="M26" s="141">
        <f t="shared" si="19"/>
        <v>4</v>
      </c>
      <c r="N26" s="141">
        <f t="shared" si="20"/>
        <v>4</v>
      </c>
      <c r="O26" s="140">
        <f t="shared" si="21"/>
        <v>28</v>
      </c>
      <c r="P26" s="141">
        <f t="shared" si="5"/>
        <v>96.428571428571431</v>
      </c>
      <c r="Q26" s="141">
        <f t="shared" si="6"/>
        <v>0</v>
      </c>
      <c r="R26" s="141">
        <f t="shared" si="7"/>
        <v>3.5714285714285712</v>
      </c>
      <c r="S26" s="140">
        <f t="shared" si="22"/>
        <v>1</v>
      </c>
      <c r="T26" s="141">
        <f t="shared" si="23"/>
        <v>100</v>
      </c>
      <c r="U26" s="141">
        <f t="shared" si="24"/>
        <v>0</v>
      </c>
      <c r="V26" s="141">
        <f t="shared" si="25"/>
        <v>0</v>
      </c>
      <c r="W26" s="140">
        <f t="shared" si="26"/>
        <v>4</v>
      </c>
      <c r="X26" s="141">
        <f t="shared" si="8"/>
        <v>100</v>
      </c>
      <c r="Y26" s="141">
        <f t="shared" si="9"/>
        <v>0</v>
      </c>
      <c r="Z26" s="141">
        <f t="shared" si="10"/>
        <v>0</v>
      </c>
      <c r="AA26" s="140">
        <f t="shared" si="27"/>
        <v>19</v>
      </c>
      <c r="AB26" s="141">
        <f t="shared" si="28"/>
        <v>89.473684210526315</v>
      </c>
      <c r="AC26" s="141">
        <f t="shared" si="29"/>
        <v>0</v>
      </c>
      <c r="AD26" s="141">
        <f t="shared" si="30"/>
        <v>10.526315789473683</v>
      </c>
      <c r="AE26" s="140">
        <f t="shared" si="31"/>
        <v>35</v>
      </c>
      <c r="AF26" s="141">
        <f t="shared" si="11"/>
        <v>91.428571428571431</v>
      </c>
      <c r="AG26" s="141">
        <f t="shared" si="12"/>
        <v>5.7142857142857144</v>
      </c>
      <c r="AH26" s="141">
        <f t="shared" si="13"/>
        <v>2.8571428571428572</v>
      </c>
    </row>
    <row r="27" spans="1:34" ht="15" customHeight="1" x14ac:dyDescent="0.15">
      <c r="A27" s="202"/>
      <c r="B27" s="203" t="s">
        <v>649</v>
      </c>
      <c r="C27" s="140">
        <f t="shared" si="14"/>
        <v>26</v>
      </c>
      <c r="D27" s="141">
        <f t="shared" si="32"/>
        <v>96.15384615384616</v>
      </c>
      <c r="E27" s="141">
        <f t="shared" si="32"/>
        <v>3.8461538461538463</v>
      </c>
      <c r="F27" s="141">
        <f t="shared" si="32"/>
        <v>0</v>
      </c>
      <c r="G27" s="140">
        <f t="shared" si="16"/>
        <v>47</v>
      </c>
      <c r="H27" s="141">
        <f t="shared" si="2"/>
        <v>91.489361702127653</v>
      </c>
      <c r="I27" s="141">
        <f t="shared" si="3"/>
        <v>4.2553191489361701</v>
      </c>
      <c r="J27" s="141">
        <f t="shared" si="4"/>
        <v>4.2553191489361701</v>
      </c>
      <c r="K27" s="140">
        <f t="shared" si="17"/>
        <v>16</v>
      </c>
      <c r="L27" s="141">
        <f t="shared" si="18"/>
        <v>100</v>
      </c>
      <c r="M27" s="141">
        <f t="shared" si="19"/>
        <v>0</v>
      </c>
      <c r="N27" s="141">
        <f t="shared" si="20"/>
        <v>0</v>
      </c>
      <c r="O27" s="140">
        <f t="shared" si="21"/>
        <v>20</v>
      </c>
      <c r="P27" s="141">
        <f t="shared" si="5"/>
        <v>90</v>
      </c>
      <c r="Q27" s="141">
        <f t="shared" si="6"/>
        <v>0</v>
      </c>
      <c r="R27" s="141">
        <f t="shared" si="7"/>
        <v>10</v>
      </c>
      <c r="S27" s="140">
        <f t="shared" si="22"/>
        <v>2</v>
      </c>
      <c r="T27" s="141">
        <f t="shared" si="23"/>
        <v>100</v>
      </c>
      <c r="U27" s="141">
        <f t="shared" si="24"/>
        <v>0</v>
      </c>
      <c r="V27" s="141">
        <f t="shared" si="25"/>
        <v>0</v>
      </c>
      <c r="W27" s="140">
        <f t="shared" si="26"/>
        <v>5</v>
      </c>
      <c r="X27" s="141">
        <f t="shared" si="8"/>
        <v>100</v>
      </c>
      <c r="Y27" s="141">
        <f t="shared" si="9"/>
        <v>0</v>
      </c>
      <c r="Z27" s="141">
        <f t="shared" si="10"/>
        <v>0</v>
      </c>
      <c r="AA27" s="140">
        <f t="shared" si="27"/>
        <v>14</v>
      </c>
      <c r="AB27" s="141">
        <f t="shared" si="28"/>
        <v>100</v>
      </c>
      <c r="AC27" s="141">
        <f t="shared" si="29"/>
        <v>0</v>
      </c>
      <c r="AD27" s="141">
        <f t="shared" si="30"/>
        <v>0</v>
      </c>
      <c r="AE27" s="140">
        <f t="shared" si="31"/>
        <v>25</v>
      </c>
      <c r="AF27" s="141">
        <f t="shared" si="11"/>
        <v>84</v>
      </c>
      <c r="AG27" s="141">
        <f t="shared" si="12"/>
        <v>0</v>
      </c>
      <c r="AH27" s="141">
        <f t="shared" si="13"/>
        <v>16</v>
      </c>
    </row>
    <row r="28" spans="1:34" ht="15" customHeight="1" x14ac:dyDescent="0.15">
      <c r="A28" s="202"/>
      <c r="B28" s="203" t="s">
        <v>650</v>
      </c>
      <c r="C28" s="140">
        <f t="shared" si="14"/>
        <v>10</v>
      </c>
      <c r="D28" s="141">
        <f t="shared" si="32"/>
        <v>90</v>
      </c>
      <c r="E28" s="141">
        <f t="shared" si="32"/>
        <v>10</v>
      </c>
      <c r="F28" s="141">
        <f t="shared" si="32"/>
        <v>0</v>
      </c>
      <c r="G28" s="140">
        <f t="shared" si="16"/>
        <v>20</v>
      </c>
      <c r="H28" s="141">
        <f t="shared" si="2"/>
        <v>90</v>
      </c>
      <c r="I28" s="141">
        <f t="shared" si="3"/>
        <v>0</v>
      </c>
      <c r="J28" s="141">
        <f t="shared" si="4"/>
        <v>10</v>
      </c>
      <c r="K28" s="140">
        <f t="shared" si="17"/>
        <v>5</v>
      </c>
      <c r="L28" s="141">
        <f t="shared" si="18"/>
        <v>100</v>
      </c>
      <c r="M28" s="141">
        <f t="shared" si="19"/>
        <v>0</v>
      </c>
      <c r="N28" s="141">
        <f t="shared" si="20"/>
        <v>0</v>
      </c>
      <c r="O28" s="140">
        <f t="shared" si="21"/>
        <v>11</v>
      </c>
      <c r="P28" s="141">
        <f t="shared" si="5"/>
        <v>100</v>
      </c>
      <c r="Q28" s="141">
        <f t="shared" si="6"/>
        <v>0</v>
      </c>
      <c r="R28" s="141">
        <f t="shared" si="7"/>
        <v>0</v>
      </c>
      <c r="S28" s="140">
        <f t="shared" si="22"/>
        <v>1</v>
      </c>
      <c r="T28" s="141">
        <f t="shared" si="23"/>
        <v>100</v>
      </c>
      <c r="U28" s="141">
        <f t="shared" si="24"/>
        <v>0</v>
      </c>
      <c r="V28" s="141">
        <f t="shared" si="25"/>
        <v>0</v>
      </c>
      <c r="W28" s="140">
        <f t="shared" si="26"/>
        <v>1</v>
      </c>
      <c r="X28" s="141">
        <f t="shared" si="8"/>
        <v>100</v>
      </c>
      <c r="Y28" s="141">
        <f t="shared" si="9"/>
        <v>0</v>
      </c>
      <c r="Z28" s="141">
        <f t="shared" si="10"/>
        <v>0</v>
      </c>
      <c r="AA28" s="140">
        <f t="shared" si="27"/>
        <v>5</v>
      </c>
      <c r="AB28" s="141">
        <f t="shared" si="28"/>
        <v>80</v>
      </c>
      <c r="AC28" s="141">
        <f t="shared" si="29"/>
        <v>0</v>
      </c>
      <c r="AD28" s="141">
        <f t="shared" si="30"/>
        <v>20</v>
      </c>
      <c r="AE28" s="140">
        <f t="shared" si="31"/>
        <v>16</v>
      </c>
      <c r="AF28" s="141">
        <f t="shared" si="11"/>
        <v>93.75</v>
      </c>
      <c r="AG28" s="141">
        <f t="shared" si="12"/>
        <v>0</v>
      </c>
      <c r="AH28" s="141">
        <f t="shared" si="13"/>
        <v>6.25</v>
      </c>
    </row>
    <row r="29" spans="1:34" ht="15" customHeight="1" x14ac:dyDescent="0.15">
      <c r="A29" s="202"/>
      <c r="B29" s="203" t="s">
        <v>651</v>
      </c>
      <c r="C29" s="140">
        <f t="shared" si="14"/>
        <v>3</v>
      </c>
      <c r="D29" s="141">
        <f t="shared" si="32"/>
        <v>100</v>
      </c>
      <c r="E29" s="141">
        <f t="shared" si="32"/>
        <v>0</v>
      </c>
      <c r="F29" s="141">
        <f t="shared" si="32"/>
        <v>0</v>
      </c>
      <c r="G29" s="140">
        <f t="shared" si="16"/>
        <v>22</v>
      </c>
      <c r="H29" s="141">
        <f t="shared" si="2"/>
        <v>95.454545454545453</v>
      </c>
      <c r="I29" s="141">
        <f t="shared" si="3"/>
        <v>4.5454545454545459</v>
      </c>
      <c r="J29" s="141">
        <f t="shared" si="4"/>
        <v>0</v>
      </c>
      <c r="K29" s="140">
        <f t="shared" si="17"/>
        <v>3</v>
      </c>
      <c r="L29" s="141">
        <f t="shared" si="18"/>
        <v>100</v>
      </c>
      <c r="M29" s="141">
        <f t="shared" si="19"/>
        <v>0</v>
      </c>
      <c r="N29" s="141">
        <f t="shared" si="20"/>
        <v>0</v>
      </c>
      <c r="O29" s="140">
        <f t="shared" si="21"/>
        <v>12</v>
      </c>
      <c r="P29" s="141">
        <f t="shared" si="5"/>
        <v>100</v>
      </c>
      <c r="Q29" s="141">
        <f t="shared" si="6"/>
        <v>0</v>
      </c>
      <c r="R29" s="141">
        <f t="shared" si="7"/>
        <v>0</v>
      </c>
      <c r="S29" s="140">
        <f t="shared" si="22"/>
        <v>0</v>
      </c>
      <c r="T29" s="141">
        <f t="shared" si="23"/>
        <v>0</v>
      </c>
      <c r="U29" s="141">
        <f t="shared" si="24"/>
        <v>0</v>
      </c>
      <c r="V29" s="141">
        <f t="shared" si="25"/>
        <v>0</v>
      </c>
      <c r="W29" s="140">
        <f t="shared" si="26"/>
        <v>0</v>
      </c>
      <c r="X29" s="141">
        <f t="shared" si="8"/>
        <v>0</v>
      </c>
      <c r="Y29" s="141">
        <f t="shared" si="9"/>
        <v>0</v>
      </c>
      <c r="Z29" s="141">
        <f t="shared" si="10"/>
        <v>0</v>
      </c>
      <c r="AA29" s="140">
        <f t="shared" si="27"/>
        <v>1</v>
      </c>
      <c r="AB29" s="141">
        <f t="shared" si="28"/>
        <v>100</v>
      </c>
      <c r="AC29" s="141">
        <f t="shared" si="29"/>
        <v>0</v>
      </c>
      <c r="AD29" s="141">
        <f t="shared" si="30"/>
        <v>0</v>
      </c>
      <c r="AE29" s="140">
        <f t="shared" si="31"/>
        <v>13</v>
      </c>
      <c r="AF29" s="141">
        <f t="shared" si="11"/>
        <v>92.307692307692307</v>
      </c>
      <c r="AG29" s="141">
        <f t="shared" si="12"/>
        <v>0</v>
      </c>
      <c r="AH29" s="141">
        <f t="shared" si="13"/>
        <v>7.6923076923076925</v>
      </c>
    </row>
    <row r="30" spans="1:34" ht="15" customHeight="1" x14ac:dyDescent="0.15">
      <c r="A30" s="202"/>
      <c r="B30" s="203" t="s">
        <v>652</v>
      </c>
      <c r="C30" s="140">
        <f t="shared" si="14"/>
        <v>1</v>
      </c>
      <c r="D30" s="141">
        <f t="shared" si="32"/>
        <v>100</v>
      </c>
      <c r="E30" s="141">
        <f t="shared" si="32"/>
        <v>0</v>
      </c>
      <c r="F30" s="141">
        <f t="shared" si="32"/>
        <v>0</v>
      </c>
      <c r="G30" s="140">
        <f t="shared" si="16"/>
        <v>1</v>
      </c>
      <c r="H30" s="141">
        <f t="shared" si="2"/>
        <v>100</v>
      </c>
      <c r="I30" s="141">
        <f t="shared" si="3"/>
        <v>0</v>
      </c>
      <c r="J30" s="141">
        <f t="shared" si="4"/>
        <v>0</v>
      </c>
      <c r="K30" s="140">
        <f t="shared" si="17"/>
        <v>1</v>
      </c>
      <c r="L30" s="141">
        <f t="shared" si="18"/>
        <v>100</v>
      </c>
      <c r="M30" s="141">
        <f t="shared" si="19"/>
        <v>0</v>
      </c>
      <c r="N30" s="141">
        <f t="shared" si="20"/>
        <v>0</v>
      </c>
      <c r="O30" s="140">
        <f t="shared" si="21"/>
        <v>0</v>
      </c>
      <c r="P30" s="141">
        <f t="shared" si="5"/>
        <v>0</v>
      </c>
      <c r="Q30" s="141">
        <f t="shared" si="6"/>
        <v>0</v>
      </c>
      <c r="R30" s="141">
        <f t="shared" si="7"/>
        <v>0</v>
      </c>
      <c r="S30" s="140">
        <f t="shared" si="22"/>
        <v>0</v>
      </c>
      <c r="T30" s="141">
        <f t="shared" si="23"/>
        <v>0</v>
      </c>
      <c r="U30" s="141">
        <f t="shared" si="24"/>
        <v>0</v>
      </c>
      <c r="V30" s="141">
        <f t="shared" si="25"/>
        <v>0</v>
      </c>
      <c r="W30" s="140">
        <f t="shared" si="26"/>
        <v>0</v>
      </c>
      <c r="X30" s="141">
        <f t="shared" si="8"/>
        <v>0</v>
      </c>
      <c r="Y30" s="141">
        <f t="shared" si="9"/>
        <v>0</v>
      </c>
      <c r="Z30" s="141">
        <f t="shared" si="10"/>
        <v>0</v>
      </c>
      <c r="AA30" s="140">
        <f t="shared" si="27"/>
        <v>0</v>
      </c>
      <c r="AB30" s="141">
        <f t="shared" si="28"/>
        <v>0</v>
      </c>
      <c r="AC30" s="141">
        <f t="shared" si="29"/>
        <v>0</v>
      </c>
      <c r="AD30" s="141">
        <f t="shared" si="30"/>
        <v>0</v>
      </c>
      <c r="AE30" s="140">
        <f t="shared" si="31"/>
        <v>1</v>
      </c>
      <c r="AF30" s="141">
        <f t="shared" si="11"/>
        <v>100</v>
      </c>
      <c r="AG30" s="141">
        <f t="shared" si="12"/>
        <v>0</v>
      </c>
      <c r="AH30" s="141">
        <f t="shared" si="13"/>
        <v>0</v>
      </c>
    </row>
    <row r="31" spans="1:34" ht="15" customHeight="1" x14ac:dyDescent="0.15">
      <c r="A31" s="202"/>
      <c r="B31" s="203" t="s">
        <v>643</v>
      </c>
      <c r="C31" s="140">
        <f t="shared" si="14"/>
        <v>2</v>
      </c>
      <c r="D31" s="141">
        <f t="shared" si="32"/>
        <v>50</v>
      </c>
      <c r="E31" s="141">
        <f t="shared" si="32"/>
        <v>0</v>
      </c>
      <c r="F31" s="141">
        <f t="shared" si="32"/>
        <v>50</v>
      </c>
      <c r="G31" s="140">
        <f t="shared" si="16"/>
        <v>2</v>
      </c>
      <c r="H31" s="141">
        <f t="shared" si="2"/>
        <v>100</v>
      </c>
      <c r="I31" s="141">
        <f t="shared" si="3"/>
        <v>0</v>
      </c>
      <c r="J31" s="141">
        <f t="shared" si="4"/>
        <v>0</v>
      </c>
      <c r="K31" s="140">
        <f t="shared" si="17"/>
        <v>1</v>
      </c>
      <c r="L31" s="141">
        <f t="shared" si="18"/>
        <v>100</v>
      </c>
      <c r="M31" s="141">
        <f t="shared" si="19"/>
        <v>0</v>
      </c>
      <c r="N31" s="141">
        <f t="shared" si="20"/>
        <v>0</v>
      </c>
      <c r="O31" s="140">
        <f t="shared" si="21"/>
        <v>2</v>
      </c>
      <c r="P31" s="141">
        <f t="shared" si="5"/>
        <v>100</v>
      </c>
      <c r="Q31" s="141">
        <f t="shared" si="6"/>
        <v>0</v>
      </c>
      <c r="R31" s="141">
        <f t="shared" si="7"/>
        <v>0</v>
      </c>
      <c r="S31" s="140">
        <f t="shared" si="22"/>
        <v>0</v>
      </c>
      <c r="T31" s="141">
        <f t="shared" si="23"/>
        <v>0</v>
      </c>
      <c r="U31" s="141">
        <f t="shared" si="24"/>
        <v>0</v>
      </c>
      <c r="V31" s="141">
        <f t="shared" si="25"/>
        <v>0</v>
      </c>
      <c r="W31" s="140">
        <f t="shared" si="26"/>
        <v>0</v>
      </c>
      <c r="X31" s="141">
        <f t="shared" si="8"/>
        <v>0</v>
      </c>
      <c r="Y31" s="141">
        <f t="shared" si="9"/>
        <v>0</v>
      </c>
      <c r="Z31" s="141">
        <f t="shared" si="10"/>
        <v>0</v>
      </c>
      <c r="AA31" s="140">
        <f t="shared" si="27"/>
        <v>0</v>
      </c>
      <c r="AB31" s="141">
        <f t="shared" si="28"/>
        <v>0</v>
      </c>
      <c r="AC31" s="141">
        <f t="shared" si="29"/>
        <v>0</v>
      </c>
      <c r="AD31" s="141">
        <f t="shared" si="30"/>
        <v>0</v>
      </c>
      <c r="AE31" s="140">
        <f t="shared" si="31"/>
        <v>0</v>
      </c>
      <c r="AF31" s="141">
        <f t="shared" si="11"/>
        <v>0</v>
      </c>
      <c r="AG31" s="141">
        <f t="shared" si="12"/>
        <v>0</v>
      </c>
      <c r="AH31" s="141">
        <f t="shared" si="13"/>
        <v>0</v>
      </c>
    </row>
    <row r="32" spans="1:34" ht="15" customHeight="1" x14ac:dyDescent="0.15">
      <c r="A32" s="204"/>
      <c r="B32" s="204" t="s">
        <v>332</v>
      </c>
      <c r="C32" s="146">
        <f t="shared" si="14"/>
        <v>4</v>
      </c>
      <c r="D32" s="132">
        <f t="shared" si="32"/>
        <v>100</v>
      </c>
      <c r="E32" s="132">
        <f t="shared" si="32"/>
        <v>0</v>
      </c>
      <c r="F32" s="132">
        <f t="shared" si="32"/>
        <v>0</v>
      </c>
      <c r="G32" s="146">
        <f t="shared" si="16"/>
        <v>6</v>
      </c>
      <c r="H32" s="132">
        <f t="shared" si="2"/>
        <v>83.333333333333343</v>
      </c>
      <c r="I32" s="132">
        <f t="shared" si="3"/>
        <v>16.666666666666664</v>
      </c>
      <c r="J32" s="132">
        <f t="shared" si="4"/>
        <v>0</v>
      </c>
      <c r="K32" s="146">
        <f t="shared" si="17"/>
        <v>3</v>
      </c>
      <c r="L32" s="132">
        <f t="shared" si="18"/>
        <v>100</v>
      </c>
      <c r="M32" s="132">
        <f t="shared" si="19"/>
        <v>0</v>
      </c>
      <c r="N32" s="132">
        <f t="shared" si="20"/>
        <v>0</v>
      </c>
      <c r="O32" s="146">
        <f t="shared" si="21"/>
        <v>4</v>
      </c>
      <c r="P32" s="132">
        <f t="shared" si="5"/>
        <v>100</v>
      </c>
      <c r="Q32" s="132">
        <f t="shared" si="6"/>
        <v>0</v>
      </c>
      <c r="R32" s="132">
        <f t="shared" si="7"/>
        <v>0</v>
      </c>
      <c r="S32" s="146">
        <f t="shared" si="22"/>
        <v>0</v>
      </c>
      <c r="T32" s="132">
        <f t="shared" si="23"/>
        <v>0</v>
      </c>
      <c r="U32" s="132">
        <f t="shared" si="24"/>
        <v>0</v>
      </c>
      <c r="V32" s="132">
        <f t="shared" si="25"/>
        <v>0</v>
      </c>
      <c r="W32" s="146">
        <f t="shared" si="26"/>
        <v>1</v>
      </c>
      <c r="X32" s="132">
        <f t="shared" si="8"/>
        <v>0</v>
      </c>
      <c r="Y32" s="132">
        <f t="shared" si="9"/>
        <v>0</v>
      </c>
      <c r="Z32" s="132">
        <f t="shared" si="10"/>
        <v>100</v>
      </c>
      <c r="AA32" s="146">
        <f t="shared" si="27"/>
        <v>1</v>
      </c>
      <c r="AB32" s="132">
        <f t="shared" si="28"/>
        <v>100</v>
      </c>
      <c r="AC32" s="132">
        <f t="shared" si="29"/>
        <v>0</v>
      </c>
      <c r="AD32" s="132">
        <f t="shared" si="30"/>
        <v>0</v>
      </c>
      <c r="AE32" s="146">
        <f t="shared" si="31"/>
        <v>3</v>
      </c>
      <c r="AF32" s="132">
        <f t="shared" si="11"/>
        <v>100</v>
      </c>
      <c r="AG32" s="132">
        <f t="shared" si="12"/>
        <v>0</v>
      </c>
      <c r="AH32" s="132">
        <f t="shared" si="13"/>
        <v>0</v>
      </c>
    </row>
    <row r="36" spans="1:34" ht="15" customHeight="1" x14ac:dyDescent="0.15">
      <c r="A36" s="196" t="s">
        <v>504</v>
      </c>
      <c r="B36" s="197"/>
      <c r="C36" s="205">
        <v>195</v>
      </c>
      <c r="D36" s="205">
        <v>184</v>
      </c>
      <c r="E36" s="205">
        <v>5</v>
      </c>
      <c r="F36" s="205">
        <v>6</v>
      </c>
      <c r="G36" s="205">
        <v>227</v>
      </c>
      <c r="H36" s="205">
        <v>211</v>
      </c>
      <c r="I36" s="205">
        <v>10</v>
      </c>
      <c r="J36" s="205">
        <v>6</v>
      </c>
      <c r="K36" s="205">
        <v>118</v>
      </c>
      <c r="L36" s="205">
        <v>114</v>
      </c>
      <c r="M36" s="205">
        <v>1</v>
      </c>
      <c r="N36" s="205">
        <v>3</v>
      </c>
      <c r="O36" s="205">
        <v>125</v>
      </c>
      <c r="P36" s="205">
        <v>119</v>
      </c>
      <c r="Q36" s="205">
        <v>1</v>
      </c>
      <c r="R36" s="205">
        <v>5</v>
      </c>
      <c r="S36" s="205">
        <v>20</v>
      </c>
      <c r="T36" s="205">
        <v>18</v>
      </c>
      <c r="U36" s="205">
        <v>1</v>
      </c>
      <c r="V36" s="205">
        <v>1</v>
      </c>
      <c r="W36" s="205">
        <v>17</v>
      </c>
      <c r="X36" s="205">
        <v>16</v>
      </c>
      <c r="Y36" s="205">
        <v>0</v>
      </c>
      <c r="Z36" s="205">
        <v>1</v>
      </c>
      <c r="AA36" s="205">
        <v>97</v>
      </c>
      <c r="AB36" s="205">
        <v>90</v>
      </c>
      <c r="AC36" s="205">
        <v>1</v>
      </c>
      <c r="AD36" s="205">
        <v>6</v>
      </c>
      <c r="AE36" s="205">
        <v>134</v>
      </c>
      <c r="AF36" s="205">
        <v>120</v>
      </c>
      <c r="AG36" s="205">
        <v>3</v>
      </c>
      <c r="AH36" s="205">
        <v>11</v>
      </c>
    </row>
    <row r="37" spans="1:34" ht="15" customHeight="1" x14ac:dyDescent="0.15">
      <c r="A37" s="198"/>
      <c r="B37" s="199"/>
      <c r="C37" s="205"/>
      <c r="D37" s="205"/>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row>
    <row r="38" spans="1:34" ht="15" customHeight="1" x14ac:dyDescent="0.15">
      <c r="A38" s="200" t="s">
        <v>626</v>
      </c>
      <c r="B38" s="210" t="s">
        <v>627</v>
      </c>
      <c r="C38" s="205">
        <v>24</v>
      </c>
      <c r="D38" s="205">
        <v>22</v>
      </c>
      <c r="E38" s="205">
        <v>1</v>
      </c>
      <c r="F38" s="205">
        <v>1</v>
      </c>
      <c r="G38" s="205">
        <v>18</v>
      </c>
      <c r="H38" s="205">
        <v>15</v>
      </c>
      <c r="I38" s="205">
        <v>2</v>
      </c>
      <c r="J38" s="205">
        <v>1</v>
      </c>
      <c r="K38" s="205">
        <v>19</v>
      </c>
      <c r="L38" s="205">
        <v>19</v>
      </c>
      <c r="M38" s="205">
        <v>0</v>
      </c>
      <c r="N38" s="205">
        <v>0</v>
      </c>
      <c r="O38" s="205">
        <v>9</v>
      </c>
      <c r="P38" s="205">
        <v>9</v>
      </c>
      <c r="Q38" s="205">
        <v>0</v>
      </c>
      <c r="R38" s="205">
        <v>0</v>
      </c>
      <c r="S38" s="205">
        <v>5</v>
      </c>
      <c r="T38" s="205">
        <v>4</v>
      </c>
      <c r="U38" s="205">
        <v>0</v>
      </c>
      <c r="V38" s="205">
        <v>1</v>
      </c>
      <c r="W38" s="205">
        <v>3</v>
      </c>
      <c r="X38" s="205">
        <v>3</v>
      </c>
      <c r="Y38" s="205">
        <v>0</v>
      </c>
      <c r="Z38" s="205">
        <v>0</v>
      </c>
      <c r="AA38" s="205">
        <v>17</v>
      </c>
      <c r="AB38" s="205">
        <v>16</v>
      </c>
      <c r="AC38" s="205">
        <v>0</v>
      </c>
      <c r="AD38" s="205">
        <v>1</v>
      </c>
      <c r="AE38" s="205">
        <v>9</v>
      </c>
      <c r="AF38" s="205">
        <v>9</v>
      </c>
      <c r="AG38" s="205">
        <v>0</v>
      </c>
      <c r="AH38" s="205">
        <v>0</v>
      </c>
    </row>
    <row r="39" spans="1:34" ht="15" customHeight="1" x14ac:dyDescent="0.15">
      <c r="A39" s="202" t="s">
        <v>628</v>
      </c>
      <c r="B39" s="206" t="s">
        <v>629</v>
      </c>
      <c r="C39" s="205">
        <v>115</v>
      </c>
      <c r="D39" s="205">
        <v>109</v>
      </c>
      <c r="E39" s="205">
        <v>2</v>
      </c>
      <c r="F39" s="205">
        <v>4</v>
      </c>
      <c r="G39" s="205">
        <v>130</v>
      </c>
      <c r="H39" s="205">
        <v>123</v>
      </c>
      <c r="I39" s="205">
        <v>6</v>
      </c>
      <c r="J39" s="205">
        <v>1</v>
      </c>
      <c r="K39" s="205">
        <v>64</v>
      </c>
      <c r="L39" s="205">
        <v>61</v>
      </c>
      <c r="M39" s="205">
        <v>0</v>
      </c>
      <c r="N39" s="205">
        <v>3</v>
      </c>
      <c r="O39" s="205">
        <v>70</v>
      </c>
      <c r="P39" s="205">
        <v>68</v>
      </c>
      <c r="Q39" s="205">
        <v>1</v>
      </c>
      <c r="R39" s="205">
        <v>1</v>
      </c>
      <c r="S39" s="205">
        <v>13</v>
      </c>
      <c r="T39" s="205">
        <v>12</v>
      </c>
      <c r="U39" s="205">
        <v>1</v>
      </c>
      <c r="V39" s="205">
        <v>0</v>
      </c>
      <c r="W39" s="205">
        <v>9</v>
      </c>
      <c r="X39" s="205">
        <v>9</v>
      </c>
      <c r="Y39" s="205">
        <v>0</v>
      </c>
      <c r="Z39" s="205">
        <v>0</v>
      </c>
      <c r="AA39" s="205">
        <v>54</v>
      </c>
      <c r="AB39" s="205">
        <v>48</v>
      </c>
      <c r="AC39" s="205">
        <v>1</v>
      </c>
      <c r="AD39" s="205">
        <v>5</v>
      </c>
      <c r="AE39" s="205">
        <v>81</v>
      </c>
      <c r="AF39" s="205">
        <v>74</v>
      </c>
      <c r="AG39" s="205">
        <v>2</v>
      </c>
      <c r="AH39" s="205">
        <v>5</v>
      </c>
    </row>
    <row r="40" spans="1:34" ht="15" customHeight="1" x14ac:dyDescent="0.15">
      <c r="A40" s="202" t="s">
        <v>630</v>
      </c>
      <c r="B40" s="206" t="s">
        <v>631</v>
      </c>
      <c r="C40" s="205">
        <v>46</v>
      </c>
      <c r="D40" s="205">
        <v>44</v>
      </c>
      <c r="E40" s="205">
        <v>1</v>
      </c>
      <c r="F40" s="205">
        <v>1</v>
      </c>
      <c r="G40" s="205">
        <v>70</v>
      </c>
      <c r="H40" s="205">
        <v>67</v>
      </c>
      <c r="I40" s="205">
        <v>1</v>
      </c>
      <c r="J40" s="205">
        <v>2</v>
      </c>
      <c r="K40" s="205">
        <v>33</v>
      </c>
      <c r="L40" s="205">
        <v>32</v>
      </c>
      <c r="M40" s="205">
        <v>1</v>
      </c>
      <c r="N40" s="205">
        <v>0</v>
      </c>
      <c r="O40" s="205">
        <v>40</v>
      </c>
      <c r="P40" s="205">
        <v>36</v>
      </c>
      <c r="Q40" s="205">
        <v>0</v>
      </c>
      <c r="R40" s="205">
        <v>4</v>
      </c>
      <c r="S40" s="205">
        <v>2</v>
      </c>
      <c r="T40" s="205">
        <v>2</v>
      </c>
      <c r="U40" s="205">
        <v>0</v>
      </c>
      <c r="V40" s="205">
        <v>0</v>
      </c>
      <c r="W40" s="205">
        <v>5</v>
      </c>
      <c r="X40" s="205">
        <v>4</v>
      </c>
      <c r="Y40" s="205">
        <v>0</v>
      </c>
      <c r="Z40" s="205">
        <v>1</v>
      </c>
      <c r="AA40" s="205">
        <v>22</v>
      </c>
      <c r="AB40" s="205">
        <v>22</v>
      </c>
      <c r="AC40" s="205">
        <v>0</v>
      </c>
      <c r="AD40" s="205">
        <v>0</v>
      </c>
      <c r="AE40" s="205">
        <v>40</v>
      </c>
      <c r="AF40" s="205">
        <v>33</v>
      </c>
      <c r="AG40" s="205">
        <v>1</v>
      </c>
      <c r="AH40" s="205">
        <v>6</v>
      </c>
    </row>
    <row r="41" spans="1:34" ht="15" customHeight="1" x14ac:dyDescent="0.15">
      <c r="A41" s="202"/>
      <c r="B41" s="206" t="s">
        <v>615</v>
      </c>
      <c r="C41" s="205">
        <v>7</v>
      </c>
      <c r="D41" s="205">
        <v>6</v>
      </c>
      <c r="E41" s="205">
        <v>1</v>
      </c>
      <c r="F41" s="205">
        <v>0</v>
      </c>
      <c r="G41" s="205">
        <v>6</v>
      </c>
      <c r="H41" s="205">
        <v>4</v>
      </c>
      <c r="I41" s="205">
        <v>1</v>
      </c>
      <c r="J41" s="205">
        <v>1</v>
      </c>
      <c r="K41" s="205">
        <v>2</v>
      </c>
      <c r="L41" s="205">
        <v>2</v>
      </c>
      <c r="M41" s="205">
        <v>0</v>
      </c>
      <c r="N41" s="205">
        <v>0</v>
      </c>
      <c r="O41" s="205">
        <v>4</v>
      </c>
      <c r="P41" s="205">
        <v>4</v>
      </c>
      <c r="Q41" s="205">
        <v>0</v>
      </c>
      <c r="R41" s="205">
        <v>0</v>
      </c>
      <c r="S41" s="205">
        <v>0</v>
      </c>
      <c r="T41" s="205">
        <v>0</v>
      </c>
      <c r="U41" s="205">
        <v>0</v>
      </c>
      <c r="V41" s="205">
        <v>0</v>
      </c>
      <c r="W41" s="205">
        <v>0</v>
      </c>
      <c r="X41" s="205">
        <v>0</v>
      </c>
      <c r="Y41" s="205">
        <v>0</v>
      </c>
      <c r="Z41" s="205">
        <v>0</v>
      </c>
      <c r="AA41" s="205">
        <v>3</v>
      </c>
      <c r="AB41" s="205">
        <v>3</v>
      </c>
      <c r="AC41" s="205">
        <v>0</v>
      </c>
      <c r="AD41" s="205">
        <v>0</v>
      </c>
      <c r="AE41" s="205">
        <v>3</v>
      </c>
      <c r="AF41" s="205">
        <v>3</v>
      </c>
      <c r="AG41" s="205">
        <v>0</v>
      </c>
      <c r="AH41" s="205">
        <v>0</v>
      </c>
    </row>
    <row r="42" spans="1:34" ht="15" customHeight="1" x14ac:dyDescent="0.15">
      <c r="A42" s="198"/>
      <c r="B42" s="207" t="s">
        <v>332</v>
      </c>
      <c r="C42" s="205">
        <v>3</v>
      </c>
      <c r="D42" s="205">
        <v>3</v>
      </c>
      <c r="E42" s="205">
        <v>0</v>
      </c>
      <c r="F42" s="205">
        <v>0</v>
      </c>
      <c r="G42" s="205">
        <v>3</v>
      </c>
      <c r="H42" s="205">
        <v>2</v>
      </c>
      <c r="I42" s="205">
        <v>0</v>
      </c>
      <c r="J42" s="205">
        <v>1</v>
      </c>
      <c r="K42" s="205">
        <v>0</v>
      </c>
      <c r="L42" s="205">
        <v>0</v>
      </c>
      <c r="M42" s="205">
        <v>0</v>
      </c>
      <c r="N42" s="205">
        <v>0</v>
      </c>
      <c r="O42" s="205">
        <v>2</v>
      </c>
      <c r="P42" s="205">
        <v>2</v>
      </c>
      <c r="Q42" s="205">
        <v>0</v>
      </c>
      <c r="R42" s="205">
        <v>0</v>
      </c>
      <c r="S42" s="205">
        <v>0</v>
      </c>
      <c r="T42" s="205">
        <v>0</v>
      </c>
      <c r="U42" s="205">
        <v>0</v>
      </c>
      <c r="V42" s="205">
        <v>0</v>
      </c>
      <c r="W42" s="205">
        <v>0</v>
      </c>
      <c r="X42" s="205">
        <v>0</v>
      </c>
      <c r="Y42" s="205">
        <v>0</v>
      </c>
      <c r="Z42" s="205">
        <v>0</v>
      </c>
      <c r="AA42" s="205">
        <v>1</v>
      </c>
      <c r="AB42" s="205">
        <v>1</v>
      </c>
      <c r="AC42" s="205">
        <v>0</v>
      </c>
      <c r="AD42" s="205">
        <v>0</v>
      </c>
      <c r="AE42" s="205">
        <v>1</v>
      </c>
      <c r="AF42" s="205">
        <v>1</v>
      </c>
      <c r="AG42" s="205">
        <v>0</v>
      </c>
      <c r="AH42" s="205">
        <v>0</v>
      </c>
    </row>
    <row r="43" spans="1:34" ht="15" customHeight="1" x14ac:dyDescent="0.15">
      <c r="A43" s="200" t="s">
        <v>632</v>
      </c>
      <c r="B43" s="201" t="s">
        <v>633</v>
      </c>
      <c r="C43" s="205">
        <v>7</v>
      </c>
      <c r="D43" s="205">
        <v>7</v>
      </c>
      <c r="E43" s="205">
        <v>0</v>
      </c>
      <c r="F43" s="205">
        <v>0</v>
      </c>
      <c r="G43" s="205">
        <v>5</v>
      </c>
      <c r="H43" s="205">
        <v>5</v>
      </c>
      <c r="I43" s="205">
        <v>0</v>
      </c>
      <c r="J43" s="205">
        <v>0</v>
      </c>
      <c r="K43" s="205">
        <v>4</v>
      </c>
      <c r="L43" s="205">
        <v>4</v>
      </c>
      <c r="M43" s="205">
        <v>0</v>
      </c>
      <c r="N43" s="205">
        <v>0</v>
      </c>
      <c r="O43" s="205">
        <v>5</v>
      </c>
      <c r="P43" s="205">
        <v>4</v>
      </c>
      <c r="Q43" s="205">
        <v>0</v>
      </c>
      <c r="R43" s="205">
        <v>1</v>
      </c>
      <c r="S43" s="205">
        <v>0</v>
      </c>
      <c r="T43" s="205">
        <v>0</v>
      </c>
      <c r="U43" s="205">
        <v>0</v>
      </c>
      <c r="V43" s="205">
        <v>0</v>
      </c>
      <c r="W43" s="205">
        <v>0</v>
      </c>
      <c r="X43" s="205">
        <v>0</v>
      </c>
      <c r="Y43" s="205">
        <v>0</v>
      </c>
      <c r="Z43" s="205">
        <v>0</v>
      </c>
      <c r="AA43" s="205">
        <v>2</v>
      </c>
      <c r="AB43" s="205">
        <v>2</v>
      </c>
      <c r="AC43" s="205">
        <v>0</v>
      </c>
      <c r="AD43" s="205">
        <v>0</v>
      </c>
      <c r="AE43" s="205">
        <v>3</v>
      </c>
      <c r="AF43" s="205">
        <v>3</v>
      </c>
      <c r="AG43" s="205">
        <v>0</v>
      </c>
      <c r="AH43" s="205">
        <v>0</v>
      </c>
    </row>
    <row r="44" spans="1:34" ht="15" customHeight="1" x14ac:dyDescent="0.15">
      <c r="A44" s="202" t="s">
        <v>634</v>
      </c>
      <c r="B44" s="203" t="s">
        <v>635</v>
      </c>
      <c r="C44" s="205">
        <v>3</v>
      </c>
      <c r="D44" s="205">
        <v>3</v>
      </c>
      <c r="E44" s="205">
        <v>0</v>
      </c>
      <c r="F44" s="205">
        <v>0</v>
      </c>
      <c r="G44" s="205">
        <v>4</v>
      </c>
      <c r="H44" s="205">
        <v>3</v>
      </c>
      <c r="I44" s="205">
        <v>1</v>
      </c>
      <c r="J44" s="205">
        <v>0</v>
      </c>
      <c r="K44" s="205">
        <v>3</v>
      </c>
      <c r="L44" s="205">
        <v>3</v>
      </c>
      <c r="M44" s="205">
        <v>0</v>
      </c>
      <c r="N44" s="205">
        <v>0</v>
      </c>
      <c r="O44" s="205">
        <v>3</v>
      </c>
      <c r="P44" s="205">
        <v>2</v>
      </c>
      <c r="Q44" s="205">
        <v>1</v>
      </c>
      <c r="R44" s="205">
        <v>0</v>
      </c>
      <c r="S44" s="205">
        <v>1</v>
      </c>
      <c r="T44" s="205">
        <v>1</v>
      </c>
      <c r="U44" s="205">
        <v>0</v>
      </c>
      <c r="V44" s="205">
        <v>0</v>
      </c>
      <c r="W44" s="205">
        <v>0</v>
      </c>
      <c r="X44" s="205">
        <v>0</v>
      </c>
      <c r="Y44" s="205">
        <v>0</v>
      </c>
      <c r="Z44" s="205">
        <v>0</v>
      </c>
      <c r="AA44" s="205">
        <v>1</v>
      </c>
      <c r="AB44" s="205">
        <v>1</v>
      </c>
      <c r="AC44" s="205">
        <v>0</v>
      </c>
      <c r="AD44" s="205">
        <v>0</v>
      </c>
      <c r="AE44" s="205">
        <v>4</v>
      </c>
      <c r="AF44" s="205">
        <v>2</v>
      </c>
      <c r="AG44" s="205">
        <v>1</v>
      </c>
      <c r="AH44" s="205">
        <v>1</v>
      </c>
    </row>
    <row r="45" spans="1:34" ht="15" customHeight="1" x14ac:dyDescent="0.15">
      <c r="A45" s="202"/>
      <c r="B45" s="203" t="s">
        <v>636</v>
      </c>
      <c r="C45" s="205">
        <v>39</v>
      </c>
      <c r="D45" s="205">
        <v>37</v>
      </c>
      <c r="E45" s="205">
        <v>1</v>
      </c>
      <c r="F45" s="205">
        <v>1</v>
      </c>
      <c r="G45" s="205">
        <v>16</v>
      </c>
      <c r="H45" s="205">
        <v>15</v>
      </c>
      <c r="I45" s="205">
        <v>1</v>
      </c>
      <c r="J45" s="205">
        <v>0</v>
      </c>
      <c r="K45" s="205">
        <v>19</v>
      </c>
      <c r="L45" s="205">
        <v>19</v>
      </c>
      <c r="M45" s="205">
        <v>0</v>
      </c>
      <c r="N45" s="205">
        <v>0</v>
      </c>
      <c r="O45" s="205">
        <v>6</v>
      </c>
      <c r="P45" s="205">
        <v>6</v>
      </c>
      <c r="Q45" s="205">
        <v>0</v>
      </c>
      <c r="R45" s="205">
        <v>0</v>
      </c>
      <c r="S45" s="205">
        <v>5</v>
      </c>
      <c r="T45" s="205">
        <v>4</v>
      </c>
      <c r="U45" s="205">
        <v>0</v>
      </c>
      <c r="V45" s="205">
        <v>1</v>
      </c>
      <c r="W45" s="205">
        <v>0</v>
      </c>
      <c r="X45" s="205">
        <v>0</v>
      </c>
      <c r="Y45" s="205">
        <v>0</v>
      </c>
      <c r="Z45" s="205">
        <v>0</v>
      </c>
      <c r="AA45" s="205">
        <v>22</v>
      </c>
      <c r="AB45" s="205">
        <v>21</v>
      </c>
      <c r="AC45" s="205">
        <v>1</v>
      </c>
      <c r="AD45" s="205">
        <v>0</v>
      </c>
      <c r="AE45" s="205">
        <v>9</v>
      </c>
      <c r="AF45" s="205">
        <v>7</v>
      </c>
      <c r="AG45" s="205">
        <v>1</v>
      </c>
      <c r="AH45" s="205">
        <v>1</v>
      </c>
    </row>
    <row r="46" spans="1:34" ht="15" customHeight="1" x14ac:dyDescent="0.15">
      <c r="A46" s="202"/>
      <c r="B46" s="203" t="s">
        <v>637</v>
      </c>
      <c r="C46" s="205">
        <v>37</v>
      </c>
      <c r="D46" s="205">
        <v>36</v>
      </c>
      <c r="E46" s="205">
        <v>0</v>
      </c>
      <c r="F46" s="205">
        <v>1</v>
      </c>
      <c r="G46" s="205">
        <v>41</v>
      </c>
      <c r="H46" s="205">
        <v>40</v>
      </c>
      <c r="I46" s="205">
        <v>1</v>
      </c>
      <c r="J46" s="205">
        <v>0</v>
      </c>
      <c r="K46" s="205">
        <v>26</v>
      </c>
      <c r="L46" s="205">
        <v>25</v>
      </c>
      <c r="M46" s="205">
        <v>0</v>
      </c>
      <c r="N46" s="205">
        <v>1</v>
      </c>
      <c r="O46" s="205">
        <v>21</v>
      </c>
      <c r="P46" s="205">
        <v>20</v>
      </c>
      <c r="Q46" s="205">
        <v>0</v>
      </c>
      <c r="R46" s="205">
        <v>1</v>
      </c>
      <c r="S46" s="205">
        <v>2</v>
      </c>
      <c r="T46" s="205">
        <v>2</v>
      </c>
      <c r="U46" s="205">
        <v>0</v>
      </c>
      <c r="V46" s="205">
        <v>0</v>
      </c>
      <c r="W46" s="205">
        <v>4</v>
      </c>
      <c r="X46" s="205">
        <v>4</v>
      </c>
      <c r="Y46" s="205">
        <v>0</v>
      </c>
      <c r="Z46" s="205">
        <v>0</v>
      </c>
      <c r="AA46" s="205">
        <v>15</v>
      </c>
      <c r="AB46" s="205">
        <v>14</v>
      </c>
      <c r="AC46" s="205">
        <v>0</v>
      </c>
      <c r="AD46" s="205">
        <v>1</v>
      </c>
      <c r="AE46" s="205">
        <v>26</v>
      </c>
      <c r="AF46" s="205">
        <v>24</v>
      </c>
      <c r="AG46" s="205">
        <v>0</v>
      </c>
      <c r="AH46" s="205">
        <v>2</v>
      </c>
    </row>
    <row r="47" spans="1:34" ht="15" customHeight="1" x14ac:dyDescent="0.15">
      <c r="A47" s="202"/>
      <c r="B47" s="203" t="s">
        <v>638</v>
      </c>
      <c r="C47" s="205">
        <v>48</v>
      </c>
      <c r="D47" s="205">
        <v>46</v>
      </c>
      <c r="E47" s="205">
        <v>1</v>
      </c>
      <c r="F47" s="205">
        <v>1</v>
      </c>
      <c r="G47" s="205">
        <v>62</v>
      </c>
      <c r="H47" s="205">
        <v>58</v>
      </c>
      <c r="I47" s="205">
        <v>1</v>
      </c>
      <c r="J47" s="205">
        <v>3</v>
      </c>
      <c r="K47" s="205">
        <v>28</v>
      </c>
      <c r="L47" s="205">
        <v>26</v>
      </c>
      <c r="M47" s="205">
        <v>0</v>
      </c>
      <c r="N47" s="205">
        <v>2</v>
      </c>
      <c r="O47" s="205">
        <v>32</v>
      </c>
      <c r="P47" s="205">
        <v>31</v>
      </c>
      <c r="Q47" s="205">
        <v>0</v>
      </c>
      <c r="R47" s="205">
        <v>1</v>
      </c>
      <c r="S47" s="205">
        <v>5</v>
      </c>
      <c r="T47" s="205">
        <v>4</v>
      </c>
      <c r="U47" s="205">
        <v>1</v>
      </c>
      <c r="V47" s="205">
        <v>0</v>
      </c>
      <c r="W47" s="205">
        <v>5</v>
      </c>
      <c r="X47" s="205">
        <v>5</v>
      </c>
      <c r="Y47" s="205">
        <v>0</v>
      </c>
      <c r="Z47" s="205">
        <v>0</v>
      </c>
      <c r="AA47" s="205">
        <v>28</v>
      </c>
      <c r="AB47" s="205">
        <v>26</v>
      </c>
      <c r="AC47" s="205">
        <v>0</v>
      </c>
      <c r="AD47" s="205">
        <v>2</v>
      </c>
      <c r="AE47" s="205">
        <v>39</v>
      </c>
      <c r="AF47" s="205">
        <v>36</v>
      </c>
      <c r="AG47" s="205">
        <v>0</v>
      </c>
      <c r="AH47" s="205">
        <v>3</v>
      </c>
    </row>
    <row r="48" spans="1:34" ht="15" customHeight="1" x14ac:dyDescent="0.15">
      <c r="A48" s="202"/>
      <c r="B48" s="203" t="s">
        <v>639</v>
      </c>
      <c r="C48" s="205">
        <v>20</v>
      </c>
      <c r="D48" s="205">
        <v>19</v>
      </c>
      <c r="E48" s="205">
        <v>1</v>
      </c>
      <c r="F48" s="205">
        <v>0</v>
      </c>
      <c r="G48" s="205">
        <v>29</v>
      </c>
      <c r="H48" s="205">
        <v>25</v>
      </c>
      <c r="I48" s="205">
        <v>4</v>
      </c>
      <c r="J48" s="205">
        <v>0</v>
      </c>
      <c r="K48" s="205">
        <v>12</v>
      </c>
      <c r="L48" s="205">
        <v>12</v>
      </c>
      <c r="M48" s="205">
        <v>0</v>
      </c>
      <c r="N48" s="205">
        <v>0</v>
      </c>
      <c r="O48" s="205">
        <v>18</v>
      </c>
      <c r="P48" s="205">
        <v>16</v>
      </c>
      <c r="Q48" s="205">
        <v>0</v>
      </c>
      <c r="R48" s="205">
        <v>2</v>
      </c>
      <c r="S48" s="205">
        <v>3</v>
      </c>
      <c r="T48" s="205">
        <v>3</v>
      </c>
      <c r="U48" s="205">
        <v>0</v>
      </c>
      <c r="V48" s="205">
        <v>0</v>
      </c>
      <c r="W48" s="205">
        <v>3</v>
      </c>
      <c r="X48" s="205">
        <v>3</v>
      </c>
      <c r="Y48" s="205">
        <v>0</v>
      </c>
      <c r="Z48" s="205">
        <v>0</v>
      </c>
      <c r="AA48" s="205">
        <v>11</v>
      </c>
      <c r="AB48" s="205">
        <v>10</v>
      </c>
      <c r="AC48" s="205">
        <v>0</v>
      </c>
      <c r="AD48" s="205">
        <v>1</v>
      </c>
      <c r="AE48" s="205">
        <v>18</v>
      </c>
      <c r="AF48" s="205">
        <v>17</v>
      </c>
      <c r="AG48" s="205">
        <v>1</v>
      </c>
      <c r="AH48" s="205">
        <v>0</v>
      </c>
    </row>
    <row r="49" spans="1:34" ht="15" customHeight="1" x14ac:dyDescent="0.15">
      <c r="A49" s="202"/>
      <c r="B49" s="203" t="s">
        <v>640</v>
      </c>
      <c r="C49" s="205">
        <v>29</v>
      </c>
      <c r="D49" s="205">
        <v>26</v>
      </c>
      <c r="E49" s="205">
        <v>2</v>
      </c>
      <c r="F49" s="205">
        <v>1</v>
      </c>
      <c r="G49" s="205">
        <v>43</v>
      </c>
      <c r="H49" s="205">
        <v>41</v>
      </c>
      <c r="I49" s="205">
        <v>0</v>
      </c>
      <c r="J49" s="205">
        <v>2</v>
      </c>
      <c r="K49" s="205">
        <v>19</v>
      </c>
      <c r="L49" s="205">
        <v>18</v>
      </c>
      <c r="M49" s="205">
        <v>1</v>
      </c>
      <c r="N49" s="205">
        <v>0</v>
      </c>
      <c r="O49" s="205">
        <v>22</v>
      </c>
      <c r="P49" s="205">
        <v>22</v>
      </c>
      <c r="Q49" s="205">
        <v>0</v>
      </c>
      <c r="R49" s="205">
        <v>0</v>
      </c>
      <c r="S49" s="205">
        <v>3</v>
      </c>
      <c r="T49" s="205">
        <v>3</v>
      </c>
      <c r="U49" s="205">
        <v>0</v>
      </c>
      <c r="V49" s="205">
        <v>0</v>
      </c>
      <c r="W49" s="205">
        <v>2</v>
      </c>
      <c r="X49" s="205">
        <v>2</v>
      </c>
      <c r="Y49" s="205">
        <v>0</v>
      </c>
      <c r="Z49" s="205">
        <v>0</v>
      </c>
      <c r="AA49" s="205">
        <v>15</v>
      </c>
      <c r="AB49" s="205">
        <v>14</v>
      </c>
      <c r="AC49" s="205">
        <v>0</v>
      </c>
      <c r="AD49" s="205">
        <v>1</v>
      </c>
      <c r="AE49" s="205">
        <v>23</v>
      </c>
      <c r="AF49" s="205">
        <v>20</v>
      </c>
      <c r="AG49" s="205">
        <v>0</v>
      </c>
      <c r="AH49" s="205">
        <v>3</v>
      </c>
    </row>
    <row r="50" spans="1:34" ht="15" customHeight="1" x14ac:dyDescent="0.15">
      <c r="A50" s="202"/>
      <c r="B50" s="203" t="s">
        <v>641</v>
      </c>
      <c r="C50" s="205">
        <v>5</v>
      </c>
      <c r="D50" s="205">
        <v>4</v>
      </c>
      <c r="E50" s="205">
        <v>0</v>
      </c>
      <c r="F50" s="205">
        <v>1</v>
      </c>
      <c r="G50" s="205">
        <v>9</v>
      </c>
      <c r="H50" s="205">
        <v>9</v>
      </c>
      <c r="I50" s="205">
        <v>0</v>
      </c>
      <c r="J50" s="205">
        <v>0</v>
      </c>
      <c r="K50" s="205">
        <v>2</v>
      </c>
      <c r="L50" s="205">
        <v>2</v>
      </c>
      <c r="M50" s="205">
        <v>0</v>
      </c>
      <c r="N50" s="205">
        <v>0</v>
      </c>
      <c r="O50" s="205">
        <v>7</v>
      </c>
      <c r="P50" s="205">
        <v>7</v>
      </c>
      <c r="Q50" s="205">
        <v>0</v>
      </c>
      <c r="R50" s="205">
        <v>0</v>
      </c>
      <c r="S50" s="205">
        <v>1</v>
      </c>
      <c r="T50" s="205">
        <v>1</v>
      </c>
      <c r="U50" s="205">
        <v>0</v>
      </c>
      <c r="V50" s="205">
        <v>0</v>
      </c>
      <c r="W50" s="205">
        <v>1</v>
      </c>
      <c r="X50" s="205">
        <v>1</v>
      </c>
      <c r="Y50" s="205">
        <v>0</v>
      </c>
      <c r="Z50" s="205">
        <v>0</v>
      </c>
      <c r="AA50" s="205">
        <v>0</v>
      </c>
      <c r="AB50" s="205">
        <v>0</v>
      </c>
      <c r="AC50" s="205">
        <v>0</v>
      </c>
      <c r="AD50" s="205">
        <v>0</v>
      </c>
      <c r="AE50" s="205">
        <v>4</v>
      </c>
      <c r="AF50" s="205">
        <v>3</v>
      </c>
      <c r="AG50" s="205">
        <v>0</v>
      </c>
      <c r="AH50" s="205">
        <v>1</v>
      </c>
    </row>
    <row r="51" spans="1:34" ht="15" customHeight="1" x14ac:dyDescent="0.15">
      <c r="A51" s="202"/>
      <c r="B51" s="203" t="s">
        <v>642</v>
      </c>
      <c r="C51" s="205">
        <v>1</v>
      </c>
      <c r="D51" s="205">
        <v>1</v>
      </c>
      <c r="E51" s="205">
        <v>0</v>
      </c>
      <c r="F51" s="205">
        <v>0</v>
      </c>
      <c r="G51" s="205">
        <v>8</v>
      </c>
      <c r="H51" s="205">
        <v>6</v>
      </c>
      <c r="I51" s="205">
        <v>1</v>
      </c>
      <c r="J51" s="205">
        <v>1</v>
      </c>
      <c r="K51" s="205">
        <v>1</v>
      </c>
      <c r="L51" s="205">
        <v>1</v>
      </c>
      <c r="M51" s="205">
        <v>0</v>
      </c>
      <c r="N51" s="205">
        <v>0</v>
      </c>
      <c r="O51" s="205">
        <v>5</v>
      </c>
      <c r="P51" s="205">
        <v>5</v>
      </c>
      <c r="Q51" s="205">
        <v>0</v>
      </c>
      <c r="R51" s="205">
        <v>0</v>
      </c>
      <c r="S51" s="205">
        <v>0</v>
      </c>
      <c r="T51" s="205">
        <v>0</v>
      </c>
      <c r="U51" s="205">
        <v>0</v>
      </c>
      <c r="V51" s="205">
        <v>0</v>
      </c>
      <c r="W51" s="205">
        <v>0</v>
      </c>
      <c r="X51" s="205">
        <v>0</v>
      </c>
      <c r="Y51" s="205">
        <v>0</v>
      </c>
      <c r="Z51" s="205">
        <v>0</v>
      </c>
      <c r="AA51" s="205">
        <v>1</v>
      </c>
      <c r="AB51" s="205">
        <v>1</v>
      </c>
      <c r="AC51" s="205">
        <v>0</v>
      </c>
      <c r="AD51" s="205">
        <v>0</v>
      </c>
      <c r="AE51" s="205">
        <v>3</v>
      </c>
      <c r="AF51" s="205">
        <v>3</v>
      </c>
      <c r="AG51" s="205">
        <v>0</v>
      </c>
      <c r="AH51" s="205">
        <v>0</v>
      </c>
    </row>
    <row r="52" spans="1:34" ht="15" customHeight="1" x14ac:dyDescent="0.15">
      <c r="A52" s="202"/>
      <c r="B52" s="203" t="s">
        <v>643</v>
      </c>
      <c r="C52" s="205">
        <v>2</v>
      </c>
      <c r="D52" s="205">
        <v>1</v>
      </c>
      <c r="E52" s="205">
        <v>0</v>
      </c>
      <c r="F52" s="205">
        <v>1</v>
      </c>
      <c r="G52" s="205">
        <v>1</v>
      </c>
      <c r="H52" s="205">
        <v>1</v>
      </c>
      <c r="I52" s="205">
        <v>0</v>
      </c>
      <c r="J52" s="205">
        <v>0</v>
      </c>
      <c r="K52" s="205">
        <v>1</v>
      </c>
      <c r="L52" s="205">
        <v>1</v>
      </c>
      <c r="M52" s="205">
        <v>0</v>
      </c>
      <c r="N52" s="205">
        <v>0</v>
      </c>
      <c r="O52" s="205">
        <v>1</v>
      </c>
      <c r="P52" s="205">
        <v>1</v>
      </c>
      <c r="Q52" s="205">
        <v>0</v>
      </c>
      <c r="R52" s="205">
        <v>0</v>
      </c>
      <c r="S52" s="205">
        <v>0</v>
      </c>
      <c r="T52" s="205">
        <v>0</v>
      </c>
      <c r="U52" s="205">
        <v>0</v>
      </c>
      <c r="V52" s="205">
        <v>0</v>
      </c>
      <c r="W52" s="205">
        <v>0</v>
      </c>
      <c r="X52" s="205">
        <v>0</v>
      </c>
      <c r="Y52" s="205">
        <v>0</v>
      </c>
      <c r="Z52" s="205">
        <v>0</v>
      </c>
      <c r="AA52" s="205">
        <v>0</v>
      </c>
      <c r="AB52" s="205">
        <v>0</v>
      </c>
      <c r="AC52" s="205">
        <v>0</v>
      </c>
      <c r="AD52" s="205">
        <v>0</v>
      </c>
      <c r="AE52" s="205">
        <v>1</v>
      </c>
      <c r="AF52" s="205">
        <v>1</v>
      </c>
      <c r="AG52" s="205">
        <v>0</v>
      </c>
      <c r="AH52" s="205">
        <v>0</v>
      </c>
    </row>
    <row r="53" spans="1:34" ht="15" customHeight="1" x14ac:dyDescent="0.15">
      <c r="A53" s="198"/>
      <c r="B53" s="204" t="s">
        <v>332</v>
      </c>
      <c r="C53" s="205">
        <v>4</v>
      </c>
      <c r="D53" s="205">
        <v>4</v>
      </c>
      <c r="E53" s="205">
        <v>0</v>
      </c>
      <c r="F53" s="205">
        <v>0</v>
      </c>
      <c r="G53" s="205">
        <v>9</v>
      </c>
      <c r="H53" s="205">
        <v>8</v>
      </c>
      <c r="I53" s="205">
        <v>1</v>
      </c>
      <c r="J53" s="205">
        <v>0</v>
      </c>
      <c r="K53" s="205">
        <v>3</v>
      </c>
      <c r="L53" s="205">
        <v>3</v>
      </c>
      <c r="M53" s="205">
        <v>0</v>
      </c>
      <c r="N53" s="205">
        <v>0</v>
      </c>
      <c r="O53" s="205">
        <v>5</v>
      </c>
      <c r="P53" s="205">
        <v>5</v>
      </c>
      <c r="Q53" s="205">
        <v>0</v>
      </c>
      <c r="R53" s="205">
        <v>0</v>
      </c>
      <c r="S53" s="205">
        <v>0</v>
      </c>
      <c r="T53" s="205">
        <v>0</v>
      </c>
      <c r="U53" s="205">
        <v>0</v>
      </c>
      <c r="V53" s="205">
        <v>0</v>
      </c>
      <c r="W53" s="205">
        <v>2</v>
      </c>
      <c r="X53" s="205">
        <v>1</v>
      </c>
      <c r="Y53" s="205">
        <v>0</v>
      </c>
      <c r="Z53" s="205">
        <v>1</v>
      </c>
      <c r="AA53" s="205">
        <v>2</v>
      </c>
      <c r="AB53" s="205">
        <v>1</v>
      </c>
      <c r="AC53" s="205">
        <v>0</v>
      </c>
      <c r="AD53" s="205">
        <v>1</v>
      </c>
      <c r="AE53" s="205">
        <v>4</v>
      </c>
      <c r="AF53" s="205">
        <v>4</v>
      </c>
      <c r="AG53" s="205">
        <v>0</v>
      </c>
      <c r="AH53" s="205">
        <v>0</v>
      </c>
    </row>
    <row r="54" spans="1:34" ht="15" customHeight="1" x14ac:dyDescent="0.15">
      <c r="A54" s="202" t="s">
        <v>644</v>
      </c>
      <c r="B54" s="203" t="s">
        <v>633</v>
      </c>
      <c r="C54" s="205">
        <v>44</v>
      </c>
      <c r="D54" s="205">
        <v>42</v>
      </c>
      <c r="E54" s="205">
        <v>0</v>
      </c>
      <c r="F54" s="205">
        <v>2</v>
      </c>
      <c r="G54" s="205">
        <v>12</v>
      </c>
      <c r="H54" s="205">
        <v>11</v>
      </c>
      <c r="I54" s="205">
        <v>1</v>
      </c>
      <c r="J54" s="205">
        <v>0</v>
      </c>
      <c r="K54" s="205">
        <v>23</v>
      </c>
      <c r="L54" s="205">
        <v>23</v>
      </c>
      <c r="M54" s="205">
        <v>0</v>
      </c>
      <c r="N54" s="205">
        <v>0</v>
      </c>
      <c r="O54" s="205">
        <v>10</v>
      </c>
      <c r="P54" s="205">
        <v>8</v>
      </c>
      <c r="Q54" s="205">
        <v>1</v>
      </c>
      <c r="R54" s="205">
        <v>1</v>
      </c>
      <c r="S54" s="205">
        <v>5</v>
      </c>
      <c r="T54" s="205">
        <v>4</v>
      </c>
      <c r="U54" s="205">
        <v>0</v>
      </c>
      <c r="V54" s="205">
        <v>1</v>
      </c>
      <c r="W54" s="205">
        <v>0</v>
      </c>
      <c r="X54" s="205">
        <v>0</v>
      </c>
      <c r="Y54" s="205">
        <v>0</v>
      </c>
      <c r="Z54" s="205">
        <v>0</v>
      </c>
      <c r="AA54" s="205">
        <v>15</v>
      </c>
      <c r="AB54" s="205">
        <v>14</v>
      </c>
      <c r="AC54" s="205">
        <v>0</v>
      </c>
      <c r="AD54" s="205">
        <v>1</v>
      </c>
      <c r="AE54" s="205">
        <v>6</v>
      </c>
      <c r="AF54" s="205">
        <v>6</v>
      </c>
      <c r="AG54" s="205">
        <v>0</v>
      </c>
      <c r="AH54" s="205">
        <v>0</v>
      </c>
    </row>
    <row r="55" spans="1:34" ht="15" customHeight="1" x14ac:dyDescent="0.15">
      <c r="A55" s="202" t="s">
        <v>645</v>
      </c>
      <c r="B55" s="203" t="s">
        <v>646</v>
      </c>
      <c r="C55" s="205">
        <v>38</v>
      </c>
      <c r="D55" s="205">
        <v>36</v>
      </c>
      <c r="E55" s="205">
        <v>1</v>
      </c>
      <c r="F55" s="205">
        <v>1</v>
      </c>
      <c r="G55" s="205">
        <v>20</v>
      </c>
      <c r="H55" s="205">
        <v>17</v>
      </c>
      <c r="I55" s="205">
        <v>3</v>
      </c>
      <c r="J55" s="205">
        <v>0</v>
      </c>
      <c r="K55" s="205">
        <v>20</v>
      </c>
      <c r="L55" s="205">
        <v>19</v>
      </c>
      <c r="M55" s="205">
        <v>0</v>
      </c>
      <c r="N55" s="205">
        <v>1</v>
      </c>
      <c r="O55" s="205">
        <v>10</v>
      </c>
      <c r="P55" s="205">
        <v>10</v>
      </c>
      <c r="Q55" s="205">
        <v>0</v>
      </c>
      <c r="R55" s="205">
        <v>0</v>
      </c>
      <c r="S55" s="205">
        <v>8</v>
      </c>
      <c r="T55" s="205">
        <v>7</v>
      </c>
      <c r="U55" s="205">
        <v>1</v>
      </c>
      <c r="V55" s="205">
        <v>0</v>
      </c>
      <c r="W55" s="205">
        <v>1</v>
      </c>
      <c r="X55" s="205">
        <v>1</v>
      </c>
      <c r="Y55" s="205">
        <v>0</v>
      </c>
      <c r="Z55" s="205">
        <v>0</v>
      </c>
      <c r="AA55" s="205">
        <v>23</v>
      </c>
      <c r="AB55" s="205">
        <v>22</v>
      </c>
      <c r="AC55" s="205">
        <v>1</v>
      </c>
      <c r="AD55" s="205">
        <v>0</v>
      </c>
      <c r="AE55" s="205">
        <v>12</v>
      </c>
      <c r="AF55" s="205">
        <v>11</v>
      </c>
      <c r="AG55" s="205">
        <v>1</v>
      </c>
      <c r="AH55" s="205">
        <v>0</v>
      </c>
    </row>
    <row r="56" spans="1:34" ht="15" customHeight="1" x14ac:dyDescent="0.15">
      <c r="A56" s="202"/>
      <c r="B56" s="203" t="s">
        <v>647</v>
      </c>
      <c r="C56" s="205">
        <v>30</v>
      </c>
      <c r="D56" s="205">
        <v>28</v>
      </c>
      <c r="E56" s="205">
        <v>2</v>
      </c>
      <c r="F56" s="205">
        <v>0</v>
      </c>
      <c r="G56" s="205">
        <v>48</v>
      </c>
      <c r="H56" s="205">
        <v>46</v>
      </c>
      <c r="I56" s="205">
        <v>1</v>
      </c>
      <c r="J56" s="205">
        <v>1</v>
      </c>
      <c r="K56" s="205">
        <v>21</v>
      </c>
      <c r="L56" s="205">
        <v>20</v>
      </c>
      <c r="M56" s="205">
        <v>0</v>
      </c>
      <c r="N56" s="205">
        <v>1</v>
      </c>
      <c r="O56" s="205">
        <v>28</v>
      </c>
      <c r="P56" s="205">
        <v>27</v>
      </c>
      <c r="Q56" s="205">
        <v>0</v>
      </c>
      <c r="R56" s="205">
        <v>1</v>
      </c>
      <c r="S56" s="205">
        <v>3</v>
      </c>
      <c r="T56" s="205">
        <v>3</v>
      </c>
      <c r="U56" s="205">
        <v>0</v>
      </c>
      <c r="V56" s="205">
        <v>0</v>
      </c>
      <c r="W56" s="205">
        <v>5</v>
      </c>
      <c r="X56" s="205">
        <v>5</v>
      </c>
      <c r="Y56" s="205">
        <v>0</v>
      </c>
      <c r="Z56" s="205">
        <v>0</v>
      </c>
      <c r="AA56" s="205">
        <v>19</v>
      </c>
      <c r="AB56" s="205">
        <v>17</v>
      </c>
      <c r="AC56" s="205">
        <v>0</v>
      </c>
      <c r="AD56" s="205">
        <v>2</v>
      </c>
      <c r="AE56" s="205">
        <v>23</v>
      </c>
      <c r="AF56" s="205">
        <v>19</v>
      </c>
      <c r="AG56" s="205">
        <v>0</v>
      </c>
      <c r="AH56" s="205">
        <v>4</v>
      </c>
    </row>
    <row r="57" spans="1:34" ht="15" customHeight="1" x14ac:dyDescent="0.15">
      <c r="A57" s="202"/>
      <c r="B57" s="203" t="s">
        <v>648</v>
      </c>
      <c r="C57" s="205">
        <v>37</v>
      </c>
      <c r="D57" s="205">
        <v>35</v>
      </c>
      <c r="E57" s="205">
        <v>0</v>
      </c>
      <c r="F57" s="205">
        <v>2</v>
      </c>
      <c r="G57" s="205">
        <v>49</v>
      </c>
      <c r="H57" s="205">
        <v>47</v>
      </c>
      <c r="I57" s="205">
        <v>1</v>
      </c>
      <c r="J57" s="205">
        <v>1</v>
      </c>
      <c r="K57" s="205">
        <v>25</v>
      </c>
      <c r="L57" s="205">
        <v>23</v>
      </c>
      <c r="M57" s="205">
        <v>1</v>
      </c>
      <c r="N57" s="205">
        <v>1</v>
      </c>
      <c r="O57" s="205">
        <v>28</v>
      </c>
      <c r="P57" s="205">
        <v>27</v>
      </c>
      <c r="Q57" s="205">
        <v>0</v>
      </c>
      <c r="R57" s="205">
        <v>1</v>
      </c>
      <c r="S57" s="205">
        <v>1</v>
      </c>
      <c r="T57" s="205">
        <v>1</v>
      </c>
      <c r="U57" s="205">
        <v>0</v>
      </c>
      <c r="V57" s="205">
        <v>0</v>
      </c>
      <c r="W57" s="205">
        <v>4</v>
      </c>
      <c r="X57" s="205">
        <v>4</v>
      </c>
      <c r="Y57" s="205">
        <v>0</v>
      </c>
      <c r="Z57" s="205">
        <v>0</v>
      </c>
      <c r="AA57" s="205">
        <v>19</v>
      </c>
      <c r="AB57" s="205">
        <v>17</v>
      </c>
      <c r="AC57" s="205">
        <v>0</v>
      </c>
      <c r="AD57" s="205">
        <v>2</v>
      </c>
      <c r="AE57" s="205">
        <v>35</v>
      </c>
      <c r="AF57" s="205">
        <v>32</v>
      </c>
      <c r="AG57" s="205">
        <v>2</v>
      </c>
      <c r="AH57" s="205">
        <v>1</v>
      </c>
    </row>
    <row r="58" spans="1:34" ht="15" customHeight="1" x14ac:dyDescent="0.15">
      <c r="A58" s="202"/>
      <c r="B58" s="203" t="s">
        <v>649</v>
      </c>
      <c r="C58" s="205">
        <v>26</v>
      </c>
      <c r="D58" s="205">
        <v>25</v>
      </c>
      <c r="E58" s="205">
        <v>1</v>
      </c>
      <c r="F58" s="205">
        <v>0</v>
      </c>
      <c r="G58" s="205">
        <v>47</v>
      </c>
      <c r="H58" s="205">
        <v>43</v>
      </c>
      <c r="I58" s="205">
        <v>2</v>
      </c>
      <c r="J58" s="205">
        <v>2</v>
      </c>
      <c r="K58" s="205">
        <v>16</v>
      </c>
      <c r="L58" s="205">
        <v>16</v>
      </c>
      <c r="M58" s="205">
        <v>0</v>
      </c>
      <c r="N58" s="205">
        <v>0</v>
      </c>
      <c r="O58" s="205">
        <v>20</v>
      </c>
      <c r="P58" s="205">
        <v>18</v>
      </c>
      <c r="Q58" s="205">
        <v>0</v>
      </c>
      <c r="R58" s="205">
        <v>2</v>
      </c>
      <c r="S58" s="205">
        <v>2</v>
      </c>
      <c r="T58" s="205">
        <v>2</v>
      </c>
      <c r="U58" s="205">
        <v>0</v>
      </c>
      <c r="V58" s="205">
        <v>0</v>
      </c>
      <c r="W58" s="205">
        <v>5</v>
      </c>
      <c r="X58" s="205">
        <v>5</v>
      </c>
      <c r="Y58" s="205">
        <v>0</v>
      </c>
      <c r="Z58" s="205">
        <v>0</v>
      </c>
      <c r="AA58" s="205">
        <v>14</v>
      </c>
      <c r="AB58" s="205">
        <v>14</v>
      </c>
      <c r="AC58" s="205">
        <v>0</v>
      </c>
      <c r="AD58" s="205">
        <v>0</v>
      </c>
      <c r="AE58" s="205">
        <v>25</v>
      </c>
      <c r="AF58" s="205">
        <v>21</v>
      </c>
      <c r="AG58" s="205">
        <v>0</v>
      </c>
      <c r="AH58" s="205">
        <v>4</v>
      </c>
    </row>
    <row r="59" spans="1:34" ht="15" customHeight="1" x14ac:dyDescent="0.15">
      <c r="A59" s="202"/>
      <c r="B59" s="203" t="s">
        <v>650</v>
      </c>
      <c r="C59" s="205">
        <v>10</v>
      </c>
      <c r="D59" s="205">
        <v>9</v>
      </c>
      <c r="E59" s="205">
        <v>1</v>
      </c>
      <c r="F59" s="205">
        <v>0</v>
      </c>
      <c r="G59" s="205">
        <v>20</v>
      </c>
      <c r="H59" s="205">
        <v>18</v>
      </c>
      <c r="I59" s="205">
        <v>0</v>
      </c>
      <c r="J59" s="205">
        <v>2</v>
      </c>
      <c r="K59" s="205">
        <v>5</v>
      </c>
      <c r="L59" s="205">
        <v>5</v>
      </c>
      <c r="M59" s="205">
        <v>0</v>
      </c>
      <c r="N59" s="205">
        <v>0</v>
      </c>
      <c r="O59" s="205">
        <v>11</v>
      </c>
      <c r="P59" s="205">
        <v>11</v>
      </c>
      <c r="Q59" s="205">
        <v>0</v>
      </c>
      <c r="R59" s="205">
        <v>0</v>
      </c>
      <c r="S59" s="205">
        <v>1</v>
      </c>
      <c r="T59" s="205">
        <v>1</v>
      </c>
      <c r="U59" s="205">
        <v>0</v>
      </c>
      <c r="V59" s="205">
        <v>0</v>
      </c>
      <c r="W59" s="205">
        <v>1</v>
      </c>
      <c r="X59" s="205">
        <v>1</v>
      </c>
      <c r="Y59" s="205">
        <v>0</v>
      </c>
      <c r="Z59" s="205">
        <v>0</v>
      </c>
      <c r="AA59" s="205">
        <v>5</v>
      </c>
      <c r="AB59" s="205">
        <v>4</v>
      </c>
      <c r="AC59" s="205">
        <v>0</v>
      </c>
      <c r="AD59" s="205">
        <v>1</v>
      </c>
      <c r="AE59" s="205">
        <v>16</v>
      </c>
      <c r="AF59" s="205">
        <v>15</v>
      </c>
      <c r="AG59" s="205">
        <v>0</v>
      </c>
      <c r="AH59" s="205">
        <v>1</v>
      </c>
    </row>
    <row r="60" spans="1:34" ht="15" customHeight="1" x14ac:dyDescent="0.15">
      <c r="A60" s="202"/>
      <c r="B60" s="203" t="s">
        <v>651</v>
      </c>
      <c r="C60" s="205">
        <v>3</v>
      </c>
      <c r="D60" s="205">
        <v>3</v>
      </c>
      <c r="E60" s="205">
        <v>0</v>
      </c>
      <c r="F60" s="205">
        <v>0</v>
      </c>
      <c r="G60" s="205">
        <v>22</v>
      </c>
      <c r="H60" s="205">
        <v>21</v>
      </c>
      <c r="I60" s="205">
        <v>1</v>
      </c>
      <c r="J60" s="205">
        <v>0</v>
      </c>
      <c r="K60" s="205">
        <v>3</v>
      </c>
      <c r="L60" s="205">
        <v>3</v>
      </c>
      <c r="M60" s="205">
        <v>0</v>
      </c>
      <c r="N60" s="205">
        <v>0</v>
      </c>
      <c r="O60" s="205">
        <v>12</v>
      </c>
      <c r="P60" s="205">
        <v>12</v>
      </c>
      <c r="Q60" s="205">
        <v>0</v>
      </c>
      <c r="R60" s="205">
        <v>0</v>
      </c>
      <c r="S60" s="205">
        <v>0</v>
      </c>
      <c r="T60" s="205">
        <v>0</v>
      </c>
      <c r="U60" s="205">
        <v>0</v>
      </c>
      <c r="V60" s="205">
        <v>0</v>
      </c>
      <c r="W60" s="205">
        <v>0</v>
      </c>
      <c r="X60" s="205">
        <v>0</v>
      </c>
      <c r="Y60" s="205">
        <v>0</v>
      </c>
      <c r="Z60" s="205">
        <v>0</v>
      </c>
      <c r="AA60" s="205">
        <v>1</v>
      </c>
      <c r="AB60" s="205">
        <v>1</v>
      </c>
      <c r="AC60" s="205">
        <v>0</v>
      </c>
      <c r="AD60" s="205">
        <v>0</v>
      </c>
      <c r="AE60" s="205">
        <v>13</v>
      </c>
      <c r="AF60" s="205">
        <v>12</v>
      </c>
      <c r="AG60" s="205">
        <v>0</v>
      </c>
      <c r="AH60" s="205">
        <v>1</v>
      </c>
    </row>
    <row r="61" spans="1:34" ht="15" customHeight="1" x14ac:dyDescent="0.15">
      <c r="A61" s="202"/>
      <c r="B61" s="203" t="s">
        <v>652</v>
      </c>
      <c r="C61" s="205">
        <v>1</v>
      </c>
      <c r="D61" s="205">
        <v>1</v>
      </c>
      <c r="E61" s="205">
        <v>0</v>
      </c>
      <c r="F61" s="205">
        <v>0</v>
      </c>
      <c r="G61" s="205">
        <v>1</v>
      </c>
      <c r="H61" s="205">
        <v>1</v>
      </c>
      <c r="I61" s="205">
        <v>0</v>
      </c>
      <c r="J61" s="205">
        <v>0</v>
      </c>
      <c r="K61" s="205">
        <v>1</v>
      </c>
      <c r="L61" s="205">
        <v>1</v>
      </c>
      <c r="M61" s="205">
        <v>0</v>
      </c>
      <c r="N61" s="205">
        <v>0</v>
      </c>
      <c r="O61" s="205">
        <v>0</v>
      </c>
      <c r="P61" s="205">
        <v>0</v>
      </c>
      <c r="Q61" s="205">
        <v>0</v>
      </c>
      <c r="R61" s="205">
        <v>0</v>
      </c>
      <c r="S61" s="205">
        <v>0</v>
      </c>
      <c r="T61" s="205">
        <v>0</v>
      </c>
      <c r="U61" s="205">
        <v>0</v>
      </c>
      <c r="V61" s="205">
        <v>0</v>
      </c>
      <c r="W61" s="205">
        <v>0</v>
      </c>
      <c r="X61" s="205">
        <v>0</v>
      </c>
      <c r="Y61" s="205">
        <v>0</v>
      </c>
      <c r="Z61" s="205">
        <v>0</v>
      </c>
      <c r="AA61" s="205">
        <v>0</v>
      </c>
      <c r="AB61" s="205">
        <v>0</v>
      </c>
      <c r="AC61" s="205">
        <v>0</v>
      </c>
      <c r="AD61" s="205">
        <v>0</v>
      </c>
      <c r="AE61" s="205">
        <v>1</v>
      </c>
      <c r="AF61" s="205">
        <v>1</v>
      </c>
      <c r="AG61" s="205">
        <v>0</v>
      </c>
      <c r="AH61" s="205">
        <v>0</v>
      </c>
    </row>
    <row r="62" spans="1:34" ht="15" customHeight="1" x14ac:dyDescent="0.15">
      <c r="A62" s="202"/>
      <c r="B62" s="203" t="s">
        <v>643</v>
      </c>
      <c r="C62" s="205">
        <v>2</v>
      </c>
      <c r="D62" s="205">
        <v>1</v>
      </c>
      <c r="E62" s="205">
        <v>0</v>
      </c>
      <c r="F62" s="205">
        <v>1</v>
      </c>
      <c r="G62" s="205">
        <v>2</v>
      </c>
      <c r="H62" s="205">
        <v>2</v>
      </c>
      <c r="I62" s="205">
        <v>0</v>
      </c>
      <c r="J62" s="205">
        <v>0</v>
      </c>
      <c r="K62" s="205">
        <v>1</v>
      </c>
      <c r="L62" s="205">
        <v>1</v>
      </c>
      <c r="M62" s="205">
        <v>0</v>
      </c>
      <c r="N62" s="205">
        <v>0</v>
      </c>
      <c r="O62" s="205">
        <v>2</v>
      </c>
      <c r="P62" s="205">
        <v>2</v>
      </c>
      <c r="Q62" s="205">
        <v>0</v>
      </c>
      <c r="R62" s="205">
        <v>0</v>
      </c>
      <c r="S62" s="205">
        <v>0</v>
      </c>
      <c r="T62" s="205">
        <v>0</v>
      </c>
      <c r="U62" s="205">
        <v>0</v>
      </c>
      <c r="V62" s="205">
        <v>0</v>
      </c>
      <c r="W62" s="205">
        <v>0</v>
      </c>
      <c r="X62" s="205">
        <v>0</v>
      </c>
      <c r="Y62" s="205">
        <v>0</v>
      </c>
      <c r="Z62" s="205">
        <v>0</v>
      </c>
      <c r="AA62" s="205">
        <v>0</v>
      </c>
      <c r="AB62" s="205">
        <v>0</v>
      </c>
      <c r="AC62" s="205">
        <v>0</v>
      </c>
      <c r="AD62" s="205">
        <v>0</v>
      </c>
      <c r="AE62" s="205">
        <v>0</v>
      </c>
      <c r="AF62" s="205">
        <v>0</v>
      </c>
      <c r="AG62" s="205">
        <v>0</v>
      </c>
      <c r="AH62" s="205">
        <v>0</v>
      </c>
    </row>
    <row r="63" spans="1:34" ht="15" customHeight="1" x14ac:dyDescent="0.15">
      <c r="A63" s="204"/>
      <c r="B63" s="204" t="s">
        <v>332</v>
      </c>
      <c r="C63" s="205">
        <v>4</v>
      </c>
      <c r="D63" s="205">
        <v>4</v>
      </c>
      <c r="E63" s="205">
        <v>0</v>
      </c>
      <c r="F63" s="205">
        <v>0</v>
      </c>
      <c r="G63" s="205">
        <v>6</v>
      </c>
      <c r="H63" s="205">
        <v>5</v>
      </c>
      <c r="I63" s="205">
        <v>1</v>
      </c>
      <c r="J63" s="205">
        <v>0</v>
      </c>
      <c r="K63" s="205">
        <v>3</v>
      </c>
      <c r="L63" s="205">
        <v>3</v>
      </c>
      <c r="M63" s="205">
        <v>0</v>
      </c>
      <c r="N63" s="205">
        <v>0</v>
      </c>
      <c r="O63" s="205">
        <v>4</v>
      </c>
      <c r="P63" s="205">
        <v>4</v>
      </c>
      <c r="Q63" s="205">
        <v>0</v>
      </c>
      <c r="R63" s="205">
        <v>0</v>
      </c>
      <c r="S63" s="205">
        <v>0</v>
      </c>
      <c r="T63" s="205">
        <v>0</v>
      </c>
      <c r="U63" s="205">
        <v>0</v>
      </c>
      <c r="V63" s="205">
        <v>0</v>
      </c>
      <c r="W63" s="205">
        <v>1</v>
      </c>
      <c r="X63" s="205">
        <v>0</v>
      </c>
      <c r="Y63" s="205">
        <v>0</v>
      </c>
      <c r="Z63" s="205">
        <v>1</v>
      </c>
      <c r="AA63" s="205">
        <v>1</v>
      </c>
      <c r="AB63" s="205">
        <v>1</v>
      </c>
      <c r="AC63" s="205">
        <v>0</v>
      </c>
      <c r="AD63" s="205">
        <v>0</v>
      </c>
      <c r="AE63" s="205">
        <v>3</v>
      </c>
      <c r="AF63" s="205">
        <v>3</v>
      </c>
      <c r="AG63" s="205">
        <v>0</v>
      </c>
      <c r="AH63" s="205">
        <v>0</v>
      </c>
    </row>
  </sheetData>
  <mergeCells count="9">
    <mergeCell ref="AA3:AD3"/>
    <mergeCell ref="AE3:AH3"/>
    <mergeCell ref="A4:B4"/>
    <mergeCell ref="C3:F3"/>
    <mergeCell ref="G3:J3"/>
    <mergeCell ref="K3:N3"/>
    <mergeCell ref="O3:R3"/>
    <mergeCell ref="S3:V3"/>
    <mergeCell ref="W3:Z3"/>
  </mergeCells>
  <phoneticPr fontId="1"/>
  <pageMargins left="0.31496062992125984" right="0.31496062992125984" top="0.70866141732283472" bottom="0.39370078740157483" header="0.31496062992125984" footer="0.19685039370078741"/>
  <pageSetup paperSize="9" scale="80" orientation="landscape" horizontalDpi="200" verticalDpi="200" r:id="rId1"/>
  <headerFooter alignWithMargins="0">
    <oddHeader>&amp;R【３．介護サービスの選択・変更が与える満足度等への影響】
 &amp;A  (&amp;P/&amp;N)</oddHeader>
  </headerFooter>
  <colBreaks count="4" manualBreakCount="4">
    <brk id="2" max="13" man="1"/>
    <brk id="10" max="1048575" man="1"/>
    <brk id="18" max="31" man="1"/>
    <brk id="2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
  <sheetViews>
    <sheetView showGridLines="0" view="pageBreakPreview" zoomScale="115" zoomScaleNormal="100" zoomScaleSheetLayoutView="115" workbookViewId="0"/>
  </sheetViews>
  <sheetFormatPr defaultColWidth="8" defaultRowHeight="15" customHeight="1" x14ac:dyDescent="0.15"/>
  <cols>
    <col min="1" max="1" width="24.85546875" style="190" customWidth="1"/>
    <col min="2" max="2" width="10.85546875" style="190" customWidth="1"/>
    <col min="3" max="23" width="9.7109375" style="190" customWidth="1"/>
    <col min="24" max="16384" width="8" style="190"/>
  </cols>
  <sheetData>
    <row r="1" spans="1:23" ht="15" customHeight="1" x14ac:dyDescent="0.15">
      <c r="C1" s="190" t="s">
        <v>653</v>
      </c>
      <c r="J1" s="190" t="s">
        <v>653</v>
      </c>
      <c r="Q1" s="190" t="s">
        <v>653</v>
      </c>
    </row>
    <row r="2" spans="1:23" ht="15" customHeight="1" x14ac:dyDescent="0.15">
      <c r="C2" s="190" t="s">
        <v>520</v>
      </c>
      <c r="J2" s="190" t="s">
        <v>654</v>
      </c>
      <c r="Q2" s="190" t="s">
        <v>522</v>
      </c>
    </row>
    <row r="3" spans="1:23" s="195" customFormat="1" ht="56.25" x14ac:dyDescent="0.15">
      <c r="A3" s="191"/>
      <c r="B3" s="192"/>
      <c r="C3" s="193" t="s">
        <v>499</v>
      </c>
      <c r="D3" s="194" t="s">
        <v>655</v>
      </c>
      <c r="E3" s="194" t="s">
        <v>656</v>
      </c>
      <c r="F3" s="194" t="s">
        <v>657</v>
      </c>
      <c r="G3" s="194" t="s">
        <v>658</v>
      </c>
      <c r="H3" s="193" t="s">
        <v>659</v>
      </c>
      <c r="I3" s="193" t="s">
        <v>332</v>
      </c>
      <c r="J3" s="193" t="s">
        <v>499</v>
      </c>
      <c r="K3" s="194" t="s">
        <v>655</v>
      </c>
      <c r="L3" s="194" t="s">
        <v>656</v>
      </c>
      <c r="M3" s="194" t="s">
        <v>657</v>
      </c>
      <c r="N3" s="194" t="s">
        <v>658</v>
      </c>
      <c r="O3" s="193" t="s">
        <v>659</v>
      </c>
      <c r="P3" s="193" t="s">
        <v>332</v>
      </c>
      <c r="Q3" s="193" t="s">
        <v>499</v>
      </c>
      <c r="R3" s="194" t="s">
        <v>655</v>
      </c>
      <c r="S3" s="194" t="s">
        <v>656</v>
      </c>
      <c r="T3" s="194" t="s">
        <v>657</v>
      </c>
      <c r="U3" s="194" t="s">
        <v>658</v>
      </c>
      <c r="V3" s="193" t="s">
        <v>659</v>
      </c>
      <c r="W3" s="193" t="s">
        <v>332</v>
      </c>
    </row>
    <row r="4" spans="1:23" ht="15" customHeight="1" x14ac:dyDescent="0.15">
      <c r="A4" s="196" t="s">
        <v>504</v>
      </c>
      <c r="B4" s="197"/>
      <c r="C4" s="127">
        <f t="shared" ref="C4:W4" si="0">C12</f>
        <v>1098</v>
      </c>
      <c r="D4" s="127">
        <f t="shared" si="0"/>
        <v>189</v>
      </c>
      <c r="E4" s="127">
        <f t="shared" si="0"/>
        <v>242</v>
      </c>
      <c r="F4" s="127">
        <f t="shared" si="0"/>
        <v>115</v>
      </c>
      <c r="G4" s="127">
        <f t="shared" si="0"/>
        <v>381</v>
      </c>
      <c r="H4" s="127">
        <f t="shared" si="0"/>
        <v>25</v>
      </c>
      <c r="I4" s="127">
        <f t="shared" si="0"/>
        <v>282</v>
      </c>
      <c r="J4" s="127">
        <f t="shared" si="0"/>
        <v>182</v>
      </c>
      <c r="K4" s="127">
        <f t="shared" si="0"/>
        <v>24</v>
      </c>
      <c r="L4" s="127">
        <f t="shared" si="0"/>
        <v>48</v>
      </c>
      <c r="M4" s="127">
        <f t="shared" si="0"/>
        <v>11</v>
      </c>
      <c r="N4" s="127">
        <f t="shared" si="0"/>
        <v>57</v>
      </c>
      <c r="O4" s="127">
        <f t="shared" si="0"/>
        <v>2</v>
      </c>
      <c r="P4" s="127">
        <f t="shared" si="0"/>
        <v>54</v>
      </c>
      <c r="Q4" s="127">
        <f t="shared" si="0"/>
        <v>960</v>
      </c>
      <c r="R4" s="127">
        <f t="shared" si="0"/>
        <v>247</v>
      </c>
      <c r="S4" s="127">
        <f t="shared" si="0"/>
        <v>186</v>
      </c>
      <c r="T4" s="127">
        <f t="shared" si="0"/>
        <v>75</v>
      </c>
      <c r="U4" s="127">
        <f t="shared" si="0"/>
        <v>284</v>
      </c>
      <c r="V4" s="127">
        <f t="shared" si="0"/>
        <v>16</v>
      </c>
      <c r="W4" s="127">
        <f t="shared" si="0"/>
        <v>262</v>
      </c>
    </row>
    <row r="5" spans="1:23" ht="15" customHeight="1" x14ac:dyDescent="0.15">
      <c r="A5" s="198"/>
      <c r="B5" s="199"/>
      <c r="C5" s="131" t="s">
        <v>458</v>
      </c>
      <c r="D5" s="132">
        <v>17.21311475409836</v>
      </c>
      <c r="E5" s="132">
        <v>22.040072859744992</v>
      </c>
      <c r="F5" s="132">
        <v>10.473588342440801</v>
      </c>
      <c r="G5" s="132">
        <v>34.699453551912569</v>
      </c>
      <c r="H5" s="132">
        <v>2.2768670309653913</v>
      </c>
      <c r="I5" s="132">
        <v>25.683060109289617</v>
      </c>
      <c r="J5" s="131" t="s">
        <v>458</v>
      </c>
      <c r="K5" s="132">
        <v>13.186813186813188</v>
      </c>
      <c r="L5" s="132">
        <v>26.373626373626376</v>
      </c>
      <c r="M5" s="132">
        <v>6.0439560439560438</v>
      </c>
      <c r="N5" s="132">
        <v>31.318681318681318</v>
      </c>
      <c r="O5" s="132">
        <v>1.098901098901099</v>
      </c>
      <c r="P5" s="132">
        <v>29.670329670329672</v>
      </c>
      <c r="Q5" s="131" t="s">
        <v>458</v>
      </c>
      <c r="R5" s="132">
        <v>25.729166666666664</v>
      </c>
      <c r="S5" s="132">
        <v>19.375</v>
      </c>
      <c r="T5" s="132">
        <v>7.8125</v>
      </c>
      <c r="U5" s="132">
        <v>29.583333333333332</v>
      </c>
      <c r="V5" s="132">
        <v>1.6666666666666667</v>
      </c>
      <c r="W5" s="132">
        <v>27.291666666666664</v>
      </c>
    </row>
    <row r="6" spans="1:23" ht="15" customHeight="1" x14ac:dyDescent="0.15">
      <c r="A6" s="200" t="s">
        <v>660</v>
      </c>
      <c r="B6" s="201" t="s">
        <v>506</v>
      </c>
      <c r="C6" s="127">
        <f>C14</f>
        <v>832</v>
      </c>
      <c r="D6" s="137">
        <f t="shared" ref="D6:I8" si="1">IF($C6=0,0,D14/$C6*100)</f>
        <v>17.067307692307693</v>
      </c>
      <c r="E6" s="137">
        <f t="shared" si="1"/>
        <v>21.153846153846153</v>
      </c>
      <c r="F6" s="137">
        <f t="shared" si="1"/>
        <v>11.177884615384617</v>
      </c>
      <c r="G6" s="137">
        <f t="shared" si="1"/>
        <v>37.5</v>
      </c>
      <c r="H6" s="137">
        <f t="shared" si="1"/>
        <v>2.4038461538461542</v>
      </c>
      <c r="I6" s="137">
        <f t="shared" si="1"/>
        <v>23.798076923076923</v>
      </c>
      <c r="J6" s="127">
        <f>J14</f>
        <v>120</v>
      </c>
      <c r="K6" s="137">
        <f t="shared" ref="K6:P8" si="2">IF($J6=0,0,K14/$J6*100)</f>
        <v>14.166666666666666</v>
      </c>
      <c r="L6" s="137">
        <f t="shared" si="2"/>
        <v>26.666666666666668</v>
      </c>
      <c r="M6" s="137">
        <f t="shared" si="2"/>
        <v>4.1666666666666661</v>
      </c>
      <c r="N6" s="137">
        <f t="shared" si="2"/>
        <v>34.166666666666664</v>
      </c>
      <c r="O6" s="137">
        <f t="shared" si="2"/>
        <v>0.83333333333333337</v>
      </c>
      <c r="P6" s="137">
        <f t="shared" si="2"/>
        <v>28.333333333333332</v>
      </c>
      <c r="Q6" s="127">
        <f>Q14</f>
        <v>728</v>
      </c>
      <c r="R6" s="137">
        <f t="shared" ref="R6:W8" si="3">IF($Q6=0,0,R14/$Q6*100)</f>
        <v>26.64835164835165</v>
      </c>
      <c r="S6" s="137">
        <f t="shared" si="3"/>
        <v>18.543956043956044</v>
      </c>
      <c r="T6" s="137">
        <f t="shared" si="3"/>
        <v>8.6538461538461533</v>
      </c>
      <c r="U6" s="137">
        <f t="shared" si="3"/>
        <v>31.181318681318682</v>
      </c>
      <c r="V6" s="137">
        <f t="shared" si="3"/>
        <v>1.6483516483516485</v>
      </c>
      <c r="W6" s="137">
        <f t="shared" si="3"/>
        <v>25.549450549450547</v>
      </c>
    </row>
    <row r="7" spans="1:23" ht="15" customHeight="1" x14ac:dyDescent="0.15">
      <c r="A7" s="202" t="s">
        <v>661</v>
      </c>
      <c r="B7" s="203" t="s">
        <v>508</v>
      </c>
      <c r="C7" s="140">
        <f>C15</f>
        <v>262</v>
      </c>
      <c r="D7" s="141">
        <f t="shared" si="1"/>
        <v>17.557251908396946</v>
      </c>
      <c r="E7" s="141">
        <f t="shared" si="1"/>
        <v>25.190839694656486</v>
      </c>
      <c r="F7" s="141">
        <f t="shared" si="1"/>
        <v>8.3969465648854964</v>
      </c>
      <c r="G7" s="141">
        <f t="shared" si="1"/>
        <v>25.572519083969464</v>
      </c>
      <c r="H7" s="141">
        <f t="shared" si="1"/>
        <v>1.9083969465648856</v>
      </c>
      <c r="I7" s="141">
        <f t="shared" si="1"/>
        <v>31.679389312977097</v>
      </c>
      <c r="J7" s="140">
        <f>J15</f>
        <v>61</v>
      </c>
      <c r="K7" s="141">
        <f t="shared" si="2"/>
        <v>11.475409836065573</v>
      </c>
      <c r="L7" s="141">
        <f t="shared" si="2"/>
        <v>26.229508196721312</v>
      </c>
      <c r="M7" s="141">
        <f t="shared" si="2"/>
        <v>9.8360655737704921</v>
      </c>
      <c r="N7" s="141">
        <f t="shared" si="2"/>
        <v>26.229508196721312</v>
      </c>
      <c r="O7" s="141">
        <f t="shared" si="2"/>
        <v>1.639344262295082</v>
      </c>
      <c r="P7" s="141">
        <f t="shared" si="2"/>
        <v>31.147540983606557</v>
      </c>
      <c r="Q7" s="140">
        <f>Q15</f>
        <v>228</v>
      </c>
      <c r="R7" s="141">
        <f t="shared" si="3"/>
        <v>23.245614035087719</v>
      </c>
      <c r="S7" s="141">
        <f t="shared" si="3"/>
        <v>21.929824561403507</v>
      </c>
      <c r="T7" s="141">
        <f t="shared" si="3"/>
        <v>5.2631578947368416</v>
      </c>
      <c r="U7" s="141">
        <f t="shared" si="3"/>
        <v>24.561403508771928</v>
      </c>
      <c r="V7" s="141">
        <f t="shared" si="3"/>
        <v>1.7543859649122806</v>
      </c>
      <c r="W7" s="141">
        <f t="shared" si="3"/>
        <v>32.456140350877192</v>
      </c>
    </row>
    <row r="8" spans="1:23" ht="15" customHeight="1" x14ac:dyDescent="0.15">
      <c r="A8" s="198"/>
      <c r="B8" s="204" t="s">
        <v>332</v>
      </c>
      <c r="C8" s="146">
        <f>C16</f>
        <v>4</v>
      </c>
      <c r="D8" s="132">
        <f t="shared" si="1"/>
        <v>25</v>
      </c>
      <c r="E8" s="132">
        <f t="shared" si="1"/>
        <v>0</v>
      </c>
      <c r="F8" s="132">
        <f t="shared" si="1"/>
        <v>0</v>
      </c>
      <c r="G8" s="132">
        <f t="shared" si="1"/>
        <v>50</v>
      </c>
      <c r="H8" s="132">
        <f t="shared" si="1"/>
        <v>0</v>
      </c>
      <c r="I8" s="132">
        <f t="shared" si="1"/>
        <v>25</v>
      </c>
      <c r="J8" s="146">
        <f>J16</f>
        <v>1</v>
      </c>
      <c r="K8" s="132">
        <f t="shared" si="2"/>
        <v>0</v>
      </c>
      <c r="L8" s="132">
        <f t="shared" si="2"/>
        <v>0</v>
      </c>
      <c r="M8" s="132">
        <f t="shared" si="2"/>
        <v>0</v>
      </c>
      <c r="N8" s="132">
        <f t="shared" si="2"/>
        <v>0</v>
      </c>
      <c r="O8" s="132">
        <f t="shared" si="2"/>
        <v>0</v>
      </c>
      <c r="P8" s="132">
        <f t="shared" si="2"/>
        <v>100</v>
      </c>
      <c r="Q8" s="146">
        <f>Q16</f>
        <v>4</v>
      </c>
      <c r="R8" s="132">
        <f t="shared" si="3"/>
        <v>0</v>
      </c>
      <c r="S8" s="132">
        <f t="shared" si="3"/>
        <v>25</v>
      </c>
      <c r="T8" s="132">
        <f t="shared" si="3"/>
        <v>0</v>
      </c>
      <c r="U8" s="132">
        <f t="shared" si="3"/>
        <v>25</v>
      </c>
      <c r="V8" s="132">
        <f t="shared" si="3"/>
        <v>0</v>
      </c>
      <c r="W8" s="132">
        <f t="shared" si="3"/>
        <v>50</v>
      </c>
    </row>
    <row r="12" spans="1:23" ht="15" customHeight="1" x14ac:dyDescent="0.15">
      <c r="A12" s="196" t="s">
        <v>504</v>
      </c>
      <c r="B12" s="197"/>
      <c r="C12" s="205">
        <v>1098</v>
      </c>
      <c r="D12" s="205">
        <v>189</v>
      </c>
      <c r="E12" s="205">
        <v>242</v>
      </c>
      <c r="F12" s="205">
        <v>115</v>
      </c>
      <c r="G12" s="205">
        <v>381</v>
      </c>
      <c r="H12" s="205">
        <v>25</v>
      </c>
      <c r="I12" s="205">
        <v>282</v>
      </c>
      <c r="J12" s="205">
        <v>182</v>
      </c>
      <c r="K12" s="205">
        <v>24</v>
      </c>
      <c r="L12" s="205">
        <v>48</v>
      </c>
      <c r="M12" s="205">
        <v>11</v>
      </c>
      <c r="N12" s="205">
        <v>57</v>
      </c>
      <c r="O12" s="205">
        <v>2</v>
      </c>
      <c r="P12" s="205">
        <v>54</v>
      </c>
      <c r="Q12" s="205">
        <v>960</v>
      </c>
      <c r="R12" s="205">
        <v>247</v>
      </c>
      <c r="S12" s="205">
        <v>186</v>
      </c>
      <c r="T12" s="205">
        <v>75</v>
      </c>
      <c r="U12" s="205">
        <v>284</v>
      </c>
      <c r="V12" s="205">
        <v>16</v>
      </c>
      <c r="W12" s="205">
        <v>262</v>
      </c>
    </row>
    <row r="13" spans="1:23" ht="15" customHeight="1" x14ac:dyDescent="0.15">
      <c r="A13" s="198"/>
      <c r="B13" s="199"/>
      <c r="C13" s="205"/>
      <c r="D13" s="205"/>
      <c r="E13" s="205"/>
      <c r="F13" s="205"/>
      <c r="G13" s="205"/>
      <c r="H13" s="205"/>
      <c r="I13" s="205"/>
      <c r="J13" s="205"/>
      <c r="K13" s="205"/>
      <c r="L13" s="205"/>
      <c r="M13" s="205"/>
      <c r="N13" s="205"/>
      <c r="O13" s="205"/>
      <c r="P13" s="205"/>
      <c r="Q13" s="205"/>
      <c r="R13" s="205"/>
      <c r="S13" s="205"/>
      <c r="T13" s="205"/>
      <c r="U13" s="205"/>
      <c r="V13" s="205"/>
      <c r="W13" s="205"/>
    </row>
    <row r="14" spans="1:23" ht="15" customHeight="1" x14ac:dyDescent="0.15">
      <c r="A14" s="200" t="s">
        <v>662</v>
      </c>
      <c r="B14" s="201" t="s">
        <v>506</v>
      </c>
      <c r="C14" s="205">
        <v>832</v>
      </c>
      <c r="D14" s="205">
        <v>142</v>
      </c>
      <c r="E14" s="205">
        <v>176</v>
      </c>
      <c r="F14" s="205">
        <v>93</v>
      </c>
      <c r="G14" s="205">
        <v>312</v>
      </c>
      <c r="H14" s="205">
        <v>20</v>
      </c>
      <c r="I14" s="205">
        <v>198</v>
      </c>
      <c r="J14" s="205">
        <v>120</v>
      </c>
      <c r="K14" s="205">
        <v>17</v>
      </c>
      <c r="L14" s="205">
        <v>32</v>
      </c>
      <c r="M14" s="205">
        <v>5</v>
      </c>
      <c r="N14" s="205">
        <v>41</v>
      </c>
      <c r="O14" s="205">
        <v>1</v>
      </c>
      <c r="P14" s="205">
        <v>34</v>
      </c>
      <c r="Q14" s="205">
        <v>728</v>
      </c>
      <c r="R14" s="205">
        <v>194</v>
      </c>
      <c r="S14" s="205">
        <v>135</v>
      </c>
      <c r="T14" s="205">
        <v>63</v>
      </c>
      <c r="U14" s="205">
        <v>227</v>
      </c>
      <c r="V14" s="205">
        <v>12</v>
      </c>
      <c r="W14" s="205">
        <v>186</v>
      </c>
    </row>
    <row r="15" spans="1:23" ht="15" customHeight="1" x14ac:dyDescent="0.15">
      <c r="A15" s="202" t="s">
        <v>661</v>
      </c>
      <c r="B15" s="203" t="s">
        <v>508</v>
      </c>
      <c r="C15" s="205">
        <v>262</v>
      </c>
      <c r="D15" s="205">
        <v>46</v>
      </c>
      <c r="E15" s="205">
        <v>66</v>
      </c>
      <c r="F15" s="205">
        <v>22</v>
      </c>
      <c r="G15" s="205">
        <v>67</v>
      </c>
      <c r="H15" s="205">
        <v>5</v>
      </c>
      <c r="I15" s="205">
        <v>83</v>
      </c>
      <c r="J15" s="205">
        <v>61</v>
      </c>
      <c r="K15" s="205">
        <v>7</v>
      </c>
      <c r="L15" s="205">
        <v>16</v>
      </c>
      <c r="M15" s="205">
        <v>6</v>
      </c>
      <c r="N15" s="205">
        <v>16</v>
      </c>
      <c r="O15" s="205">
        <v>1</v>
      </c>
      <c r="P15" s="205">
        <v>19</v>
      </c>
      <c r="Q15" s="205">
        <v>228</v>
      </c>
      <c r="R15" s="205">
        <v>53</v>
      </c>
      <c r="S15" s="205">
        <v>50</v>
      </c>
      <c r="T15" s="205">
        <v>12</v>
      </c>
      <c r="U15" s="205">
        <v>56</v>
      </c>
      <c r="V15" s="205">
        <v>4</v>
      </c>
      <c r="W15" s="205">
        <v>74</v>
      </c>
    </row>
    <row r="16" spans="1:23" ht="15" customHeight="1" x14ac:dyDescent="0.15">
      <c r="A16" s="198"/>
      <c r="B16" s="204" t="s">
        <v>332</v>
      </c>
      <c r="C16" s="205">
        <v>4</v>
      </c>
      <c r="D16" s="205">
        <v>1</v>
      </c>
      <c r="E16" s="205">
        <v>0</v>
      </c>
      <c r="F16" s="205">
        <v>0</v>
      </c>
      <c r="G16" s="205">
        <v>2</v>
      </c>
      <c r="H16" s="205">
        <v>0</v>
      </c>
      <c r="I16" s="205">
        <v>1</v>
      </c>
      <c r="J16" s="205">
        <v>1</v>
      </c>
      <c r="K16" s="205">
        <v>0</v>
      </c>
      <c r="L16" s="205">
        <v>0</v>
      </c>
      <c r="M16" s="205">
        <v>0</v>
      </c>
      <c r="N16" s="205">
        <v>0</v>
      </c>
      <c r="O16" s="205">
        <v>0</v>
      </c>
      <c r="P16" s="205">
        <v>1</v>
      </c>
      <c r="Q16" s="205">
        <v>4</v>
      </c>
      <c r="R16" s="205">
        <v>0</v>
      </c>
      <c r="S16" s="205">
        <v>1</v>
      </c>
      <c r="T16" s="205">
        <v>0</v>
      </c>
      <c r="U16" s="205">
        <v>1</v>
      </c>
      <c r="V16" s="205">
        <v>0</v>
      </c>
      <c r="W16" s="205">
        <v>2</v>
      </c>
    </row>
    <row r="18" spans="2:17" ht="15" customHeight="1" x14ac:dyDescent="0.15">
      <c r="B18" s="208"/>
      <c r="C18" s="190" t="str">
        <f>IF(C5&gt;100,"",(#REF!-#REF!-#REF!/100))</f>
        <v/>
      </c>
      <c r="J18" s="190" t="str">
        <f>IF(J5&gt;100,"",(#REF!-#REF!-#REF!/100))</f>
        <v/>
      </c>
      <c r="Q18" s="190" t="str">
        <f>IF(Q5&gt;100,"",(#REF!-#REF!-#REF!/100))</f>
        <v/>
      </c>
    </row>
  </sheetData>
  <phoneticPr fontId="1"/>
  <pageMargins left="0.31496062992125984" right="0.31496062992125984" top="0.70866141732283472" bottom="0.39370078740157483" header="0.31496062992125984" footer="0.19685039370078741"/>
  <pageSetup paperSize="9" scale="80" orientation="landscape" horizontalDpi="200" verticalDpi="200" r:id="rId1"/>
  <headerFooter alignWithMargins="0">
    <oddHeader>&amp;R【３．介護サービスの選択・変更が与える満足度等への影響】
 &amp;A  (&amp;P/&amp;N)</oddHeader>
  </headerFooter>
  <colBreaks count="1" manualBreakCount="1">
    <brk id="16"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showGridLines="0" view="pageBreakPreview" zoomScale="85" zoomScaleNormal="100" zoomScaleSheetLayoutView="85" workbookViewId="0"/>
  </sheetViews>
  <sheetFormatPr defaultColWidth="8" defaultRowHeight="15" customHeight="1" x14ac:dyDescent="0.15"/>
  <cols>
    <col min="1" max="1" width="14.85546875" style="190" customWidth="1"/>
    <col min="2" max="2" width="34.85546875" style="190" customWidth="1"/>
    <col min="3" max="14" width="8.140625" style="190" customWidth="1"/>
    <col min="15" max="16384" width="8" style="190"/>
  </cols>
  <sheetData>
    <row r="1" spans="1:14" ht="15" customHeight="1" x14ac:dyDescent="0.15">
      <c r="C1" s="190" t="s">
        <v>624</v>
      </c>
      <c r="G1" s="190" t="s">
        <v>624</v>
      </c>
      <c r="K1" s="190" t="s">
        <v>624</v>
      </c>
    </row>
    <row r="2" spans="1:14" ht="15" customHeight="1" x14ac:dyDescent="0.15">
      <c r="C2" s="190" t="s">
        <v>520</v>
      </c>
      <c r="G2" s="190" t="s">
        <v>654</v>
      </c>
      <c r="K2" s="190" t="s">
        <v>522</v>
      </c>
    </row>
    <row r="3" spans="1:14" s="195" customFormat="1" ht="30" customHeight="1" x14ac:dyDescent="0.15">
      <c r="A3" s="191"/>
      <c r="B3" s="192"/>
      <c r="C3" s="193" t="s">
        <v>499</v>
      </c>
      <c r="D3" s="214" t="s">
        <v>510</v>
      </c>
      <c r="E3" s="215" t="s">
        <v>511</v>
      </c>
      <c r="F3" s="193" t="s">
        <v>332</v>
      </c>
      <c r="G3" s="193" t="s">
        <v>499</v>
      </c>
      <c r="H3" s="214" t="s">
        <v>510</v>
      </c>
      <c r="I3" s="215" t="s">
        <v>511</v>
      </c>
      <c r="J3" s="193" t="s">
        <v>332</v>
      </c>
      <c r="K3" s="193" t="s">
        <v>499</v>
      </c>
      <c r="L3" s="214" t="s">
        <v>510</v>
      </c>
      <c r="M3" s="215" t="s">
        <v>511</v>
      </c>
      <c r="N3" s="193" t="s">
        <v>332</v>
      </c>
    </row>
    <row r="4" spans="1:14" ht="15" customHeight="1" x14ac:dyDescent="0.15">
      <c r="A4" s="196" t="s">
        <v>504</v>
      </c>
      <c r="B4" s="197"/>
      <c r="C4" s="127">
        <f t="shared" ref="C4:N4" si="0">C20</f>
        <v>1098</v>
      </c>
      <c r="D4" s="127">
        <f t="shared" si="0"/>
        <v>1017</v>
      </c>
      <c r="E4" s="127">
        <f t="shared" si="0"/>
        <v>15</v>
      </c>
      <c r="F4" s="127">
        <f t="shared" si="0"/>
        <v>66</v>
      </c>
      <c r="G4" s="127">
        <f t="shared" si="0"/>
        <v>182</v>
      </c>
      <c r="H4" s="127">
        <f t="shared" si="0"/>
        <v>158</v>
      </c>
      <c r="I4" s="127">
        <f t="shared" si="0"/>
        <v>5</v>
      </c>
      <c r="J4" s="127">
        <f t="shared" si="0"/>
        <v>19</v>
      </c>
      <c r="K4" s="127">
        <f t="shared" si="0"/>
        <v>960</v>
      </c>
      <c r="L4" s="127">
        <f t="shared" si="0"/>
        <v>847</v>
      </c>
      <c r="M4" s="127">
        <f t="shared" si="0"/>
        <v>29</v>
      </c>
      <c r="N4" s="127">
        <f t="shared" si="0"/>
        <v>84</v>
      </c>
    </row>
    <row r="5" spans="1:14" ht="15" customHeight="1" x14ac:dyDescent="0.15">
      <c r="A5" s="198"/>
      <c r="B5" s="199"/>
      <c r="C5" s="131">
        <f>IF(SUM(D5:F5)&gt;100,"－",SUM(D5:F5))</f>
        <v>100</v>
      </c>
      <c r="D5" s="132">
        <f t="shared" ref="D5:F5" si="1">D4/$C4*100</f>
        <v>92.622950819672127</v>
      </c>
      <c r="E5" s="132">
        <f t="shared" si="1"/>
        <v>1.3661202185792349</v>
      </c>
      <c r="F5" s="132">
        <f t="shared" si="1"/>
        <v>6.0109289617486334</v>
      </c>
      <c r="G5" s="131">
        <f>IF(SUM(H5:J5)&gt;100,"－",SUM(H5:J5))</f>
        <v>100</v>
      </c>
      <c r="H5" s="132">
        <f>H4/$G4*100</f>
        <v>86.813186813186817</v>
      </c>
      <c r="I5" s="132">
        <f>I4/$G4*100</f>
        <v>2.7472527472527473</v>
      </c>
      <c r="J5" s="132">
        <f>J4/$G4*100</f>
        <v>10.43956043956044</v>
      </c>
      <c r="K5" s="131">
        <f>IF(SUM(L5:N5)&gt;100,"－",SUM(L5:N5))</f>
        <v>100</v>
      </c>
      <c r="L5" s="132">
        <f>L4/$K4*100</f>
        <v>88.229166666666671</v>
      </c>
      <c r="M5" s="132">
        <f>M4/$K4*100</f>
        <v>3.0208333333333335</v>
      </c>
      <c r="N5" s="132">
        <f>N4/$K4*100</f>
        <v>8.75</v>
      </c>
    </row>
    <row r="6" spans="1:14" ht="15" customHeight="1" x14ac:dyDescent="0.15">
      <c r="A6" s="200" t="s">
        <v>662</v>
      </c>
      <c r="B6" s="201" t="s">
        <v>506</v>
      </c>
      <c r="C6" s="140">
        <f t="shared" ref="C6:C13" si="2">C25</f>
        <v>832</v>
      </c>
      <c r="D6" s="141">
        <f t="shared" ref="D6:F13" si="3">IF($C6=0,0,D25/$C6*100)</f>
        <v>92.788461538461547</v>
      </c>
      <c r="E6" s="141">
        <f t="shared" si="3"/>
        <v>1.2019230769230771</v>
      </c>
      <c r="F6" s="141">
        <f t="shared" si="3"/>
        <v>6.009615384615385</v>
      </c>
      <c r="G6" s="140">
        <f t="shared" ref="G6:G13" si="4">G25</f>
        <v>120</v>
      </c>
      <c r="H6" s="141">
        <f t="shared" ref="H6:J13" si="5">IF($G6=0,0,H25/$G6*100)</f>
        <v>85.833333333333329</v>
      </c>
      <c r="I6" s="141">
        <f t="shared" si="5"/>
        <v>2.5</v>
      </c>
      <c r="J6" s="141">
        <f t="shared" si="5"/>
        <v>11.666666666666666</v>
      </c>
      <c r="K6" s="140">
        <f t="shared" ref="K6:K13" si="6">K25</f>
        <v>728</v>
      </c>
      <c r="L6" s="141">
        <f t="shared" ref="L6:N13" si="7">IF($K6=0,0,L25/$K6*100)</f>
        <v>88.324175824175825</v>
      </c>
      <c r="M6" s="141">
        <f t="shared" si="7"/>
        <v>3.0219780219780219</v>
      </c>
      <c r="N6" s="141">
        <f t="shared" si="7"/>
        <v>8.6538461538461533</v>
      </c>
    </row>
    <row r="7" spans="1:14" ht="15" customHeight="1" x14ac:dyDescent="0.15">
      <c r="A7" s="202" t="s">
        <v>663</v>
      </c>
      <c r="B7" s="203" t="s">
        <v>508</v>
      </c>
      <c r="C7" s="140">
        <f t="shared" si="2"/>
        <v>262</v>
      </c>
      <c r="D7" s="141">
        <f t="shared" si="3"/>
        <v>92.36641221374046</v>
      </c>
      <c r="E7" s="141">
        <f t="shared" si="3"/>
        <v>1.9083969465648856</v>
      </c>
      <c r="F7" s="141">
        <f t="shared" si="3"/>
        <v>5.7251908396946565</v>
      </c>
      <c r="G7" s="140">
        <f t="shared" si="4"/>
        <v>61</v>
      </c>
      <c r="H7" s="141">
        <f t="shared" si="5"/>
        <v>88.52459016393442</v>
      </c>
      <c r="I7" s="141">
        <f t="shared" si="5"/>
        <v>3.278688524590164</v>
      </c>
      <c r="J7" s="141">
        <f t="shared" si="5"/>
        <v>8.1967213114754092</v>
      </c>
      <c r="K7" s="140">
        <f t="shared" si="6"/>
        <v>228</v>
      </c>
      <c r="L7" s="141">
        <f t="shared" si="7"/>
        <v>87.719298245614027</v>
      </c>
      <c r="M7" s="141">
        <f t="shared" si="7"/>
        <v>3.070175438596491</v>
      </c>
      <c r="N7" s="141">
        <f t="shared" si="7"/>
        <v>9.2105263157894726</v>
      </c>
    </row>
    <row r="8" spans="1:14" ht="15" customHeight="1" x14ac:dyDescent="0.15">
      <c r="A8" s="198" t="s">
        <v>664</v>
      </c>
      <c r="B8" s="204" t="s">
        <v>332</v>
      </c>
      <c r="C8" s="146">
        <f t="shared" si="2"/>
        <v>4</v>
      </c>
      <c r="D8" s="132">
        <f t="shared" si="3"/>
        <v>75</v>
      </c>
      <c r="E8" s="132">
        <f t="shared" si="3"/>
        <v>0</v>
      </c>
      <c r="F8" s="132">
        <f t="shared" si="3"/>
        <v>25</v>
      </c>
      <c r="G8" s="146">
        <f t="shared" si="4"/>
        <v>1</v>
      </c>
      <c r="H8" s="132">
        <f t="shared" si="5"/>
        <v>100</v>
      </c>
      <c r="I8" s="132">
        <f t="shared" si="5"/>
        <v>0</v>
      </c>
      <c r="J8" s="132">
        <f t="shared" si="5"/>
        <v>0</v>
      </c>
      <c r="K8" s="146">
        <f t="shared" si="6"/>
        <v>4</v>
      </c>
      <c r="L8" s="132">
        <f t="shared" si="7"/>
        <v>100</v>
      </c>
      <c r="M8" s="132">
        <f t="shared" si="7"/>
        <v>0</v>
      </c>
      <c r="N8" s="132">
        <f t="shared" si="7"/>
        <v>0</v>
      </c>
    </row>
    <row r="9" spans="1:14" ht="15" customHeight="1" x14ac:dyDescent="0.15">
      <c r="A9" s="202" t="s">
        <v>665</v>
      </c>
      <c r="B9" s="203" t="s">
        <v>666</v>
      </c>
      <c r="C9" s="140">
        <f t="shared" si="2"/>
        <v>367</v>
      </c>
      <c r="D9" s="141">
        <f t="shared" si="3"/>
        <v>94.005449591280652</v>
      </c>
      <c r="E9" s="141">
        <f t="shared" si="3"/>
        <v>0.54495912806539504</v>
      </c>
      <c r="F9" s="141">
        <f t="shared" si="3"/>
        <v>5.4495912806539506</v>
      </c>
      <c r="G9" s="140">
        <f t="shared" si="4"/>
        <v>52</v>
      </c>
      <c r="H9" s="141">
        <f t="shared" si="5"/>
        <v>84.615384615384613</v>
      </c>
      <c r="I9" s="141">
        <f t="shared" si="5"/>
        <v>1.9230769230769231</v>
      </c>
      <c r="J9" s="141">
        <f t="shared" si="5"/>
        <v>13.461538461538462</v>
      </c>
      <c r="K9" s="140">
        <f t="shared" si="6"/>
        <v>326</v>
      </c>
      <c r="L9" s="141">
        <f t="shared" si="7"/>
        <v>88.036809815950917</v>
      </c>
      <c r="M9" s="141">
        <f t="shared" si="7"/>
        <v>1.8404907975460123</v>
      </c>
      <c r="N9" s="141">
        <f t="shared" si="7"/>
        <v>10.122699386503067</v>
      </c>
    </row>
    <row r="10" spans="1:14" ht="15" customHeight="1" x14ac:dyDescent="0.15">
      <c r="A10" s="202" t="s">
        <v>667</v>
      </c>
      <c r="B10" s="203" t="s">
        <v>668</v>
      </c>
      <c r="C10" s="140">
        <f t="shared" si="2"/>
        <v>378</v>
      </c>
      <c r="D10" s="141">
        <f t="shared" si="3"/>
        <v>93.121693121693113</v>
      </c>
      <c r="E10" s="141">
        <f t="shared" si="3"/>
        <v>1.0582010582010581</v>
      </c>
      <c r="F10" s="141">
        <f t="shared" si="3"/>
        <v>5.8201058201058196</v>
      </c>
      <c r="G10" s="140">
        <f t="shared" si="4"/>
        <v>59</v>
      </c>
      <c r="H10" s="141">
        <f t="shared" si="5"/>
        <v>89.830508474576277</v>
      </c>
      <c r="I10" s="141">
        <f t="shared" si="5"/>
        <v>3.3898305084745761</v>
      </c>
      <c r="J10" s="141">
        <f t="shared" si="5"/>
        <v>6.7796610169491522</v>
      </c>
      <c r="K10" s="140">
        <f t="shared" si="6"/>
        <v>322</v>
      </c>
      <c r="L10" s="141">
        <f t="shared" si="7"/>
        <v>89.75155279503106</v>
      </c>
      <c r="M10" s="141">
        <f t="shared" si="7"/>
        <v>2.7950310559006213</v>
      </c>
      <c r="N10" s="141">
        <f t="shared" si="7"/>
        <v>7.4534161490683228</v>
      </c>
    </row>
    <row r="11" spans="1:14" ht="15" customHeight="1" x14ac:dyDescent="0.15">
      <c r="A11" s="202" t="s">
        <v>669</v>
      </c>
      <c r="B11" s="203" t="s">
        <v>670</v>
      </c>
      <c r="C11" s="140">
        <f t="shared" si="2"/>
        <v>328</v>
      </c>
      <c r="D11" s="141">
        <f t="shared" si="3"/>
        <v>91.768292682926827</v>
      </c>
      <c r="E11" s="141">
        <f t="shared" si="3"/>
        <v>1.8292682926829267</v>
      </c>
      <c r="F11" s="141">
        <f t="shared" si="3"/>
        <v>6.4024390243902438</v>
      </c>
      <c r="G11" s="140">
        <f t="shared" si="4"/>
        <v>68</v>
      </c>
      <c r="H11" s="141">
        <f t="shared" si="5"/>
        <v>86.764705882352942</v>
      </c>
      <c r="I11" s="141">
        <f t="shared" si="5"/>
        <v>2.9411764705882351</v>
      </c>
      <c r="J11" s="141">
        <f t="shared" si="5"/>
        <v>10.294117647058822</v>
      </c>
      <c r="K11" s="140">
        <f t="shared" si="6"/>
        <v>287</v>
      </c>
      <c r="L11" s="141">
        <f t="shared" si="7"/>
        <v>87.804878048780495</v>
      </c>
      <c r="M11" s="141">
        <f t="shared" si="7"/>
        <v>3.8327526132404177</v>
      </c>
      <c r="N11" s="141">
        <f t="shared" si="7"/>
        <v>8.3623693379790947</v>
      </c>
    </row>
    <row r="12" spans="1:14" ht="15" customHeight="1" x14ac:dyDescent="0.15">
      <c r="A12" s="202" t="s">
        <v>671</v>
      </c>
      <c r="B12" s="203" t="s">
        <v>672</v>
      </c>
      <c r="C12" s="140">
        <f t="shared" si="2"/>
        <v>12</v>
      </c>
      <c r="D12" s="141">
        <f t="shared" si="3"/>
        <v>83.333333333333343</v>
      </c>
      <c r="E12" s="141">
        <f t="shared" si="3"/>
        <v>8.3333333333333321</v>
      </c>
      <c r="F12" s="141">
        <f t="shared" si="3"/>
        <v>8.3333333333333321</v>
      </c>
      <c r="G12" s="140">
        <f t="shared" si="4"/>
        <v>1</v>
      </c>
      <c r="H12" s="141">
        <f t="shared" si="5"/>
        <v>100</v>
      </c>
      <c r="I12" s="141">
        <f t="shared" si="5"/>
        <v>0</v>
      </c>
      <c r="J12" s="141">
        <f t="shared" si="5"/>
        <v>0</v>
      </c>
      <c r="K12" s="140">
        <f t="shared" si="6"/>
        <v>13</v>
      </c>
      <c r="L12" s="141">
        <f t="shared" si="7"/>
        <v>76.923076923076934</v>
      </c>
      <c r="M12" s="141">
        <f t="shared" si="7"/>
        <v>15.384615384615385</v>
      </c>
      <c r="N12" s="141">
        <f t="shared" si="7"/>
        <v>7.6923076923076925</v>
      </c>
    </row>
    <row r="13" spans="1:14" ht="15" customHeight="1" x14ac:dyDescent="0.15">
      <c r="A13" s="198"/>
      <c r="B13" s="204" t="s">
        <v>332</v>
      </c>
      <c r="C13" s="146">
        <f t="shared" si="2"/>
        <v>13</v>
      </c>
      <c r="D13" s="132">
        <f t="shared" si="3"/>
        <v>69.230769230769226</v>
      </c>
      <c r="E13" s="132">
        <f t="shared" si="3"/>
        <v>15.384615384615385</v>
      </c>
      <c r="F13" s="132">
        <f t="shared" si="3"/>
        <v>15.384615384615385</v>
      </c>
      <c r="G13" s="146">
        <f t="shared" si="4"/>
        <v>2</v>
      </c>
      <c r="H13" s="132">
        <f t="shared" si="5"/>
        <v>50</v>
      </c>
      <c r="I13" s="132">
        <f t="shared" si="5"/>
        <v>0</v>
      </c>
      <c r="J13" s="132">
        <f t="shared" si="5"/>
        <v>50</v>
      </c>
      <c r="K13" s="146">
        <f t="shared" si="6"/>
        <v>12</v>
      </c>
      <c r="L13" s="132">
        <f t="shared" si="7"/>
        <v>75</v>
      </c>
      <c r="M13" s="132">
        <f t="shared" si="7"/>
        <v>8.3333333333333321</v>
      </c>
      <c r="N13" s="132">
        <f t="shared" si="7"/>
        <v>16.666666666666664</v>
      </c>
    </row>
    <row r="14" spans="1:14" ht="15" customHeight="1" x14ac:dyDescent="0.15">
      <c r="A14" s="200" t="s">
        <v>673</v>
      </c>
      <c r="B14" s="201" t="s">
        <v>510</v>
      </c>
      <c r="C14" s="127">
        <f>C22</f>
        <v>1039</v>
      </c>
      <c r="D14" s="137">
        <f t="shared" ref="D14:F16" si="8">IF($C14=0,0,D22/$C14*100)</f>
        <v>92.685274302213671</v>
      </c>
      <c r="E14" s="137">
        <f t="shared" si="8"/>
        <v>1.2512030798845042</v>
      </c>
      <c r="F14" s="137">
        <f t="shared" si="8"/>
        <v>6.0635226179018282</v>
      </c>
      <c r="G14" s="127">
        <f>G22</f>
        <v>173</v>
      </c>
      <c r="H14" s="137">
        <f t="shared" ref="H14:J16" si="9">IF($G14=0,0,H22/$G14*100)</f>
        <v>87.861271676300575</v>
      </c>
      <c r="I14" s="137">
        <f t="shared" si="9"/>
        <v>1.7341040462427744</v>
      </c>
      <c r="J14" s="137">
        <f t="shared" si="9"/>
        <v>10.404624277456648</v>
      </c>
      <c r="K14" s="127">
        <f>K22</f>
        <v>912</v>
      </c>
      <c r="L14" s="137">
        <f t="shared" ref="L14:N16" si="10">IF($K14=0,0,L22/$K14*100)</f>
        <v>88.267543859649123</v>
      </c>
      <c r="M14" s="137">
        <f t="shared" si="10"/>
        <v>2.7412280701754383</v>
      </c>
      <c r="N14" s="137">
        <f t="shared" si="10"/>
        <v>8.9912280701754383</v>
      </c>
    </row>
    <row r="15" spans="1:14" ht="15" customHeight="1" x14ac:dyDescent="0.15">
      <c r="A15" s="202" t="s">
        <v>674</v>
      </c>
      <c r="B15" s="203" t="s">
        <v>511</v>
      </c>
      <c r="C15" s="140">
        <f>C23</f>
        <v>40</v>
      </c>
      <c r="D15" s="141">
        <f t="shared" si="8"/>
        <v>90</v>
      </c>
      <c r="E15" s="141">
        <f t="shared" si="8"/>
        <v>5</v>
      </c>
      <c r="F15" s="141">
        <f t="shared" si="8"/>
        <v>5</v>
      </c>
      <c r="G15" s="140">
        <f>G23</f>
        <v>7</v>
      </c>
      <c r="H15" s="141">
        <f t="shared" si="9"/>
        <v>71.428571428571431</v>
      </c>
      <c r="I15" s="141">
        <f t="shared" si="9"/>
        <v>28.571428571428569</v>
      </c>
      <c r="J15" s="141">
        <f t="shared" si="9"/>
        <v>0</v>
      </c>
      <c r="K15" s="140">
        <f>K23</f>
        <v>32</v>
      </c>
      <c r="L15" s="141">
        <f t="shared" si="10"/>
        <v>84.375</v>
      </c>
      <c r="M15" s="141">
        <f t="shared" si="10"/>
        <v>12.5</v>
      </c>
      <c r="N15" s="141">
        <f t="shared" si="10"/>
        <v>3.125</v>
      </c>
    </row>
    <row r="16" spans="1:14" ht="15" customHeight="1" x14ac:dyDescent="0.15">
      <c r="A16" s="198" t="s">
        <v>675</v>
      </c>
      <c r="B16" s="204" t="s">
        <v>332</v>
      </c>
      <c r="C16" s="146">
        <f>C24</f>
        <v>19</v>
      </c>
      <c r="D16" s="132">
        <f t="shared" si="8"/>
        <v>94.73684210526315</v>
      </c>
      <c r="E16" s="132">
        <f t="shared" si="8"/>
        <v>0</v>
      </c>
      <c r="F16" s="132">
        <f t="shared" si="8"/>
        <v>5.2631578947368416</v>
      </c>
      <c r="G16" s="146">
        <f>G24</f>
        <v>2</v>
      </c>
      <c r="H16" s="132">
        <f t="shared" si="9"/>
        <v>50</v>
      </c>
      <c r="I16" s="132">
        <f t="shared" si="9"/>
        <v>0</v>
      </c>
      <c r="J16" s="132">
        <f t="shared" si="9"/>
        <v>50</v>
      </c>
      <c r="K16" s="146">
        <f>K24</f>
        <v>16</v>
      </c>
      <c r="L16" s="132">
        <f t="shared" si="10"/>
        <v>93.75</v>
      </c>
      <c r="M16" s="132">
        <f t="shared" si="10"/>
        <v>0</v>
      </c>
      <c r="N16" s="132">
        <f t="shared" si="10"/>
        <v>6.25</v>
      </c>
    </row>
    <row r="20" spans="1:14" ht="15" customHeight="1" x14ac:dyDescent="0.15">
      <c r="A20" s="196" t="s">
        <v>504</v>
      </c>
      <c r="B20" s="197"/>
      <c r="C20" s="205">
        <v>1098</v>
      </c>
      <c r="D20" s="205">
        <v>1017</v>
      </c>
      <c r="E20" s="205">
        <v>15</v>
      </c>
      <c r="F20" s="205">
        <v>66</v>
      </c>
      <c r="G20" s="205">
        <v>182</v>
      </c>
      <c r="H20" s="205">
        <v>158</v>
      </c>
      <c r="I20" s="205">
        <v>5</v>
      </c>
      <c r="J20" s="205">
        <v>19</v>
      </c>
      <c r="K20" s="205">
        <v>960</v>
      </c>
      <c r="L20" s="205">
        <v>847</v>
      </c>
      <c r="M20" s="205">
        <v>29</v>
      </c>
      <c r="N20" s="205">
        <v>84</v>
      </c>
    </row>
    <row r="21" spans="1:14" ht="15" customHeight="1" x14ac:dyDescent="0.15">
      <c r="A21" s="198"/>
      <c r="B21" s="199"/>
      <c r="C21" s="205"/>
      <c r="D21" s="205"/>
      <c r="E21" s="205"/>
      <c r="F21" s="205"/>
      <c r="G21" s="205"/>
      <c r="H21" s="205"/>
      <c r="I21" s="205"/>
      <c r="J21" s="205"/>
      <c r="K21" s="205"/>
      <c r="L21" s="205"/>
      <c r="M21" s="205"/>
      <c r="N21" s="205"/>
    </row>
    <row r="22" spans="1:14" ht="15" customHeight="1" x14ac:dyDescent="0.15">
      <c r="A22" s="200" t="s">
        <v>673</v>
      </c>
      <c r="B22" s="201" t="s">
        <v>510</v>
      </c>
      <c r="C22" s="205">
        <v>1039</v>
      </c>
      <c r="D22" s="205">
        <v>963</v>
      </c>
      <c r="E22" s="205">
        <v>13</v>
      </c>
      <c r="F22" s="205">
        <v>63</v>
      </c>
      <c r="G22" s="205">
        <v>173</v>
      </c>
      <c r="H22" s="205">
        <v>152</v>
      </c>
      <c r="I22" s="205">
        <v>3</v>
      </c>
      <c r="J22" s="205">
        <v>18</v>
      </c>
      <c r="K22" s="205">
        <v>912</v>
      </c>
      <c r="L22" s="205">
        <v>805</v>
      </c>
      <c r="M22" s="205">
        <v>25</v>
      </c>
      <c r="N22" s="205">
        <v>82</v>
      </c>
    </row>
    <row r="23" spans="1:14" ht="15" customHeight="1" x14ac:dyDescent="0.15">
      <c r="A23" s="202" t="s">
        <v>674</v>
      </c>
      <c r="B23" s="203" t="s">
        <v>511</v>
      </c>
      <c r="C23" s="205">
        <v>40</v>
      </c>
      <c r="D23" s="205">
        <v>36</v>
      </c>
      <c r="E23" s="205">
        <v>2</v>
      </c>
      <c r="F23" s="205">
        <v>2</v>
      </c>
      <c r="G23" s="205">
        <v>7</v>
      </c>
      <c r="H23" s="205">
        <v>5</v>
      </c>
      <c r="I23" s="205">
        <v>2</v>
      </c>
      <c r="J23" s="205">
        <v>0</v>
      </c>
      <c r="K23" s="205">
        <v>32</v>
      </c>
      <c r="L23" s="205">
        <v>27</v>
      </c>
      <c r="M23" s="205">
        <v>4</v>
      </c>
      <c r="N23" s="205">
        <v>1</v>
      </c>
    </row>
    <row r="24" spans="1:14" ht="15" customHeight="1" x14ac:dyDescent="0.15">
      <c r="A24" s="198" t="s">
        <v>675</v>
      </c>
      <c r="B24" s="204" t="s">
        <v>332</v>
      </c>
      <c r="C24" s="205">
        <v>19</v>
      </c>
      <c r="D24" s="205">
        <v>18</v>
      </c>
      <c r="E24" s="205">
        <v>0</v>
      </c>
      <c r="F24" s="205">
        <v>1</v>
      </c>
      <c r="G24" s="205">
        <v>2</v>
      </c>
      <c r="H24" s="205">
        <v>1</v>
      </c>
      <c r="I24" s="205">
        <v>0</v>
      </c>
      <c r="J24" s="205">
        <v>1</v>
      </c>
      <c r="K24" s="205">
        <v>16</v>
      </c>
      <c r="L24" s="205">
        <v>15</v>
      </c>
      <c r="M24" s="205">
        <v>0</v>
      </c>
      <c r="N24" s="205">
        <v>1</v>
      </c>
    </row>
    <row r="25" spans="1:14" ht="15" customHeight="1" x14ac:dyDescent="0.15">
      <c r="A25" s="200" t="s">
        <v>662</v>
      </c>
      <c r="B25" s="201" t="s">
        <v>506</v>
      </c>
      <c r="C25" s="205">
        <v>832</v>
      </c>
      <c r="D25" s="205">
        <v>772</v>
      </c>
      <c r="E25" s="205">
        <v>10</v>
      </c>
      <c r="F25" s="205">
        <v>50</v>
      </c>
      <c r="G25" s="205">
        <v>120</v>
      </c>
      <c r="H25" s="205">
        <v>103</v>
      </c>
      <c r="I25" s="205">
        <v>3</v>
      </c>
      <c r="J25" s="205">
        <v>14</v>
      </c>
      <c r="K25" s="205">
        <v>728</v>
      </c>
      <c r="L25" s="205">
        <v>643</v>
      </c>
      <c r="M25" s="205">
        <v>22</v>
      </c>
      <c r="N25" s="205">
        <v>63</v>
      </c>
    </row>
    <row r="26" spans="1:14" ht="15" customHeight="1" x14ac:dyDescent="0.15">
      <c r="A26" s="202" t="s">
        <v>663</v>
      </c>
      <c r="B26" s="203" t="s">
        <v>508</v>
      </c>
      <c r="C26" s="205">
        <v>262</v>
      </c>
      <c r="D26" s="205">
        <v>242</v>
      </c>
      <c r="E26" s="205">
        <v>5</v>
      </c>
      <c r="F26" s="205">
        <v>15</v>
      </c>
      <c r="G26" s="205">
        <v>61</v>
      </c>
      <c r="H26" s="205">
        <v>54</v>
      </c>
      <c r="I26" s="205">
        <v>2</v>
      </c>
      <c r="J26" s="205">
        <v>5</v>
      </c>
      <c r="K26" s="205">
        <v>228</v>
      </c>
      <c r="L26" s="205">
        <v>200</v>
      </c>
      <c r="M26" s="205">
        <v>7</v>
      </c>
      <c r="N26" s="205">
        <v>21</v>
      </c>
    </row>
    <row r="27" spans="1:14" ht="15" customHeight="1" x14ac:dyDescent="0.15">
      <c r="A27" s="198" t="s">
        <v>664</v>
      </c>
      <c r="B27" s="204" t="s">
        <v>332</v>
      </c>
      <c r="C27" s="205">
        <v>4</v>
      </c>
      <c r="D27" s="205">
        <v>3</v>
      </c>
      <c r="E27" s="205">
        <v>0</v>
      </c>
      <c r="F27" s="205">
        <v>1</v>
      </c>
      <c r="G27" s="205">
        <v>1</v>
      </c>
      <c r="H27" s="205">
        <v>1</v>
      </c>
      <c r="I27" s="205">
        <v>0</v>
      </c>
      <c r="J27" s="205">
        <v>0</v>
      </c>
      <c r="K27" s="205">
        <v>4</v>
      </c>
      <c r="L27" s="205">
        <v>4</v>
      </c>
      <c r="M27" s="205">
        <v>0</v>
      </c>
      <c r="N27" s="205">
        <v>0</v>
      </c>
    </row>
    <row r="28" spans="1:14" ht="15" customHeight="1" x14ac:dyDescent="0.15">
      <c r="A28" s="202" t="s">
        <v>665</v>
      </c>
      <c r="B28" s="203" t="s">
        <v>666</v>
      </c>
      <c r="C28" s="205">
        <v>367</v>
      </c>
      <c r="D28" s="205">
        <v>345</v>
      </c>
      <c r="E28" s="205">
        <v>2</v>
      </c>
      <c r="F28" s="205">
        <v>20</v>
      </c>
      <c r="G28" s="205">
        <v>52</v>
      </c>
      <c r="H28" s="205">
        <v>44</v>
      </c>
      <c r="I28" s="205">
        <v>1</v>
      </c>
      <c r="J28" s="205">
        <v>7</v>
      </c>
      <c r="K28" s="205">
        <v>326</v>
      </c>
      <c r="L28" s="205">
        <v>287</v>
      </c>
      <c r="M28" s="205">
        <v>6</v>
      </c>
      <c r="N28" s="205">
        <v>33</v>
      </c>
    </row>
    <row r="29" spans="1:14" ht="15" customHeight="1" x14ac:dyDescent="0.15">
      <c r="A29" s="202" t="s">
        <v>667</v>
      </c>
      <c r="B29" s="203" t="s">
        <v>668</v>
      </c>
      <c r="C29" s="205">
        <v>378</v>
      </c>
      <c r="D29" s="205">
        <v>352</v>
      </c>
      <c r="E29" s="205">
        <v>4</v>
      </c>
      <c r="F29" s="205">
        <v>22</v>
      </c>
      <c r="G29" s="205">
        <v>59</v>
      </c>
      <c r="H29" s="205">
        <v>53</v>
      </c>
      <c r="I29" s="205">
        <v>2</v>
      </c>
      <c r="J29" s="205">
        <v>4</v>
      </c>
      <c r="K29" s="205">
        <v>322</v>
      </c>
      <c r="L29" s="205">
        <v>289</v>
      </c>
      <c r="M29" s="205">
        <v>9</v>
      </c>
      <c r="N29" s="205">
        <v>24</v>
      </c>
    </row>
    <row r="30" spans="1:14" ht="15" customHeight="1" x14ac:dyDescent="0.15">
      <c r="A30" s="202" t="s">
        <v>669</v>
      </c>
      <c r="B30" s="203" t="s">
        <v>670</v>
      </c>
      <c r="C30" s="205">
        <v>328</v>
      </c>
      <c r="D30" s="205">
        <v>301</v>
      </c>
      <c r="E30" s="205">
        <v>6</v>
      </c>
      <c r="F30" s="205">
        <v>21</v>
      </c>
      <c r="G30" s="205">
        <v>68</v>
      </c>
      <c r="H30" s="205">
        <v>59</v>
      </c>
      <c r="I30" s="205">
        <v>2</v>
      </c>
      <c r="J30" s="205">
        <v>7</v>
      </c>
      <c r="K30" s="205">
        <v>287</v>
      </c>
      <c r="L30" s="205">
        <v>252</v>
      </c>
      <c r="M30" s="205">
        <v>11</v>
      </c>
      <c r="N30" s="205">
        <v>24</v>
      </c>
    </row>
    <row r="31" spans="1:14" ht="15" customHeight="1" x14ac:dyDescent="0.15">
      <c r="A31" s="202" t="s">
        <v>671</v>
      </c>
      <c r="B31" s="203" t="s">
        <v>672</v>
      </c>
      <c r="C31" s="205">
        <v>12</v>
      </c>
      <c r="D31" s="205">
        <v>10</v>
      </c>
      <c r="E31" s="205">
        <v>1</v>
      </c>
      <c r="F31" s="205">
        <v>1</v>
      </c>
      <c r="G31" s="205">
        <v>1</v>
      </c>
      <c r="H31" s="205">
        <v>1</v>
      </c>
      <c r="I31" s="205">
        <v>0</v>
      </c>
      <c r="J31" s="205">
        <v>0</v>
      </c>
      <c r="K31" s="205">
        <v>13</v>
      </c>
      <c r="L31" s="205">
        <v>10</v>
      </c>
      <c r="M31" s="205">
        <v>2</v>
      </c>
      <c r="N31" s="205">
        <v>1</v>
      </c>
    </row>
    <row r="32" spans="1:14" ht="15" customHeight="1" x14ac:dyDescent="0.15">
      <c r="A32" s="198"/>
      <c r="B32" s="204" t="s">
        <v>332</v>
      </c>
      <c r="C32" s="205">
        <v>13</v>
      </c>
      <c r="D32" s="205">
        <v>9</v>
      </c>
      <c r="E32" s="205">
        <v>2</v>
      </c>
      <c r="F32" s="205">
        <v>2</v>
      </c>
      <c r="G32" s="205">
        <v>2</v>
      </c>
      <c r="H32" s="205">
        <v>1</v>
      </c>
      <c r="I32" s="205">
        <v>0</v>
      </c>
      <c r="J32" s="205">
        <v>1</v>
      </c>
      <c r="K32" s="205">
        <v>12</v>
      </c>
      <c r="L32" s="205">
        <v>9</v>
      </c>
      <c r="M32" s="205">
        <v>1</v>
      </c>
      <c r="N32" s="205">
        <v>2</v>
      </c>
    </row>
  </sheetData>
  <phoneticPr fontId="1"/>
  <pageMargins left="0.31496062992125984" right="0.31496062992125984" top="0.70866141732283472" bottom="0.39370078740157483" header="0.31496062992125984" footer="0.19685039370078741"/>
  <pageSetup paperSize="9" scale="80" orientation="landscape" horizontalDpi="200" verticalDpi="200" r:id="rId1"/>
  <headerFooter alignWithMargins="0">
    <oddHeader>&amp;R【３．介護サービスの選択・変更が与える満足度等への影響】
 &amp;A  (&amp;P/&amp;N)</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E27"/>
  <sheetViews>
    <sheetView showGridLines="0" view="pageBreakPreview" zoomScale="70" zoomScaleNormal="100" zoomScaleSheetLayoutView="70" workbookViewId="0"/>
  </sheetViews>
  <sheetFormatPr defaultColWidth="8" defaultRowHeight="15" customHeight="1" x14ac:dyDescent="0.15"/>
  <cols>
    <col min="1" max="1" width="9.85546875" style="190" customWidth="1"/>
    <col min="2" max="2" width="8.7109375" style="190" customWidth="1"/>
    <col min="3" max="30" width="8.140625" style="190" hidden="1" customWidth="1"/>
    <col min="31" max="51" width="9.7109375" style="190" hidden="1" customWidth="1"/>
    <col min="52" max="135" width="8" style="190" hidden="1" customWidth="1"/>
    <col min="136" max="142" width="9.5703125" style="190" hidden="1" customWidth="1"/>
    <col min="143" max="143" width="8.140625" style="190" hidden="1" customWidth="1"/>
    <col min="144" max="159" width="9.5703125" style="190" hidden="1" customWidth="1"/>
    <col min="160" max="183" width="8.140625" style="190" hidden="1" customWidth="1"/>
    <col min="184" max="207" width="9.5703125" style="190" customWidth="1"/>
    <col min="208" max="291" width="8.140625" style="190" customWidth="1"/>
    <col min="292" max="16384" width="8" style="190"/>
  </cols>
  <sheetData>
    <row r="1" spans="1:291" ht="15" customHeight="1" x14ac:dyDescent="0.15">
      <c r="C1" s="190" t="s">
        <v>535</v>
      </c>
      <c r="G1" s="190" t="s">
        <v>536</v>
      </c>
      <c r="O1" s="209" t="s">
        <v>537</v>
      </c>
      <c r="T1" s="209" t="s">
        <v>538</v>
      </c>
      <c r="AA1" s="209" t="s">
        <v>539</v>
      </c>
      <c r="AE1" s="209" t="s">
        <v>540</v>
      </c>
      <c r="AO1" s="209" t="s">
        <v>541</v>
      </c>
      <c r="AZ1" s="190" t="s">
        <v>542</v>
      </c>
      <c r="BN1" s="190" t="s">
        <v>542</v>
      </c>
      <c r="CB1" s="190" t="s">
        <v>542</v>
      </c>
      <c r="CP1" s="190" t="s">
        <v>542</v>
      </c>
      <c r="DD1" s="190" t="s">
        <v>542</v>
      </c>
      <c r="DR1" s="190" t="s">
        <v>542</v>
      </c>
      <c r="EF1" s="209" t="s">
        <v>543</v>
      </c>
      <c r="EJ1" s="209"/>
      <c r="EN1" s="209" t="s">
        <v>509</v>
      </c>
      <c r="ER1" s="209"/>
      <c r="EV1" s="209" t="s">
        <v>544</v>
      </c>
      <c r="EZ1" s="209"/>
      <c r="FD1" s="209" t="s">
        <v>545</v>
      </c>
      <c r="FH1" s="209" t="s">
        <v>546</v>
      </c>
      <c r="FL1" s="209" t="s">
        <v>545</v>
      </c>
      <c r="FP1" s="209" t="s">
        <v>546</v>
      </c>
      <c r="FT1" s="209" t="s">
        <v>545</v>
      </c>
      <c r="FX1" s="209" t="s">
        <v>546</v>
      </c>
      <c r="GB1" s="209" t="s">
        <v>519</v>
      </c>
      <c r="GF1" s="209"/>
      <c r="GJ1" s="209" t="s">
        <v>519</v>
      </c>
      <c r="GN1" s="209"/>
      <c r="GR1" s="209" t="s">
        <v>519</v>
      </c>
      <c r="GV1" s="209"/>
      <c r="GZ1" s="209" t="s">
        <v>547</v>
      </c>
      <c r="HE1" s="209"/>
      <c r="HJ1" s="209" t="s">
        <v>547</v>
      </c>
      <c r="HO1" s="209"/>
      <c r="HT1" s="209" t="s">
        <v>547</v>
      </c>
      <c r="HY1" s="209"/>
      <c r="ID1" s="209" t="s">
        <v>548</v>
      </c>
      <c r="IJ1" s="209" t="s">
        <v>548</v>
      </c>
      <c r="IP1" s="209" t="s">
        <v>548</v>
      </c>
      <c r="IV1" s="209" t="s">
        <v>548</v>
      </c>
      <c r="JB1" s="209" t="s">
        <v>548</v>
      </c>
      <c r="JH1" s="209" t="s">
        <v>548</v>
      </c>
      <c r="JN1" s="209" t="s">
        <v>548</v>
      </c>
      <c r="JT1" s="209" t="s">
        <v>548</v>
      </c>
      <c r="JZ1" s="209" t="s">
        <v>548</v>
      </c>
    </row>
    <row r="2" spans="1:291" ht="15" customHeight="1" x14ac:dyDescent="0.15">
      <c r="O2" s="209"/>
      <c r="T2" s="209"/>
      <c r="AA2" s="209"/>
      <c r="AE2" s="209"/>
      <c r="AO2" s="209"/>
      <c r="AZ2" s="190" t="s">
        <v>549</v>
      </c>
      <c r="BN2" s="190" t="s">
        <v>550</v>
      </c>
      <c r="CB2" s="190" t="s">
        <v>551</v>
      </c>
      <c r="CP2" s="190" t="s">
        <v>552</v>
      </c>
      <c r="DD2" s="190" t="s">
        <v>553</v>
      </c>
      <c r="DR2" s="190" t="s">
        <v>554</v>
      </c>
      <c r="FD2" s="190" t="s">
        <v>520</v>
      </c>
      <c r="FL2" s="190" t="s">
        <v>521</v>
      </c>
      <c r="FT2" s="190" t="s">
        <v>555</v>
      </c>
      <c r="GB2" s="190" t="s">
        <v>520</v>
      </c>
      <c r="GJ2" s="190" t="s">
        <v>521</v>
      </c>
      <c r="GR2" s="190" t="s">
        <v>522</v>
      </c>
      <c r="GZ2" s="190" t="s">
        <v>520</v>
      </c>
      <c r="HJ2" s="190" t="s">
        <v>521</v>
      </c>
      <c r="HT2" s="190" t="s">
        <v>522</v>
      </c>
      <c r="ID2" s="190" t="s">
        <v>556</v>
      </c>
      <c r="IJ2" s="190" t="s">
        <v>557</v>
      </c>
      <c r="IP2" s="190" t="s">
        <v>558</v>
      </c>
      <c r="IV2" s="190" t="s">
        <v>559</v>
      </c>
      <c r="JB2" s="190" t="s">
        <v>560</v>
      </c>
      <c r="JH2" s="190" t="s">
        <v>561</v>
      </c>
      <c r="JN2" s="190" t="s">
        <v>562</v>
      </c>
      <c r="JT2" s="190" t="s">
        <v>563</v>
      </c>
      <c r="JZ2" s="190" t="s">
        <v>564</v>
      </c>
    </row>
    <row r="3" spans="1:291" ht="15" customHeight="1" x14ac:dyDescent="0.15">
      <c r="AZ3" s="309" t="s">
        <v>523</v>
      </c>
      <c r="BA3" s="310"/>
      <c r="BB3" s="310"/>
      <c r="BC3" s="310"/>
      <c r="BD3" s="310"/>
      <c r="BE3" s="310"/>
      <c r="BF3" s="311"/>
      <c r="BG3" s="309" t="s">
        <v>524</v>
      </c>
      <c r="BH3" s="310"/>
      <c r="BI3" s="310"/>
      <c r="BJ3" s="310"/>
      <c r="BK3" s="310"/>
      <c r="BL3" s="310"/>
      <c r="BM3" s="311"/>
      <c r="BN3" s="309" t="s">
        <v>523</v>
      </c>
      <c r="BO3" s="310"/>
      <c r="BP3" s="310"/>
      <c r="BQ3" s="310"/>
      <c r="BR3" s="310"/>
      <c r="BS3" s="310"/>
      <c r="BT3" s="311"/>
      <c r="BU3" s="309" t="s">
        <v>524</v>
      </c>
      <c r="BV3" s="310"/>
      <c r="BW3" s="310"/>
      <c r="BX3" s="310"/>
      <c r="BY3" s="310"/>
      <c r="BZ3" s="310"/>
      <c r="CA3" s="311"/>
      <c r="CB3" s="309" t="s">
        <v>523</v>
      </c>
      <c r="CC3" s="310"/>
      <c r="CD3" s="310"/>
      <c r="CE3" s="310"/>
      <c r="CF3" s="310"/>
      <c r="CG3" s="310"/>
      <c r="CH3" s="311"/>
      <c r="CI3" s="309" t="s">
        <v>524</v>
      </c>
      <c r="CJ3" s="310"/>
      <c r="CK3" s="310"/>
      <c r="CL3" s="310"/>
      <c r="CM3" s="310"/>
      <c r="CN3" s="310"/>
      <c r="CO3" s="311"/>
      <c r="CP3" s="309" t="s">
        <v>523</v>
      </c>
      <c r="CQ3" s="310"/>
      <c r="CR3" s="310"/>
      <c r="CS3" s="310"/>
      <c r="CT3" s="310"/>
      <c r="CU3" s="310"/>
      <c r="CV3" s="311"/>
      <c r="CW3" s="309" t="s">
        <v>524</v>
      </c>
      <c r="CX3" s="310"/>
      <c r="CY3" s="310"/>
      <c r="CZ3" s="310"/>
      <c r="DA3" s="310"/>
      <c r="DB3" s="310"/>
      <c r="DC3" s="311"/>
      <c r="DD3" s="309" t="s">
        <v>523</v>
      </c>
      <c r="DE3" s="310"/>
      <c r="DF3" s="310"/>
      <c r="DG3" s="310"/>
      <c r="DH3" s="310"/>
      <c r="DI3" s="310"/>
      <c r="DJ3" s="311"/>
      <c r="DK3" s="309" t="s">
        <v>524</v>
      </c>
      <c r="DL3" s="310"/>
      <c r="DM3" s="310"/>
      <c r="DN3" s="310"/>
      <c r="DO3" s="310"/>
      <c r="DP3" s="310"/>
      <c r="DQ3" s="311"/>
      <c r="DR3" s="309" t="s">
        <v>523</v>
      </c>
      <c r="DS3" s="310"/>
      <c r="DT3" s="310"/>
      <c r="DU3" s="310"/>
      <c r="DV3" s="310"/>
      <c r="DW3" s="310"/>
      <c r="DX3" s="311"/>
      <c r="DY3" s="309" t="s">
        <v>524</v>
      </c>
      <c r="DZ3" s="310"/>
      <c r="EA3" s="310"/>
      <c r="EB3" s="310"/>
      <c r="EC3" s="310"/>
      <c r="ED3" s="310"/>
      <c r="EE3" s="311"/>
      <c r="EF3" s="309" t="s">
        <v>523</v>
      </c>
      <c r="EG3" s="310"/>
      <c r="EH3" s="310"/>
      <c r="EI3" s="311"/>
      <c r="EJ3" s="309" t="s">
        <v>524</v>
      </c>
      <c r="EK3" s="310"/>
      <c r="EL3" s="310"/>
      <c r="EM3" s="311"/>
      <c r="EN3" s="309" t="s">
        <v>523</v>
      </c>
      <c r="EO3" s="310"/>
      <c r="EP3" s="310"/>
      <c r="EQ3" s="311"/>
      <c r="ER3" s="309" t="s">
        <v>524</v>
      </c>
      <c r="ES3" s="310"/>
      <c r="ET3" s="310"/>
      <c r="EU3" s="311"/>
      <c r="EV3" s="309" t="s">
        <v>523</v>
      </c>
      <c r="EW3" s="310"/>
      <c r="EX3" s="310"/>
      <c r="EY3" s="311"/>
      <c r="EZ3" s="309" t="s">
        <v>524</v>
      </c>
      <c r="FA3" s="310"/>
      <c r="FB3" s="310"/>
      <c r="FC3" s="311"/>
      <c r="FD3" s="309" t="s">
        <v>565</v>
      </c>
      <c r="FE3" s="310"/>
      <c r="FF3" s="310"/>
      <c r="FG3" s="311"/>
      <c r="FH3" s="309" t="s">
        <v>566</v>
      </c>
      <c r="FI3" s="310"/>
      <c r="FJ3" s="310"/>
      <c r="FK3" s="311"/>
      <c r="FL3" s="309" t="s">
        <v>565</v>
      </c>
      <c r="FM3" s="310"/>
      <c r="FN3" s="310"/>
      <c r="FO3" s="311"/>
      <c r="FP3" s="309" t="s">
        <v>566</v>
      </c>
      <c r="FQ3" s="310"/>
      <c r="FR3" s="310"/>
      <c r="FS3" s="311"/>
      <c r="FT3" s="309" t="s">
        <v>565</v>
      </c>
      <c r="FU3" s="310"/>
      <c r="FV3" s="310"/>
      <c r="FW3" s="311"/>
      <c r="FX3" s="309" t="s">
        <v>566</v>
      </c>
      <c r="FY3" s="310"/>
      <c r="FZ3" s="310"/>
      <c r="GA3" s="311"/>
      <c r="GB3" s="309" t="s">
        <v>523</v>
      </c>
      <c r="GC3" s="310"/>
      <c r="GD3" s="310"/>
      <c r="GE3" s="311"/>
      <c r="GF3" s="309" t="s">
        <v>524</v>
      </c>
      <c r="GG3" s="310"/>
      <c r="GH3" s="310"/>
      <c r="GI3" s="311"/>
      <c r="GJ3" s="309" t="s">
        <v>523</v>
      </c>
      <c r="GK3" s="310"/>
      <c r="GL3" s="310"/>
      <c r="GM3" s="311"/>
      <c r="GN3" s="309" t="s">
        <v>524</v>
      </c>
      <c r="GO3" s="310"/>
      <c r="GP3" s="310"/>
      <c r="GQ3" s="311"/>
      <c r="GR3" s="309" t="s">
        <v>523</v>
      </c>
      <c r="GS3" s="310"/>
      <c r="GT3" s="310"/>
      <c r="GU3" s="311"/>
      <c r="GV3" s="309" t="s">
        <v>524</v>
      </c>
      <c r="GW3" s="310"/>
      <c r="GX3" s="310"/>
      <c r="GY3" s="311"/>
      <c r="GZ3" s="309" t="s">
        <v>523</v>
      </c>
      <c r="HA3" s="310"/>
      <c r="HB3" s="310"/>
      <c r="HC3" s="310"/>
      <c r="HD3" s="311"/>
      <c r="HE3" s="309" t="s">
        <v>524</v>
      </c>
      <c r="HF3" s="310"/>
      <c r="HG3" s="310"/>
      <c r="HH3" s="310"/>
      <c r="HI3" s="311"/>
      <c r="HJ3" s="309" t="s">
        <v>523</v>
      </c>
      <c r="HK3" s="310"/>
      <c r="HL3" s="310"/>
      <c r="HM3" s="310"/>
      <c r="HN3" s="311"/>
      <c r="HO3" s="309" t="s">
        <v>524</v>
      </c>
      <c r="HP3" s="310"/>
      <c r="HQ3" s="310"/>
      <c r="HR3" s="310"/>
      <c r="HS3" s="311"/>
      <c r="HT3" s="309" t="s">
        <v>523</v>
      </c>
      <c r="HU3" s="310"/>
      <c r="HV3" s="310"/>
      <c r="HW3" s="310"/>
      <c r="HX3" s="311"/>
      <c r="HY3" s="309" t="s">
        <v>524</v>
      </c>
      <c r="HZ3" s="310"/>
      <c r="IA3" s="310"/>
      <c r="IB3" s="310"/>
      <c r="IC3" s="311"/>
    </row>
    <row r="4" spans="1:291" s="195" customFormat="1" ht="56.25" x14ac:dyDescent="0.15">
      <c r="A4" s="312" t="s">
        <v>567</v>
      </c>
      <c r="B4" s="313"/>
      <c r="C4" s="193" t="s">
        <v>499</v>
      </c>
      <c r="D4" s="193" t="s">
        <v>568</v>
      </c>
      <c r="E4" s="193" t="s">
        <v>524</v>
      </c>
      <c r="F4" s="193" t="s">
        <v>332</v>
      </c>
      <c r="G4" s="193" t="s">
        <v>499</v>
      </c>
      <c r="H4" s="194" t="s">
        <v>569</v>
      </c>
      <c r="I4" s="194" t="s">
        <v>570</v>
      </c>
      <c r="J4" s="194" t="s">
        <v>571</v>
      </c>
      <c r="K4" s="194" t="s">
        <v>572</v>
      </c>
      <c r="L4" s="194" t="s">
        <v>573</v>
      </c>
      <c r="M4" s="193" t="s">
        <v>574</v>
      </c>
      <c r="N4" s="193" t="s">
        <v>377</v>
      </c>
      <c r="O4" s="193" t="s">
        <v>499</v>
      </c>
      <c r="P4" s="194" t="s">
        <v>575</v>
      </c>
      <c r="Q4" s="194" t="s">
        <v>576</v>
      </c>
      <c r="R4" s="193" t="s">
        <v>577</v>
      </c>
      <c r="S4" s="193" t="s">
        <v>332</v>
      </c>
      <c r="T4" s="193" t="s">
        <v>499</v>
      </c>
      <c r="U4" s="194" t="s">
        <v>578</v>
      </c>
      <c r="V4" s="194" t="s">
        <v>579</v>
      </c>
      <c r="W4" s="194" t="s">
        <v>580</v>
      </c>
      <c r="X4" s="193" t="s">
        <v>574</v>
      </c>
      <c r="Y4" s="193" t="s">
        <v>581</v>
      </c>
      <c r="Z4" s="193" t="s">
        <v>332</v>
      </c>
      <c r="AA4" s="193" t="s">
        <v>499</v>
      </c>
      <c r="AB4" s="194" t="s">
        <v>582</v>
      </c>
      <c r="AC4" s="194" t="s">
        <v>583</v>
      </c>
      <c r="AD4" s="193" t="s">
        <v>332</v>
      </c>
      <c r="AE4" s="193" t="s">
        <v>499</v>
      </c>
      <c r="AF4" s="194" t="s">
        <v>584</v>
      </c>
      <c r="AG4" s="194" t="s">
        <v>585</v>
      </c>
      <c r="AH4" s="194" t="s">
        <v>586</v>
      </c>
      <c r="AI4" s="194" t="s">
        <v>587</v>
      </c>
      <c r="AJ4" s="194" t="s">
        <v>588</v>
      </c>
      <c r="AK4" s="194" t="s">
        <v>589</v>
      </c>
      <c r="AL4" s="194" t="s">
        <v>590</v>
      </c>
      <c r="AM4" s="193" t="s">
        <v>574</v>
      </c>
      <c r="AN4" s="193" t="s">
        <v>377</v>
      </c>
      <c r="AO4" s="193" t="s">
        <v>499</v>
      </c>
      <c r="AP4" s="194" t="s">
        <v>591</v>
      </c>
      <c r="AQ4" s="194" t="s">
        <v>592</v>
      </c>
      <c r="AR4" s="194" t="s">
        <v>593</v>
      </c>
      <c r="AS4" s="194" t="s">
        <v>594</v>
      </c>
      <c r="AT4" s="194" t="s">
        <v>595</v>
      </c>
      <c r="AU4" s="194" t="s">
        <v>596</v>
      </c>
      <c r="AV4" s="194" t="s">
        <v>597</v>
      </c>
      <c r="AW4" s="194" t="s">
        <v>598</v>
      </c>
      <c r="AX4" s="193" t="s">
        <v>574</v>
      </c>
      <c r="AY4" s="193" t="s">
        <v>377</v>
      </c>
      <c r="AZ4" s="193" t="s">
        <v>499</v>
      </c>
      <c r="BA4" s="211" t="s">
        <v>599</v>
      </c>
      <c r="BB4" s="212" t="s">
        <v>600</v>
      </c>
      <c r="BC4" s="213" t="s">
        <v>601</v>
      </c>
      <c r="BD4" s="212" t="s">
        <v>602</v>
      </c>
      <c r="BE4" s="213" t="s">
        <v>331</v>
      </c>
      <c r="BF4" s="193" t="s">
        <v>332</v>
      </c>
      <c r="BG4" s="193" t="s">
        <v>499</v>
      </c>
      <c r="BH4" s="211" t="s">
        <v>599</v>
      </c>
      <c r="BI4" s="212" t="s">
        <v>600</v>
      </c>
      <c r="BJ4" s="213" t="s">
        <v>601</v>
      </c>
      <c r="BK4" s="212" t="s">
        <v>602</v>
      </c>
      <c r="BL4" s="213" t="s">
        <v>331</v>
      </c>
      <c r="BM4" s="193" t="s">
        <v>332</v>
      </c>
      <c r="BN4" s="193" t="s">
        <v>499</v>
      </c>
      <c r="BO4" s="211" t="s">
        <v>599</v>
      </c>
      <c r="BP4" s="212" t="s">
        <v>600</v>
      </c>
      <c r="BQ4" s="213" t="s">
        <v>601</v>
      </c>
      <c r="BR4" s="212" t="s">
        <v>602</v>
      </c>
      <c r="BS4" s="213" t="s">
        <v>331</v>
      </c>
      <c r="BT4" s="193" t="s">
        <v>332</v>
      </c>
      <c r="BU4" s="193" t="s">
        <v>499</v>
      </c>
      <c r="BV4" s="211" t="s">
        <v>599</v>
      </c>
      <c r="BW4" s="212" t="s">
        <v>600</v>
      </c>
      <c r="BX4" s="213" t="s">
        <v>601</v>
      </c>
      <c r="BY4" s="212" t="s">
        <v>602</v>
      </c>
      <c r="BZ4" s="213" t="s">
        <v>331</v>
      </c>
      <c r="CA4" s="193" t="s">
        <v>332</v>
      </c>
      <c r="CB4" s="193" t="s">
        <v>499</v>
      </c>
      <c r="CC4" s="211" t="s">
        <v>599</v>
      </c>
      <c r="CD4" s="212" t="s">
        <v>600</v>
      </c>
      <c r="CE4" s="213" t="s">
        <v>601</v>
      </c>
      <c r="CF4" s="212" t="s">
        <v>602</v>
      </c>
      <c r="CG4" s="213" t="s">
        <v>331</v>
      </c>
      <c r="CH4" s="193" t="s">
        <v>332</v>
      </c>
      <c r="CI4" s="193" t="s">
        <v>499</v>
      </c>
      <c r="CJ4" s="211" t="s">
        <v>599</v>
      </c>
      <c r="CK4" s="212" t="s">
        <v>600</v>
      </c>
      <c r="CL4" s="213" t="s">
        <v>601</v>
      </c>
      <c r="CM4" s="212" t="s">
        <v>602</v>
      </c>
      <c r="CN4" s="213" t="s">
        <v>331</v>
      </c>
      <c r="CO4" s="193" t="s">
        <v>332</v>
      </c>
      <c r="CP4" s="193" t="s">
        <v>499</v>
      </c>
      <c r="CQ4" s="211" t="s">
        <v>599</v>
      </c>
      <c r="CR4" s="212" t="s">
        <v>600</v>
      </c>
      <c r="CS4" s="213" t="s">
        <v>601</v>
      </c>
      <c r="CT4" s="212" t="s">
        <v>602</v>
      </c>
      <c r="CU4" s="213" t="s">
        <v>331</v>
      </c>
      <c r="CV4" s="193" t="s">
        <v>332</v>
      </c>
      <c r="CW4" s="193" t="s">
        <v>499</v>
      </c>
      <c r="CX4" s="211" t="s">
        <v>599</v>
      </c>
      <c r="CY4" s="212" t="s">
        <v>600</v>
      </c>
      <c r="CZ4" s="213" t="s">
        <v>601</v>
      </c>
      <c r="DA4" s="212" t="s">
        <v>602</v>
      </c>
      <c r="DB4" s="213" t="s">
        <v>331</v>
      </c>
      <c r="DC4" s="193" t="s">
        <v>332</v>
      </c>
      <c r="DD4" s="193" t="s">
        <v>499</v>
      </c>
      <c r="DE4" s="211" t="s">
        <v>599</v>
      </c>
      <c r="DF4" s="212" t="s">
        <v>600</v>
      </c>
      <c r="DG4" s="213" t="s">
        <v>601</v>
      </c>
      <c r="DH4" s="212" t="s">
        <v>602</v>
      </c>
      <c r="DI4" s="213" t="s">
        <v>331</v>
      </c>
      <c r="DJ4" s="193" t="s">
        <v>332</v>
      </c>
      <c r="DK4" s="193" t="s">
        <v>499</v>
      </c>
      <c r="DL4" s="211" t="s">
        <v>599</v>
      </c>
      <c r="DM4" s="212" t="s">
        <v>600</v>
      </c>
      <c r="DN4" s="213" t="s">
        <v>601</v>
      </c>
      <c r="DO4" s="212" t="s">
        <v>602</v>
      </c>
      <c r="DP4" s="213" t="s">
        <v>331</v>
      </c>
      <c r="DQ4" s="193" t="s">
        <v>332</v>
      </c>
      <c r="DR4" s="193" t="s">
        <v>499</v>
      </c>
      <c r="DS4" s="211" t="s">
        <v>599</v>
      </c>
      <c r="DT4" s="212" t="s">
        <v>600</v>
      </c>
      <c r="DU4" s="213" t="s">
        <v>601</v>
      </c>
      <c r="DV4" s="212" t="s">
        <v>602</v>
      </c>
      <c r="DW4" s="213" t="s">
        <v>331</v>
      </c>
      <c r="DX4" s="193" t="s">
        <v>332</v>
      </c>
      <c r="DY4" s="193" t="s">
        <v>499</v>
      </c>
      <c r="DZ4" s="211" t="s">
        <v>599</v>
      </c>
      <c r="EA4" s="212" t="s">
        <v>600</v>
      </c>
      <c r="EB4" s="213" t="s">
        <v>601</v>
      </c>
      <c r="EC4" s="212" t="s">
        <v>602</v>
      </c>
      <c r="ED4" s="213" t="s">
        <v>331</v>
      </c>
      <c r="EE4" s="193" t="s">
        <v>332</v>
      </c>
      <c r="EF4" s="193" t="s">
        <v>499</v>
      </c>
      <c r="EG4" s="194" t="s">
        <v>603</v>
      </c>
      <c r="EH4" s="193" t="s">
        <v>604</v>
      </c>
      <c r="EI4" s="193" t="s">
        <v>332</v>
      </c>
      <c r="EJ4" s="193" t="s">
        <v>499</v>
      </c>
      <c r="EK4" s="194" t="s">
        <v>603</v>
      </c>
      <c r="EL4" s="193" t="s">
        <v>604</v>
      </c>
      <c r="EM4" s="193" t="s">
        <v>332</v>
      </c>
      <c r="EN4" s="193" t="s">
        <v>499</v>
      </c>
      <c r="EO4" s="194" t="s">
        <v>526</v>
      </c>
      <c r="EP4" s="194" t="s">
        <v>527</v>
      </c>
      <c r="EQ4" s="193" t="s">
        <v>332</v>
      </c>
      <c r="ER4" s="193" t="s">
        <v>499</v>
      </c>
      <c r="ES4" s="194" t="s">
        <v>526</v>
      </c>
      <c r="ET4" s="194" t="s">
        <v>527</v>
      </c>
      <c r="EU4" s="193" t="s">
        <v>332</v>
      </c>
      <c r="EV4" s="193" t="s">
        <v>499</v>
      </c>
      <c r="EW4" s="194" t="s">
        <v>603</v>
      </c>
      <c r="EX4" s="193" t="s">
        <v>604</v>
      </c>
      <c r="EY4" s="193" t="s">
        <v>377</v>
      </c>
      <c r="EZ4" s="193" t="s">
        <v>499</v>
      </c>
      <c r="FA4" s="194" t="s">
        <v>603</v>
      </c>
      <c r="FB4" s="193" t="s">
        <v>604</v>
      </c>
      <c r="FC4" s="193" t="s">
        <v>332</v>
      </c>
      <c r="FD4" s="193" t="s">
        <v>499</v>
      </c>
      <c r="FE4" s="194" t="s">
        <v>605</v>
      </c>
      <c r="FF4" s="194" t="s">
        <v>606</v>
      </c>
      <c r="FG4" s="193" t="s">
        <v>332</v>
      </c>
      <c r="FH4" s="193" t="s">
        <v>499</v>
      </c>
      <c r="FI4" s="194" t="s">
        <v>607</v>
      </c>
      <c r="FJ4" s="194" t="s">
        <v>608</v>
      </c>
      <c r="FK4" s="194" t="s">
        <v>483</v>
      </c>
      <c r="FL4" s="193" t="s">
        <v>499</v>
      </c>
      <c r="FM4" s="194" t="s">
        <v>605</v>
      </c>
      <c r="FN4" s="194" t="s">
        <v>606</v>
      </c>
      <c r="FO4" s="193" t="s">
        <v>332</v>
      </c>
      <c r="FP4" s="193" t="s">
        <v>499</v>
      </c>
      <c r="FQ4" s="194" t="s">
        <v>607</v>
      </c>
      <c r="FR4" s="194" t="s">
        <v>608</v>
      </c>
      <c r="FS4" s="194" t="s">
        <v>483</v>
      </c>
      <c r="FT4" s="193" t="s">
        <v>499</v>
      </c>
      <c r="FU4" s="194" t="s">
        <v>605</v>
      </c>
      <c r="FV4" s="194" t="s">
        <v>606</v>
      </c>
      <c r="FW4" s="193" t="s">
        <v>332</v>
      </c>
      <c r="FX4" s="193" t="s">
        <v>499</v>
      </c>
      <c r="FY4" s="194" t="s">
        <v>607</v>
      </c>
      <c r="FZ4" s="194" t="s">
        <v>608</v>
      </c>
      <c r="GA4" s="194" t="s">
        <v>483</v>
      </c>
      <c r="GB4" s="193" t="s">
        <v>499</v>
      </c>
      <c r="GC4" s="194" t="s">
        <v>526</v>
      </c>
      <c r="GD4" s="193" t="s">
        <v>527</v>
      </c>
      <c r="GE4" s="193" t="s">
        <v>377</v>
      </c>
      <c r="GF4" s="193" t="s">
        <v>499</v>
      </c>
      <c r="GG4" s="194" t="s">
        <v>526</v>
      </c>
      <c r="GH4" s="193" t="s">
        <v>527</v>
      </c>
      <c r="GI4" s="193" t="s">
        <v>377</v>
      </c>
      <c r="GJ4" s="193" t="s">
        <v>499</v>
      </c>
      <c r="GK4" s="194" t="s">
        <v>526</v>
      </c>
      <c r="GL4" s="193" t="s">
        <v>527</v>
      </c>
      <c r="GM4" s="193" t="s">
        <v>377</v>
      </c>
      <c r="GN4" s="193" t="s">
        <v>499</v>
      </c>
      <c r="GO4" s="194" t="s">
        <v>526</v>
      </c>
      <c r="GP4" s="193" t="s">
        <v>527</v>
      </c>
      <c r="GQ4" s="193" t="s">
        <v>377</v>
      </c>
      <c r="GR4" s="193" t="s">
        <v>499</v>
      </c>
      <c r="GS4" s="194" t="s">
        <v>526</v>
      </c>
      <c r="GT4" s="193" t="s">
        <v>527</v>
      </c>
      <c r="GU4" s="193" t="s">
        <v>377</v>
      </c>
      <c r="GV4" s="193" t="s">
        <v>499</v>
      </c>
      <c r="GW4" s="194" t="s">
        <v>526</v>
      </c>
      <c r="GX4" s="193" t="s">
        <v>527</v>
      </c>
      <c r="GY4" s="193" t="s">
        <v>377</v>
      </c>
      <c r="GZ4" s="193" t="s">
        <v>499</v>
      </c>
      <c r="HA4" s="194" t="s">
        <v>609</v>
      </c>
      <c r="HB4" s="194" t="s">
        <v>610</v>
      </c>
      <c r="HC4" s="194" t="s">
        <v>611</v>
      </c>
      <c r="HD4" s="193" t="s">
        <v>332</v>
      </c>
      <c r="HE4" s="193" t="s">
        <v>499</v>
      </c>
      <c r="HF4" s="194" t="s">
        <v>609</v>
      </c>
      <c r="HG4" s="194" t="s">
        <v>610</v>
      </c>
      <c r="HH4" s="194" t="s">
        <v>611</v>
      </c>
      <c r="HI4" s="193" t="s">
        <v>332</v>
      </c>
      <c r="HJ4" s="193" t="s">
        <v>499</v>
      </c>
      <c r="HK4" s="194" t="s">
        <v>609</v>
      </c>
      <c r="HL4" s="194" t="s">
        <v>610</v>
      </c>
      <c r="HM4" s="194" t="s">
        <v>611</v>
      </c>
      <c r="HN4" s="193" t="s">
        <v>332</v>
      </c>
      <c r="HO4" s="193" t="s">
        <v>499</v>
      </c>
      <c r="HP4" s="194" t="s">
        <v>609</v>
      </c>
      <c r="HQ4" s="194" t="s">
        <v>610</v>
      </c>
      <c r="HR4" s="194" t="s">
        <v>611</v>
      </c>
      <c r="HS4" s="193" t="s">
        <v>332</v>
      </c>
      <c r="HT4" s="193" t="s">
        <v>499</v>
      </c>
      <c r="HU4" s="194" t="s">
        <v>609</v>
      </c>
      <c r="HV4" s="194" t="s">
        <v>610</v>
      </c>
      <c r="HW4" s="194" t="s">
        <v>611</v>
      </c>
      <c r="HX4" s="193" t="s">
        <v>332</v>
      </c>
      <c r="HY4" s="193" t="s">
        <v>499</v>
      </c>
      <c r="HZ4" s="194" t="s">
        <v>609</v>
      </c>
      <c r="IA4" s="194" t="s">
        <v>610</v>
      </c>
      <c r="IB4" s="194" t="s">
        <v>611</v>
      </c>
      <c r="IC4" s="193" t="s">
        <v>332</v>
      </c>
      <c r="ID4" s="193" t="s">
        <v>499</v>
      </c>
      <c r="IE4" s="194" t="s">
        <v>612</v>
      </c>
      <c r="IF4" s="194" t="s">
        <v>613</v>
      </c>
      <c r="IG4" s="194" t="s">
        <v>614</v>
      </c>
      <c r="IH4" s="194" t="s">
        <v>615</v>
      </c>
      <c r="II4" s="193" t="s">
        <v>377</v>
      </c>
      <c r="IJ4" s="193" t="s">
        <v>499</v>
      </c>
      <c r="IK4" s="194" t="s">
        <v>612</v>
      </c>
      <c r="IL4" s="194" t="s">
        <v>613</v>
      </c>
      <c r="IM4" s="194" t="s">
        <v>614</v>
      </c>
      <c r="IN4" s="194" t="s">
        <v>615</v>
      </c>
      <c r="IO4" s="193" t="s">
        <v>377</v>
      </c>
      <c r="IP4" s="193" t="s">
        <v>499</v>
      </c>
      <c r="IQ4" s="194" t="s">
        <v>612</v>
      </c>
      <c r="IR4" s="194" t="s">
        <v>613</v>
      </c>
      <c r="IS4" s="194" t="s">
        <v>614</v>
      </c>
      <c r="IT4" s="194" t="s">
        <v>615</v>
      </c>
      <c r="IU4" s="193" t="s">
        <v>377</v>
      </c>
      <c r="IV4" s="193" t="s">
        <v>499</v>
      </c>
      <c r="IW4" s="194" t="s">
        <v>612</v>
      </c>
      <c r="IX4" s="194" t="s">
        <v>613</v>
      </c>
      <c r="IY4" s="194" t="s">
        <v>614</v>
      </c>
      <c r="IZ4" s="194" t="s">
        <v>615</v>
      </c>
      <c r="JA4" s="193" t="s">
        <v>377</v>
      </c>
      <c r="JB4" s="193" t="s">
        <v>499</v>
      </c>
      <c r="JC4" s="194" t="s">
        <v>612</v>
      </c>
      <c r="JD4" s="194" t="s">
        <v>613</v>
      </c>
      <c r="JE4" s="194" t="s">
        <v>614</v>
      </c>
      <c r="JF4" s="194" t="s">
        <v>615</v>
      </c>
      <c r="JG4" s="193" t="s">
        <v>377</v>
      </c>
      <c r="JH4" s="193" t="s">
        <v>499</v>
      </c>
      <c r="JI4" s="194" t="s">
        <v>612</v>
      </c>
      <c r="JJ4" s="194" t="s">
        <v>613</v>
      </c>
      <c r="JK4" s="194" t="s">
        <v>614</v>
      </c>
      <c r="JL4" s="194" t="s">
        <v>615</v>
      </c>
      <c r="JM4" s="193" t="s">
        <v>377</v>
      </c>
      <c r="JN4" s="193" t="s">
        <v>499</v>
      </c>
      <c r="JO4" s="194" t="s">
        <v>612</v>
      </c>
      <c r="JP4" s="194" t="s">
        <v>613</v>
      </c>
      <c r="JQ4" s="194" t="s">
        <v>614</v>
      </c>
      <c r="JR4" s="194" t="s">
        <v>615</v>
      </c>
      <c r="JS4" s="193" t="s">
        <v>377</v>
      </c>
      <c r="JT4" s="193" t="s">
        <v>499</v>
      </c>
      <c r="JU4" s="194" t="s">
        <v>612</v>
      </c>
      <c r="JV4" s="194" t="s">
        <v>613</v>
      </c>
      <c r="JW4" s="194" t="s">
        <v>614</v>
      </c>
      <c r="JX4" s="194" t="s">
        <v>615</v>
      </c>
      <c r="JY4" s="193" t="s">
        <v>377</v>
      </c>
      <c r="JZ4" s="193" t="s">
        <v>499</v>
      </c>
      <c r="KA4" s="194" t="s">
        <v>612</v>
      </c>
      <c r="KB4" s="194" t="s">
        <v>613</v>
      </c>
      <c r="KC4" s="194" t="s">
        <v>614</v>
      </c>
      <c r="KD4" s="194" t="s">
        <v>615</v>
      </c>
      <c r="KE4" s="193" t="s">
        <v>377</v>
      </c>
    </row>
    <row r="5" spans="1:291" ht="15" customHeight="1" x14ac:dyDescent="0.15">
      <c r="A5" s="196" t="s">
        <v>504</v>
      </c>
      <c r="B5" s="197"/>
      <c r="C5" s="127">
        <f t="shared" ref="C5:BN5" si="0">C18</f>
        <v>432</v>
      </c>
      <c r="D5" s="127">
        <f t="shared" si="0"/>
        <v>195</v>
      </c>
      <c r="E5" s="127">
        <f t="shared" si="0"/>
        <v>227</v>
      </c>
      <c r="F5" s="127">
        <f t="shared" si="0"/>
        <v>10</v>
      </c>
      <c r="G5" s="127">
        <f t="shared" si="0"/>
        <v>432</v>
      </c>
      <c r="H5" s="127">
        <f t="shared" si="0"/>
        <v>225</v>
      </c>
      <c r="I5" s="127">
        <f t="shared" si="0"/>
        <v>111</v>
      </c>
      <c r="J5" s="127">
        <f t="shared" si="0"/>
        <v>6</v>
      </c>
      <c r="K5" s="127">
        <f t="shared" si="0"/>
        <v>24</v>
      </c>
      <c r="L5" s="127">
        <f t="shared" si="0"/>
        <v>8</v>
      </c>
      <c r="M5" s="127">
        <f t="shared" si="0"/>
        <v>53</v>
      </c>
      <c r="N5" s="127">
        <f t="shared" si="0"/>
        <v>5</v>
      </c>
      <c r="O5" s="127">
        <f t="shared" si="0"/>
        <v>432</v>
      </c>
      <c r="P5" s="127">
        <f t="shared" si="0"/>
        <v>288</v>
      </c>
      <c r="Q5" s="127">
        <f t="shared" si="0"/>
        <v>105</v>
      </c>
      <c r="R5" s="127">
        <f t="shared" si="0"/>
        <v>34</v>
      </c>
      <c r="S5" s="127">
        <f t="shared" si="0"/>
        <v>5</v>
      </c>
      <c r="T5" s="127">
        <f t="shared" si="0"/>
        <v>432</v>
      </c>
      <c r="U5" s="127">
        <f t="shared" si="0"/>
        <v>244</v>
      </c>
      <c r="V5" s="127">
        <f t="shared" si="0"/>
        <v>68</v>
      </c>
      <c r="W5" s="127">
        <f t="shared" si="0"/>
        <v>87</v>
      </c>
      <c r="X5" s="127">
        <f t="shared" si="0"/>
        <v>30</v>
      </c>
      <c r="Y5" s="127">
        <f t="shared" si="0"/>
        <v>0</v>
      </c>
      <c r="Z5" s="127">
        <f t="shared" si="0"/>
        <v>3</v>
      </c>
      <c r="AA5" s="127">
        <f t="shared" si="0"/>
        <v>432</v>
      </c>
      <c r="AB5" s="127">
        <f t="shared" si="0"/>
        <v>264</v>
      </c>
      <c r="AC5" s="127">
        <f t="shared" si="0"/>
        <v>137</v>
      </c>
      <c r="AD5" s="127">
        <f t="shared" si="0"/>
        <v>31</v>
      </c>
      <c r="AE5" s="127">
        <f t="shared" si="0"/>
        <v>432</v>
      </c>
      <c r="AF5" s="127">
        <f t="shared" si="0"/>
        <v>54</v>
      </c>
      <c r="AG5" s="127">
        <f t="shared" si="0"/>
        <v>157</v>
      </c>
      <c r="AH5" s="127">
        <f t="shared" si="0"/>
        <v>79</v>
      </c>
      <c r="AI5" s="127">
        <f t="shared" si="0"/>
        <v>20</v>
      </c>
      <c r="AJ5" s="127">
        <f t="shared" si="0"/>
        <v>122</v>
      </c>
      <c r="AK5" s="127">
        <f t="shared" si="0"/>
        <v>15</v>
      </c>
      <c r="AL5" s="127">
        <f t="shared" si="0"/>
        <v>2</v>
      </c>
      <c r="AM5" s="127">
        <f t="shared" si="0"/>
        <v>44</v>
      </c>
      <c r="AN5" s="127">
        <f t="shared" si="0"/>
        <v>13</v>
      </c>
      <c r="AO5" s="127">
        <f t="shared" si="0"/>
        <v>432</v>
      </c>
      <c r="AP5" s="127">
        <f t="shared" si="0"/>
        <v>210</v>
      </c>
      <c r="AQ5" s="127">
        <f t="shared" si="0"/>
        <v>163</v>
      </c>
      <c r="AR5" s="127">
        <f t="shared" si="0"/>
        <v>113</v>
      </c>
      <c r="AS5" s="127">
        <f t="shared" si="0"/>
        <v>102</v>
      </c>
      <c r="AT5" s="127">
        <f t="shared" si="0"/>
        <v>157</v>
      </c>
      <c r="AU5" s="127">
        <f t="shared" si="0"/>
        <v>60</v>
      </c>
      <c r="AV5" s="127">
        <f t="shared" si="0"/>
        <v>127</v>
      </c>
      <c r="AW5" s="127">
        <f t="shared" si="0"/>
        <v>157</v>
      </c>
      <c r="AX5" s="127">
        <f t="shared" si="0"/>
        <v>30</v>
      </c>
      <c r="AY5" s="127">
        <f t="shared" si="0"/>
        <v>13</v>
      </c>
      <c r="AZ5" s="127">
        <f t="shared" si="0"/>
        <v>195</v>
      </c>
      <c r="BA5" s="127">
        <f t="shared" si="0"/>
        <v>52</v>
      </c>
      <c r="BB5" s="127">
        <f t="shared" si="0"/>
        <v>126</v>
      </c>
      <c r="BC5" s="127">
        <f t="shared" si="0"/>
        <v>9</v>
      </c>
      <c r="BD5" s="127">
        <f t="shared" si="0"/>
        <v>0</v>
      </c>
      <c r="BE5" s="127">
        <f t="shared" si="0"/>
        <v>4</v>
      </c>
      <c r="BF5" s="127">
        <f t="shared" si="0"/>
        <v>4</v>
      </c>
      <c r="BG5" s="127">
        <f t="shared" si="0"/>
        <v>227</v>
      </c>
      <c r="BH5" s="127">
        <f t="shared" si="0"/>
        <v>106</v>
      </c>
      <c r="BI5" s="127">
        <f t="shared" si="0"/>
        <v>88</v>
      </c>
      <c r="BJ5" s="127">
        <f t="shared" si="0"/>
        <v>2</v>
      </c>
      <c r="BK5" s="127">
        <f t="shared" si="0"/>
        <v>0</v>
      </c>
      <c r="BL5" s="127">
        <f t="shared" si="0"/>
        <v>0</v>
      </c>
      <c r="BM5" s="127">
        <f t="shared" si="0"/>
        <v>31</v>
      </c>
      <c r="BN5" s="127">
        <f t="shared" si="0"/>
        <v>195</v>
      </c>
      <c r="BO5" s="127">
        <f t="shared" ref="BO5:DZ5" si="1">BO18</f>
        <v>62</v>
      </c>
      <c r="BP5" s="127">
        <f t="shared" si="1"/>
        <v>121</v>
      </c>
      <c r="BQ5" s="127">
        <f t="shared" si="1"/>
        <v>7</v>
      </c>
      <c r="BR5" s="127">
        <f t="shared" si="1"/>
        <v>1</v>
      </c>
      <c r="BS5" s="127">
        <f t="shared" si="1"/>
        <v>2</v>
      </c>
      <c r="BT5" s="127">
        <f t="shared" si="1"/>
        <v>2</v>
      </c>
      <c r="BU5" s="127">
        <f t="shared" si="1"/>
        <v>227</v>
      </c>
      <c r="BV5" s="127">
        <f t="shared" si="1"/>
        <v>99</v>
      </c>
      <c r="BW5" s="127">
        <f t="shared" si="1"/>
        <v>95</v>
      </c>
      <c r="BX5" s="127">
        <f t="shared" si="1"/>
        <v>4</v>
      </c>
      <c r="BY5" s="127">
        <f t="shared" si="1"/>
        <v>1</v>
      </c>
      <c r="BZ5" s="127">
        <f t="shared" si="1"/>
        <v>1</v>
      </c>
      <c r="CA5" s="127">
        <f t="shared" si="1"/>
        <v>27</v>
      </c>
      <c r="CB5" s="127">
        <f t="shared" si="1"/>
        <v>195</v>
      </c>
      <c r="CC5" s="127">
        <f t="shared" si="1"/>
        <v>53</v>
      </c>
      <c r="CD5" s="127">
        <f t="shared" si="1"/>
        <v>92</v>
      </c>
      <c r="CE5" s="127">
        <f t="shared" si="1"/>
        <v>34</v>
      </c>
      <c r="CF5" s="127">
        <f t="shared" si="1"/>
        <v>9</v>
      </c>
      <c r="CG5" s="127">
        <f t="shared" si="1"/>
        <v>5</v>
      </c>
      <c r="CH5" s="127">
        <f t="shared" si="1"/>
        <v>2</v>
      </c>
      <c r="CI5" s="127">
        <f t="shared" si="1"/>
        <v>227</v>
      </c>
      <c r="CJ5" s="127">
        <f t="shared" si="1"/>
        <v>88</v>
      </c>
      <c r="CK5" s="127">
        <f t="shared" si="1"/>
        <v>90</v>
      </c>
      <c r="CL5" s="127">
        <f t="shared" si="1"/>
        <v>11</v>
      </c>
      <c r="CM5" s="127">
        <f t="shared" si="1"/>
        <v>2</v>
      </c>
      <c r="CN5" s="127">
        <f t="shared" si="1"/>
        <v>8</v>
      </c>
      <c r="CO5" s="127">
        <f t="shared" si="1"/>
        <v>28</v>
      </c>
      <c r="CP5" s="127">
        <f t="shared" si="1"/>
        <v>195</v>
      </c>
      <c r="CQ5" s="127">
        <f t="shared" si="1"/>
        <v>39</v>
      </c>
      <c r="CR5" s="127">
        <f t="shared" si="1"/>
        <v>109</v>
      </c>
      <c r="CS5" s="127">
        <f t="shared" si="1"/>
        <v>13</v>
      </c>
      <c r="CT5" s="127">
        <f t="shared" si="1"/>
        <v>2</v>
      </c>
      <c r="CU5" s="127">
        <f t="shared" si="1"/>
        <v>25</v>
      </c>
      <c r="CV5" s="127">
        <f t="shared" si="1"/>
        <v>7</v>
      </c>
      <c r="CW5" s="127">
        <f t="shared" si="1"/>
        <v>227</v>
      </c>
      <c r="CX5" s="127">
        <f t="shared" si="1"/>
        <v>73</v>
      </c>
      <c r="CY5" s="127">
        <f t="shared" si="1"/>
        <v>109</v>
      </c>
      <c r="CZ5" s="127">
        <f t="shared" si="1"/>
        <v>14</v>
      </c>
      <c r="DA5" s="127">
        <f t="shared" si="1"/>
        <v>1</v>
      </c>
      <c r="DB5" s="127">
        <f t="shared" si="1"/>
        <v>1</v>
      </c>
      <c r="DC5" s="127">
        <f t="shared" si="1"/>
        <v>29</v>
      </c>
      <c r="DD5" s="127">
        <f t="shared" si="1"/>
        <v>195</v>
      </c>
      <c r="DE5" s="127">
        <f t="shared" si="1"/>
        <v>79</v>
      </c>
      <c r="DF5" s="127">
        <f t="shared" si="1"/>
        <v>102</v>
      </c>
      <c r="DG5" s="127">
        <f t="shared" si="1"/>
        <v>9</v>
      </c>
      <c r="DH5" s="127">
        <f t="shared" si="1"/>
        <v>0</v>
      </c>
      <c r="DI5" s="127">
        <f t="shared" si="1"/>
        <v>3</v>
      </c>
      <c r="DJ5" s="127">
        <f t="shared" si="1"/>
        <v>2</v>
      </c>
      <c r="DK5" s="127">
        <f t="shared" si="1"/>
        <v>227</v>
      </c>
      <c r="DL5" s="127">
        <f t="shared" si="1"/>
        <v>105</v>
      </c>
      <c r="DM5" s="127">
        <f t="shared" si="1"/>
        <v>85</v>
      </c>
      <c r="DN5" s="127">
        <f t="shared" si="1"/>
        <v>8</v>
      </c>
      <c r="DO5" s="127">
        <f t="shared" si="1"/>
        <v>0</v>
      </c>
      <c r="DP5" s="127">
        <f t="shared" si="1"/>
        <v>1</v>
      </c>
      <c r="DQ5" s="127">
        <f t="shared" si="1"/>
        <v>28</v>
      </c>
      <c r="DR5" s="127">
        <f t="shared" si="1"/>
        <v>195</v>
      </c>
      <c r="DS5" s="127">
        <f t="shared" si="1"/>
        <v>73</v>
      </c>
      <c r="DT5" s="127">
        <f t="shared" si="1"/>
        <v>106</v>
      </c>
      <c r="DU5" s="127">
        <f t="shared" si="1"/>
        <v>6</v>
      </c>
      <c r="DV5" s="127">
        <f t="shared" si="1"/>
        <v>0</v>
      </c>
      <c r="DW5" s="127">
        <f t="shared" si="1"/>
        <v>7</v>
      </c>
      <c r="DX5" s="127">
        <f t="shared" si="1"/>
        <v>3</v>
      </c>
      <c r="DY5" s="127">
        <f t="shared" si="1"/>
        <v>227</v>
      </c>
      <c r="DZ5" s="127">
        <f t="shared" si="1"/>
        <v>113</v>
      </c>
      <c r="EA5" s="127">
        <f t="shared" ref="EA5:EQ5" si="2">EA18</f>
        <v>80</v>
      </c>
      <c r="EB5" s="127">
        <f t="shared" si="2"/>
        <v>5</v>
      </c>
      <c r="EC5" s="127">
        <f t="shared" si="2"/>
        <v>0</v>
      </c>
      <c r="ED5" s="127">
        <f t="shared" si="2"/>
        <v>2</v>
      </c>
      <c r="EE5" s="127">
        <f t="shared" si="2"/>
        <v>27</v>
      </c>
      <c r="EF5" s="127">
        <f t="shared" si="2"/>
        <v>195</v>
      </c>
      <c r="EG5" s="127">
        <f t="shared" si="2"/>
        <v>125</v>
      </c>
      <c r="EH5" s="127">
        <f t="shared" si="2"/>
        <v>67</v>
      </c>
      <c r="EI5" s="127">
        <f t="shared" si="2"/>
        <v>3</v>
      </c>
      <c r="EJ5" s="127">
        <f t="shared" si="2"/>
        <v>227</v>
      </c>
      <c r="EK5" s="127">
        <f t="shared" si="2"/>
        <v>185</v>
      </c>
      <c r="EL5" s="127">
        <f t="shared" si="2"/>
        <v>40</v>
      </c>
      <c r="EM5" s="127">
        <f t="shared" si="2"/>
        <v>2</v>
      </c>
      <c r="EN5" s="127">
        <f t="shared" si="2"/>
        <v>195</v>
      </c>
      <c r="EO5" s="127">
        <f t="shared" si="2"/>
        <v>184</v>
      </c>
      <c r="EP5" s="127">
        <f t="shared" si="2"/>
        <v>5</v>
      </c>
      <c r="EQ5" s="127">
        <f t="shared" si="2"/>
        <v>6</v>
      </c>
      <c r="ER5" s="127">
        <f>ER18</f>
        <v>227</v>
      </c>
      <c r="ES5" s="127">
        <f>ES18</f>
        <v>211</v>
      </c>
      <c r="ET5" s="127">
        <f>ET18</f>
        <v>10</v>
      </c>
      <c r="EU5" s="127">
        <f>EU18</f>
        <v>6</v>
      </c>
      <c r="EV5" s="127">
        <f t="shared" ref="EV5:FC5" si="3">EV18</f>
        <v>195</v>
      </c>
      <c r="EW5" s="127">
        <f t="shared" si="3"/>
        <v>122</v>
      </c>
      <c r="EX5" s="127">
        <f t="shared" si="3"/>
        <v>69</v>
      </c>
      <c r="EY5" s="127">
        <f t="shared" si="3"/>
        <v>4</v>
      </c>
      <c r="EZ5" s="127">
        <f t="shared" si="3"/>
        <v>227</v>
      </c>
      <c r="FA5" s="127">
        <f t="shared" si="3"/>
        <v>189</v>
      </c>
      <c r="FB5" s="127">
        <f t="shared" si="3"/>
        <v>35</v>
      </c>
      <c r="FC5" s="127">
        <f t="shared" si="3"/>
        <v>3</v>
      </c>
      <c r="FD5" s="127">
        <f>FD18</f>
        <v>432</v>
      </c>
      <c r="FE5" s="127">
        <f>FE18</f>
        <v>132</v>
      </c>
      <c r="FF5" s="127">
        <f>FF18</f>
        <v>205</v>
      </c>
      <c r="FG5" s="127">
        <f>FG18</f>
        <v>95</v>
      </c>
      <c r="FH5" s="127">
        <f t="shared" ref="FH5:GQ5" si="4">FH18</f>
        <v>432</v>
      </c>
      <c r="FI5" s="127">
        <f t="shared" si="4"/>
        <v>250</v>
      </c>
      <c r="FJ5" s="127">
        <f t="shared" si="4"/>
        <v>64</v>
      </c>
      <c r="FK5" s="127">
        <f t="shared" si="4"/>
        <v>118</v>
      </c>
      <c r="FL5" s="127">
        <f t="shared" si="4"/>
        <v>432</v>
      </c>
      <c r="FM5" s="127">
        <f t="shared" si="4"/>
        <v>23</v>
      </c>
      <c r="FN5" s="127">
        <f t="shared" si="4"/>
        <v>233</v>
      </c>
      <c r="FO5" s="127">
        <f t="shared" si="4"/>
        <v>176</v>
      </c>
      <c r="FP5" s="127">
        <f t="shared" si="4"/>
        <v>432</v>
      </c>
      <c r="FQ5" s="127">
        <f t="shared" si="4"/>
        <v>38</v>
      </c>
      <c r="FR5" s="127">
        <f t="shared" si="4"/>
        <v>180</v>
      </c>
      <c r="FS5" s="127">
        <f t="shared" si="4"/>
        <v>214</v>
      </c>
      <c r="FT5" s="127">
        <f t="shared" si="4"/>
        <v>432</v>
      </c>
      <c r="FU5" s="127">
        <f t="shared" si="4"/>
        <v>162</v>
      </c>
      <c r="FV5" s="127">
        <f t="shared" si="4"/>
        <v>169</v>
      </c>
      <c r="FW5" s="127">
        <f t="shared" si="4"/>
        <v>101</v>
      </c>
      <c r="FX5" s="127">
        <f t="shared" si="4"/>
        <v>432</v>
      </c>
      <c r="FY5" s="127">
        <f t="shared" si="4"/>
        <v>236</v>
      </c>
      <c r="FZ5" s="127">
        <f t="shared" si="4"/>
        <v>72</v>
      </c>
      <c r="GA5" s="127">
        <f t="shared" si="4"/>
        <v>124</v>
      </c>
      <c r="GB5" s="127">
        <f t="shared" si="4"/>
        <v>118</v>
      </c>
      <c r="GC5" s="127">
        <f t="shared" si="4"/>
        <v>114</v>
      </c>
      <c r="GD5" s="127">
        <f t="shared" si="4"/>
        <v>1</v>
      </c>
      <c r="GE5" s="127">
        <f t="shared" si="4"/>
        <v>3</v>
      </c>
      <c r="GF5" s="127">
        <f t="shared" si="4"/>
        <v>125</v>
      </c>
      <c r="GG5" s="127">
        <f t="shared" si="4"/>
        <v>119</v>
      </c>
      <c r="GH5" s="127">
        <f t="shared" si="4"/>
        <v>1</v>
      </c>
      <c r="GI5" s="127">
        <f t="shared" si="4"/>
        <v>5</v>
      </c>
      <c r="GJ5" s="127">
        <f t="shared" si="4"/>
        <v>20</v>
      </c>
      <c r="GK5" s="127">
        <f t="shared" si="4"/>
        <v>18</v>
      </c>
      <c r="GL5" s="127">
        <f t="shared" si="4"/>
        <v>1</v>
      </c>
      <c r="GM5" s="127">
        <f t="shared" si="4"/>
        <v>1</v>
      </c>
      <c r="GN5" s="127">
        <f t="shared" si="4"/>
        <v>17</v>
      </c>
      <c r="GO5" s="127">
        <f t="shared" si="4"/>
        <v>16</v>
      </c>
      <c r="GP5" s="127">
        <f t="shared" si="4"/>
        <v>0</v>
      </c>
      <c r="GQ5" s="127">
        <f t="shared" si="4"/>
        <v>1</v>
      </c>
      <c r="GR5" s="127">
        <f>GR18</f>
        <v>97</v>
      </c>
      <c r="GS5" s="127">
        <f>GS18</f>
        <v>90</v>
      </c>
      <c r="GT5" s="127">
        <f>GT18</f>
        <v>1</v>
      </c>
      <c r="GU5" s="127">
        <f>GU18</f>
        <v>6</v>
      </c>
      <c r="GV5" s="127">
        <f t="shared" ref="GV5:GY5" si="5">GV18</f>
        <v>134</v>
      </c>
      <c r="GW5" s="127">
        <f t="shared" si="5"/>
        <v>120</v>
      </c>
      <c r="GX5" s="127">
        <f t="shared" si="5"/>
        <v>3</v>
      </c>
      <c r="GY5" s="127">
        <f t="shared" si="5"/>
        <v>11</v>
      </c>
      <c r="GZ5" s="127">
        <f>GZ18</f>
        <v>195</v>
      </c>
      <c r="HA5" s="127">
        <f>HA18</f>
        <v>2</v>
      </c>
      <c r="HB5" s="127">
        <f>HB18</f>
        <v>130</v>
      </c>
      <c r="HC5" s="127">
        <f>HC18</f>
        <v>8</v>
      </c>
      <c r="HD5" s="127">
        <f>HD18</f>
        <v>55</v>
      </c>
      <c r="HE5" s="127">
        <f t="shared" ref="HE5:JP5" si="6">HE18</f>
        <v>227</v>
      </c>
      <c r="HF5" s="127">
        <f t="shared" si="6"/>
        <v>1</v>
      </c>
      <c r="HG5" s="127">
        <f t="shared" si="6"/>
        <v>120</v>
      </c>
      <c r="HH5" s="127">
        <f t="shared" si="6"/>
        <v>8</v>
      </c>
      <c r="HI5" s="127">
        <f t="shared" si="6"/>
        <v>98</v>
      </c>
      <c r="HJ5" s="127">
        <f t="shared" si="6"/>
        <v>195</v>
      </c>
      <c r="HK5" s="127">
        <f t="shared" si="6"/>
        <v>3</v>
      </c>
      <c r="HL5" s="127">
        <f t="shared" si="6"/>
        <v>56</v>
      </c>
      <c r="HM5" s="127">
        <f t="shared" si="6"/>
        <v>1</v>
      </c>
      <c r="HN5" s="127">
        <f t="shared" si="6"/>
        <v>135</v>
      </c>
      <c r="HO5" s="127">
        <f t="shared" si="6"/>
        <v>227</v>
      </c>
      <c r="HP5" s="127">
        <f t="shared" si="6"/>
        <v>0</v>
      </c>
      <c r="HQ5" s="127">
        <f t="shared" si="6"/>
        <v>70</v>
      </c>
      <c r="HR5" s="127">
        <f t="shared" si="6"/>
        <v>2</v>
      </c>
      <c r="HS5" s="127">
        <f t="shared" si="6"/>
        <v>155</v>
      </c>
      <c r="HT5" s="127">
        <f t="shared" si="6"/>
        <v>195</v>
      </c>
      <c r="HU5" s="127">
        <f t="shared" si="6"/>
        <v>2</v>
      </c>
      <c r="HV5" s="127">
        <f t="shared" si="6"/>
        <v>96</v>
      </c>
      <c r="HW5" s="127">
        <f t="shared" si="6"/>
        <v>5</v>
      </c>
      <c r="HX5" s="127">
        <f t="shared" si="6"/>
        <v>92</v>
      </c>
      <c r="HY5" s="127">
        <f t="shared" si="6"/>
        <v>227</v>
      </c>
      <c r="HZ5" s="127">
        <f t="shared" si="6"/>
        <v>0</v>
      </c>
      <c r="IA5" s="127">
        <f t="shared" si="6"/>
        <v>110</v>
      </c>
      <c r="IB5" s="127">
        <f t="shared" si="6"/>
        <v>9</v>
      </c>
      <c r="IC5" s="127">
        <f t="shared" si="6"/>
        <v>108</v>
      </c>
      <c r="ID5" s="127">
        <f t="shared" si="6"/>
        <v>432</v>
      </c>
      <c r="IE5" s="127">
        <f t="shared" si="6"/>
        <v>67</v>
      </c>
      <c r="IF5" s="127">
        <f t="shared" si="6"/>
        <v>311</v>
      </c>
      <c r="IG5" s="127">
        <f t="shared" si="6"/>
        <v>41</v>
      </c>
      <c r="IH5" s="127">
        <f t="shared" si="6"/>
        <v>7</v>
      </c>
      <c r="II5" s="127">
        <f t="shared" si="6"/>
        <v>6</v>
      </c>
      <c r="IJ5" s="127">
        <f t="shared" si="6"/>
        <v>432</v>
      </c>
      <c r="IK5" s="127">
        <f t="shared" si="6"/>
        <v>28</v>
      </c>
      <c r="IL5" s="127">
        <f t="shared" si="6"/>
        <v>295</v>
      </c>
      <c r="IM5" s="127">
        <f t="shared" si="6"/>
        <v>86</v>
      </c>
      <c r="IN5" s="127">
        <f t="shared" si="6"/>
        <v>18</v>
      </c>
      <c r="IO5" s="127">
        <f t="shared" si="6"/>
        <v>5</v>
      </c>
      <c r="IP5" s="127">
        <f t="shared" si="6"/>
        <v>432</v>
      </c>
      <c r="IQ5" s="127">
        <f t="shared" si="6"/>
        <v>49</v>
      </c>
      <c r="IR5" s="127">
        <f t="shared" si="6"/>
        <v>278</v>
      </c>
      <c r="IS5" s="127">
        <f t="shared" si="6"/>
        <v>92</v>
      </c>
      <c r="IT5" s="127">
        <f t="shared" si="6"/>
        <v>7</v>
      </c>
      <c r="IU5" s="127">
        <f t="shared" si="6"/>
        <v>6</v>
      </c>
      <c r="IV5" s="127">
        <f t="shared" si="6"/>
        <v>432</v>
      </c>
      <c r="IW5" s="127">
        <f t="shared" si="6"/>
        <v>42</v>
      </c>
      <c r="IX5" s="127">
        <f t="shared" si="6"/>
        <v>288</v>
      </c>
      <c r="IY5" s="127">
        <f t="shared" si="6"/>
        <v>90</v>
      </c>
      <c r="IZ5" s="127">
        <f t="shared" si="6"/>
        <v>9</v>
      </c>
      <c r="JA5" s="127">
        <f t="shared" si="6"/>
        <v>3</v>
      </c>
      <c r="JB5" s="127">
        <f t="shared" si="6"/>
        <v>432</v>
      </c>
      <c r="JC5" s="127">
        <f t="shared" si="6"/>
        <v>131</v>
      </c>
      <c r="JD5" s="127">
        <f t="shared" si="6"/>
        <v>227</v>
      </c>
      <c r="JE5" s="127">
        <f t="shared" si="6"/>
        <v>64</v>
      </c>
      <c r="JF5" s="127">
        <f t="shared" si="6"/>
        <v>6</v>
      </c>
      <c r="JG5" s="127">
        <f t="shared" si="6"/>
        <v>4</v>
      </c>
      <c r="JH5" s="127">
        <f t="shared" si="6"/>
        <v>432</v>
      </c>
      <c r="JI5" s="127">
        <f t="shared" si="6"/>
        <v>162</v>
      </c>
      <c r="JJ5" s="127">
        <f t="shared" si="6"/>
        <v>217</v>
      </c>
      <c r="JK5" s="127">
        <f t="shared" si="6"/>
        <v>33</v>
      </c>
      <c r="JL5" s="127">
        <f t="shared" si="6"/>
        <v>17</v>
      </c>
      <c r="JM5" s="127">
        <f t="shared" si="6"/>
        <v>3</v>
      </c>
      <c r="JN5" s="127">
        <f t="shared" si="6"/>
        <v>432</v>
      </c>
      <c r="JO5" s="127">
        <f t="shared" si="6"/>
        <v>35</v>
      </c>
      <c r="JP5" s="127">
        <f t="shared" si="6"/>
        <v>266</v>
      </c>
      <c r="JQ5" s="127">
        <f t="shared" ref="JQ5:KE5" si="7">JQ18</f>
        <v>113</v>
      </c>
      <c r="JR5" s="127">
        <f t="shared" si="7"/>
        <v>16</v>
      </c>
      <c r="JS5" s="127">
        <f t="shared" si="7"/>
        <v>2</v>
      </c>
      <c r="JT5" s="127">
        <f t="shared" si="7"/>
        <v>432</v>
      </c>
      <c r="JU5" s="127">
        <f t="shared" si="7"/>
        <v>38</v>
      </c>
      <c r="JV5" s="127">
        <f t="shared" si="7"/>
        <v>288</v>
      </c>
      <c r="JW5" s="127">
        <f t="shared" si="7"/>
        <v>89</v>
      </c>
      <c r="JX5" s="127">
        <f t="shared" si="7"/>
        <v>10</v>
      </c>
      <c r="JY5" s="127">
        <f t="shared" si="7"/>
        <v>7</v>
      </c>
      <c r="JZ5" s="127">
        <f t="shared" si="7"/>
        <v>432</v>
      </c>
      <c r="KA5" s="127">
        <f t="shared" si="7"/>
        <v>65</v>
      </c>
      <c r="KB5" s="127">
        <f t="shared" si="7"/>
        <v>217</v>
      </c>
      <c r="KC5" s="127">
        <f t="shared" si="7"/>
        <v>128</v>
      </c>
      <c r="KD5" s="127">
        <f t="shared" si="7"/>
        <v>18</v>
      </c>
      <c r="KE5" s="127">
        <f t="shared" si="7"/>
        <v>4</v>
      </c>
    </row>
    <row r="6" spans="1:291" ht="15" customHeight="1" x14ac:dyDescent="0.15">
      <c r="A6" s="198"/>
      <c r="B6" s="199"/>
      <c r="C6" s="131">
        <f>IF(SUM(D6:F6)&gt;100,"－",SUM(D6:F6))</f>
        <v>100</v>
      </c>
      <c r="D6" s="132">
        <f t="shared" ref="D6:F6" si="8">D5/$C5*100</f>
        <v>45.138888888888893</v>
      </c>
      <c r="E6" s="132">
        <f t="shared" si="8"/>
        <v>52.546296296296291</v>
      </c>
      <c r="F6" s="132">
        <f t="shared" si="8"/>
        <v>2.3148148148148149</v>
      </c>
      <c r="G6" s="131">
        <f>IF(SUM(H6:N6)&gt;100,"－",SUM(H6:N6))</f>
        <v>99.999999999999986</v>
      </c>
      <c r="H6" s="132">
        <f t="shared" ref="H6:N6" si="9">H5/$G5*100</f>
        <v>52.083333333333336</v>
      </c>
      <c r="I6" s="132">
        <f t="shared" si="9"/>
        <v>25.694444444444443</v>
      </c>
      <c r="J6" s="132">
        <f t="shared" si="9"/>
        <v>1.3888888888888888</v>
      </c>
      <c r="K6" s="132">
        <f t="shared" si="9"/>
        <v>5.5555555555555554</v>
      </c>
      <c r="L6" s="132">
        <f t="shared" si="9"/>
        <v>1.8518518518518516</v>
      </c>
      <c r="M6" s="132">
        <f t="shared" si="9"/>
        <v>12.268518518518519</v>
      </c>
      <c r="N6" s="132">
        <f t="shared" si="9"/>
        <v>1.1574074074074074</v>
      </c>
      <c r="O6" s="131">
        <f>IF(SUM(P6:S6)&gt;100,"－",SUM(P6:S6))</f>
        <v>99.999999999999986</v>
      </c>
      <c r="P6" s="132">
        <f t="shared" ref="P6:S6" si="10">P5/$O5*100</f>
        <v>66.666666666666657</v>
      </c>
      <c r="Q6" s="132">
        <f t="shared" si="10"/>
        <v>24.305555555555554</v>
      </c>
      <c r="R6" s="132">
        <f t="shared" si="10"/>
        <v>7.8703703703703702</v>
      </c>
      <c r="S6" s="132">
        <f t="shared" si="10"/>
        <v>1.1574074074074074</v>
      </c>
      <c r="T6" s="131">
        <f>IF(SUM(U6:Z6)&gt;100,"－",SUM(U6:Z6))</f>
        <v>99.999999999999986</v>
      </c>
      <c r="U6" s="132">
        <f t="shared" ref="U6:Z6" si="11">U5/$T5*100</f>
        <v>56.481481481481474</v>
      </c>
      <c r="V6" s="132">
        <f t="shared" si="11"/>
        <v>15.74074074074074</v>
      </c>
      <c r="W6" s="132">
        <f t="shared" si="11"/>
        <v>20.138888888888889</v>
      </c>
      <c r="X6" s="132">
        <f t="shared" si="11"/>
        <v>6.9444444444444446</v>
      </c>
      <c r="Y6" s="132">
        <f t="shared" si="11"/>
        <v>0</v>
      </c>
      <c r="Z6" s="132">
        <f t="shared" si="11"/>
        <v>0.69444444444444442</v>
      </c>
      <c r="AA6" s="131">
        <f>IF(SUM(AB6:AD6)&gt;100,"－",SUM(AB6:AD6))</f>
        <v>100</v>
      </c>
      <c r="AB6" s="132">
        <f t="shared" ref="AB6:AD6" si="12">AB5/$AA5*100</f>
        <v>61.111111111111114</v>
      </c>
      <c r="AC6" s="132">
        <f t="shared" si="12"/>
        <v>31.712962962962965</v>
      </c>
      <c r="AD6" s="132">
        <f t="shared" si="12"/>
        <v>7.1759259259259256</v>
      </c>
      <c r="AE6" s="131" t="str">
        <f>IF(SUM(AF6:AN6)&gt;100,"－",SUM(AF6:AN6))</f>
        <v>－</v>
      </c>
      <c r="AF6" s="132">
        <f t="shared" ref="AF6:AN6" si="13">AF5/$AE5*100</f>
        <v>12.5</v>
      </c>
      <c r="AG6" s="132">
        <f t="shared" si="13"/>
        <v>36.342592592592595</v>
      </c>
      <c r="AH6" s="132">
        <f t="shared" si="13"/>
        <v>18.287037037037038</v>
      </c>
      <c r="AI6" s="132">
        <f t="shared" si="13"/>
        <v>4.6296296296296298</v>
      </c>
      <c r="AJ6" s="132">
        <f t="shared" si="13"/>
        <v>28.240740740740737</v>
      </c>
      <c r="AK6" s="132">
        <f t="shared" si="13"/>
        <v>3.4722222222222223</v>
      </c>
      <c r="AL6" s="132">
        <f t="shared" si="13"/>
        <v>0.46296296296296291</v>
      </c>
      <c r="AM6" s="132">
        <f t="shared" si="13"/>
        <v>10.185185185185185</v>
      </c>
      <c r="AN6" s="132">
        <f t="shared" si="13"/>
        <v>3.0092592592592591</v>
      </c>
      <c r="AO6" s="131" t="str">
        <f>IF(SUM(AP6:AY6)&gt;100,"－",SUM(AP6:AY6))</f>
        <v>－</v>
      </c>
      <c r="AP6" s="132">
        <f t="shared" ref="AP6:AY6" si="14">AP5/$AO5*100</f>
        <v>48.611111111111107</v>
      </c>
      <c r="AQ6" s="132">
        <f t="shared" si="14"/>
        <v>37.731481481481481</v>
      </c>
      <c r="AR6" s="132">
        <f t="shared" si="14"/>
        <v>26.157407407407408</v>
      </c>
      <c r="AS6" s="132">
        <f t="shared" si="14"/>
        <v>23.611111111111111</v>
      </c>
      <c r="AT6" s="132">
        <f t="shared" si="14"/>
        <v>36.342592592592595</v>
      </c>
      <c r="AU6" s="132">
        <f t="shared" si="14"/>
        <v>13.888888888888889</v>
      </c>
      <c r="AV6" s="132">
        <f t="shared" si="14"/>
        <v>29.398148148148145</v>
      </c>
      <c r="AW6" s="132">
        <f t="shared" si="14"/>
        <v>36.342592592592595</v>
      </c>
      <c r="AX6" s="132">
        <f t="shared" si="14"/>
        <v>6.9444444444444446</v>
      </c>
      <c r="AY6" s="132">
        <f t="shared" si="14"/>
        <v>3.0092592592592591</v>
      </c>
      <c r="AZ6" s="131">
        <f>IF(SUM(BA6:BF6)&gt;100,"－",SUM(BA6:BF6))</f>
        <v>100</v>
      </c>
      <c r="BA6" s="132">
        <f t="shared" ref="BA6:BF6" si="15">BA5/$AZ5*100</f>
        <v>26.666666666666668</v>
      </c>
      <c r="BB6" s="132">
        <f t="shared" si="15"/>
        <v>64.615384615384613</v>
      </c>
      <c r="BC6" s="132">
        <f t="shared" si="15"/>
        <v>4.6153846153846159</v>
      </c>
      <c r="BD6" s="132">
        <f t="shared" si="15"/>
        <v>0</v>
      </c>
      <c r="BE6" s="132">
        <f t="shared" si="15"/>
        <v>2.0512820512820511</v>
      </c>
      <c r="BF6" s="132">
        <f t="shared" si="15"/>
        <v>2.0512820512820511</v>
      </c>
      <c r="BG6" s="131">
        <f>IF(SUM(BH6:BM6)&gt;100,"－",SUM(BH6:BM6))</f>
        <v>100</v>
      </c>
      <c r="BH6" s="132">
        <f t="shared" ref="BH6:BM6" si="16">BH5/$BG5*100</f>
        <v>46.696035242290748</v>
      </c>
      <c r="BI6" s="132">
        <f t="shared" si="16"/>
        <v>38.766519823788549</v>
      </c>
      <c r="BJ6" s="132">
        <f t="shared" si="16"/>
        <v>0.88105726872246704</v>
      </c>
      <c r="BK6" s="132">
        <f t="shared" si="16"/>
        <v>0</v>
      </c>
      <c r="BL6" s="132">
        <f t="shared" si="16"/>
        <v>0</v>
      </c>
      <c r="BM6" s="132">
        <f t="shared" si="16"/>
        <v>13.656387665198238</v>
      </c>
      <c r="BN6" s="131">
        <f>IF(SUM(BO6:BT6)&gt;100,"－",SUM(BO6:BT6))</f>
        <v>99.999999999999986</v>
      </c>
      <c r="BO6" s="132">
        <f t="shared" ref="BO6:BT6" si="17">BO5/$BN5*100</f>
        <v>31.794871794871792</v>
      </c>
      <c r="BP6" s="132">
        <f t="shared" si="17"/>
        <v>62.051282051282051</v>
      </c>
      <c r="BQ6" s="132">
        <f t="shared" si="17"/>
        <v>3.5897435897435894</v>
      </c>
      <c r="BR6" s="132">
        <f t="shared" si="17"/>
        <v>0.51282051282051277</v>
      </c>
      <c r="BS6" s="132">
        <f t="shared" si="17"/>
        <v>1.0256410256410255</v>
      </c>
      <c r="BT6" s="132">
        <f t="shared" si="17"/>
        <v>1.0256410256410255</v>
      </c>
      <c r="BU6" s="131">
        <f>IF(SUM(BV6:CA6)&gt;100,"－",SUM(BV6:CA6))</f>
        <v>99.999999999999986</v>
      </c>
      <c r="BV6" s="132">
        <f t="shared" ref="BV6:CA6" si="18">BV5/$BU5*100</f>
        <v>43.612334801762117</v>
      </c>
      <c r="BW6" s="132">
        <f t="shared" si="18"/>
        <v>41.85022026431718</v>
      </c>
      <c r="BX6" s="132">
        <f t="shared" si="18"/>
        <v>1.7621145374449341</v>
      </c>
      <c r="BY6" s="132">
        <f t="shared" si="18"/>
        <v>0.44052863436123352</v>
      </c>
      <c r="BZ6" s="132">
        <f t="shared" si="18"/>
        <v>0.44052863436123352</v>
      </c>
      <c r="CA6" s="132">
        <f t="shared" si="18"/>
        <v>11.894273127753303</v>
      </c>
      <c r="CB6" s="131">
        <f>IF(SUM(CC6:CH6)&gt;100,"－",SUM(CC6:CH6))</f>
        <v>99.999999999999986</v>
      </c>
      <c r="CC6" s="132">
        <f t="shared" ref="CC6:CH6" si="19">CC5/$CB5*100</f>
        <v>27.179487179487179</v>
      </c>
      <c r="CD6" s="132">
        <f t="shared" si="19"/>
        <v>47.179487179487175</v>
      </c>
      <c r="CE6" s="132">
        <f t="shared" si="19"/>
        <v>17.435897435897434</v>
      </c>
      <c r="CF6" s="132">
        <f t="shared" si="19"/>
        <v>4.6153846153846159</v>
      </c>
      <c r="CG6" s="132">
        <f t="shared" si="19"/>
        <v>2.5641025641025639</v>
      </c>
      <c r="CH6" s="132">
        <f t="shared" si="19"/>
        <v>1.0256410256410255</v>
      </c>
      <c r="CI6" s="131">
        <f>IF(SUM(CJ6:CO6)&gt;100,"－",SUM(CJ6:CO6))</f>
        <v>100.00000000000003</v>
      </c>
      <c r="CJ6" s="132">
        <f t="shared" ref="CJ6:CO6" si="20">CJ5/$CI5*100</f>
        <v>38.766519823788549</v>
      </c>
      <c r="CK6" s="132">
        <f t="shared" si="20"/>
        <v>39.647577092511014</v>
      </c>
      <c r="CL6" s="132">
        <f t="shared" si="20"/>
        <v>4.8458149779735686</v>
      </c>
      <c r="CM6" s="132">
        <f t="shared" si="20"/>
        <v>0.88105726872246704</v>
      </c>
      <c r="CN6" s="132">
        <f t="shared" si="20"/>
        <v>3.5242290748898681</v>
      </c>
      <c r="CO6" s="132">
        <f t="shared" si="20"/>
        <v>12.334801762114537</v>
      </c>
      <c r="CP6" s="131">
        <f>IF(SUM(CQ6:CV6)&gt;100,"－",SUM(CQ6:CV6))</f>
        <v>100</v>
      </c>
      <c r="CQ6" s="132">
        <f t="shared" ref="CQ6:CV6" si="21">CQ5/$CP5*100</f>
        <v>20</v>
      </c>
      <c r="CR6" s="132">
        <f t="shared" si="21"/>
        <v>55.897435897435898</v>
      </c>
      <c r="CS6" s="132">
        <f t="shared" si="21"/>
        <v>6.666666666666667</v>
      </c>
      <c r="CT6" s="132">
        <f t="shared" si="21"/>
        <v>1.0256410256410255</v>
      </c>
      <c r="CU6" s="132">
        <f t="shared" si="21"/>
        <v>12.820512820512819</v>
      </c>
      <c r="CV6" s="132">
        <f t="shared" si="21"/>
        <v>3.5897435897435894</v>
      </c>
      <c r="CW6" s="131">
        <f>IF(SUM(CX6:DC6)&gt;100,"－",SUM(CX6:DC6))</f>
        <v>99.999999999999972</v>
      </c>
      <c r="CX6" s="132">
        <f t="shared" ref="CX6:DC6" si="22">CX5/$CW5*100</f>
        <v>32.158590308370044</v>
      </c>
      <c r="CY6" s="132">
        <f t="shared" si="22"/>
        <v>48.017621145374449</v>
      </c>
      <c r="CZ6" s="132">
        <f t="shared" si="22"/>
        <v>6.1674008810572687</v>
      </c>
      <c r="DA6" s="132">
        <f t="shared" si="22"/>
        <v>0.44052863436123352</v>
      </c>
      <c r="DB6" s="132">
        <f t="shared" si="22"/>
        <v>0.44052863436123352</v>
      </c>
      <c r="DC6" s="132">
        <f t="shared" si="22"/>
        <v>12.77533039647577</v>
      </c>
      <c r="DD6" s="131">
        <f>IF(SUM(DE6:DJ6)&gt;100,"－",SUM(DE6:DJ6))</f>
        <v>99.999999999999986</v>
      </c>
      <c r="DE6" s="132">
        <f t="shared" ref="DE6:DJ6" si="23">DE5/$DD5*100</f>
        <v>40.512820512820511</v>
      </c>
      <c r="DF6" s="132">
        <f t="shared" si="23"/>
        <v>52.307692307692314</v>
      </c>
      <c r="DG6" s="132">
        <f t="shared" si="23"/>
        <v>4.6153846153846159</v>
      </c>
      <c r="DH6" s="132">
        <f t="shared" si="23"/>
        <v>0</v>
      </c>
      <c r="DI6" s="132">
        <f t="shared" si="23"/>
        <v>1.5384615384615385</v>
      </c>
      <c r="DJ6" s="132">
        <f t="shared" si="23"/>
        <v>1.0256410256410255</v>
      </c>
      <c r="DK6" s="131">
        <f>IF(SUM(DL6:DQ6)&gt;100,"－",SUM(DL6:DQ6))</f>
        <v>100</v>
      </c>
      <c r="DL6" s="132">
        <f t="shared" ref="DL6:DQ6" si="24">DL5/$DK5*100</f>
        <v>46.255506607929512</v>
      </c>
      <c r="DM6" s="132">
        <f t="shared" si="24"/>
        <v>37.444933920704848</v>
      </c>
      <c r="DN6" s="132">
        <f t="shared" si="24"/>
        <v>3.5242290748898681</v>
      </c>
      <c r="DO6" s="132">
        <f t="shared" si="24"/>
        <v>0</v>
      </c>
      <c r="DP6" s="132">
        <f t="shared" si="24"/>
        <v>0.44052863436123352</v>
      </c>
      <c r="DQ6" s="132">
        <f t="shared" si="24"/>
        <v>12.334801762114537</v>
      </c>
      <c r="DR6" s="131">
        <f>IF(SUM(DS6:DX6)&gt;100,"－",SUM(DS6:DX6))</f>
        <v>100</v>
      </c>
      <c r="DS6" s="132">
        <f t="shared" ref="DS6:DX6" si="25">DS5/$DR5*100</f>
        <v>37.435897435897438</v>
      </c>
      <c r="DT6" s="132">
        <f t="shared" si="25"/>
        <v>54.358974358974358</v>
      </c>
      <c r="DU6" s="132">
        <f t="shared" si="25"/>
        <v>3.0769230769230771</v>
      </c>
      <c r="DV6" s="132">
        <f t="shared" si="25"/>
        <v>0</v>
      </c>
      <c r="DW6" s="132">
        <f t="shared" si="25"/>
        <v>3.5897435897435894</v>
      </c>
      <c r="DX6" s="132">
        <f t="shared" si="25"/>
        <v>1.5384615384615385</v>
      </c>
      <c r="DY6" s="131">
        <f>IF(SUM(DZ6:EE6)&gt;100,"－",SUM(DZ6:EE6))</f>
        <v>100.00000000000001</v>
      </c>
      <c r="DZ6" s="132">
        <f t="shared" ref="DZ6:EE6" si="26">DZ5/$DY5*100</f>
        <v>49.779735682819378</v>
      </c>
      <c r="EA6" s="132">
        <f t="shared" si="26"/>
        <v>35.242290748898682</v>
      </c>
      <c r="EB6" s="132">
        <f t="shared" si="26"/>
        <v>2.2026431718061676</v>
      </c>
      <c r="EC6" s="132">
        <f t="shared" si="26"/>
        <v>0</v>
      </c>
      <c r="ED6" s="132">
        <f t="shared" si="26"/>
        <v>0.88105726872246704</v>
      </c>
      <c r="EE6" s="132">
        <f t="shared" si="26"/>
        <v>11.894273127753303</v>
      </c>
      <c r="EF6" s="131">
        <f>IF(SUM(EG6:EI6)&gt;100,"－",SUM(EG6:EI6))</f>
        <v>99.999999999999986</v>
      </c>
      <c r="EG6" s="132">
        <f t="shared" ref="EG6:EI6" si="27">EG5/$EF5*100</f>
        <v>64.102564102564102</v>
      </c>
      <c r="EH6" s="132">
        <f t="shared" si="27"/>
        <v>34.358974358974358</v>
      </c>
      <c r="EI6" s="132">
        <f t="shared" si="27"/>
        <v>1.5384615384615385</v>
      </c>
      <c r="EJ6" s="131">
        <f>IF(SUM(EK6:EM6)&gt;100,"－",SUM(EK6:EM6))</f>
        <v>100.00000000000001</v>
      </c>
      <c r="EK6" s="132">
        <f>EK5/$EJ5*100</f>
        <v>81.497797356828201</v>
      </c>
      <c r="EL6" s="132">
        <f>EL5/$EJ5*100</f>
        <v>17.621145374449341</v>
      </c>
      <c r="EM6" s="132">
        <f>EM5/$EJ5*100</f>
        <v>0.88105726872246704</v>
      </c>
      <c r="EN6" s="131">
        <f>IF(SUM(EO6:EQ6)&gt;100,"－",SUM(EO6:EQ6))</f>
        <v>100</v>
      </c>
      <c r="EO6" s="132">
        <f>EO5/$EN5*100</f>
        <v>94.358974358974351</v>
      </c>
      <c r="EP6" s="132">
        <f>EP5/$EN5*100</f>
        <v>2.5641025641025639</v>
      </c>
      <c r="EQ6" s="132">
        <f>EQ5/$EN5*100</f>
        <v>3.0769230769230771</v>
      </c>
      <c r="ER6" s="131">
        <f>IF(SUM(ES6:EU6)&gt;100,"－",SUM(ES6:EU6))</f>
        <v>100</v>
      </c>
      <c r="ES6" s="132">
        <f>ES5/$ER5*100</f>
        <v>92.951541850220266</v>
      </c>
      <c r="ET6" s="132">
        <f>ET5/$ER5*100</f>
        <v>4.4052863436123353</v>
      </c>
      <c r="EU6" s="132">
        <f>EU5/$ER5*100</f>
        <v>2.643171806167401</v>
      </c>
      <c r="EV6" s="131">
        <f>IF(SUM(EW6:EY6)&gt;100,"－",SUM(EW6:EY6))</f>
        <v>100</v>
      </c>
      <c r="EW6" s="132">
        <f>EW5/$EV5*100</f>
        <v>62.564102564102562</v>
      </c>
      <c r="EX6" s="132">
        <f>EX5/$EV5*100</f>
        <v>35.384615384615387</v>
      </c>
      <c r="EY6" s="132">
        <f>EY5/$EV5*100</f>
        <v>2.0512820512820511</v>
      </c>
      <c r="EZ6" s="131">
        <f>IF(SUM(FA6:FC6)&gt;100,"－",SUM(FA6:FC6))</f>
        <v>100</v>
      </c>
      <c r="FA6" s="132">
        <f>FA5/$EZ5*100</f>
        <v>83.259911894273131</v>
      </c>
      <c r="FB6" s="132">
        <f>FB5/$EZ5*100</f>
        <v>15.418502202643172</v>
      </c>
      <c r="FC6" s="132">
        <f>FC5/$EZ5*100</f>
        <v>1.3215859030837005</v>
      </c>
      <c r="FD6" s="131">
        <f>IF(SUM(FE6:FG6)&gt;100,"－",SUM(FE6:FG6))</f>
        <v>100</v>
      </c>
      <c r="FE6" s="132">
        <f>FE5/$FD5*100</f>
        <v>30.555555555555557</v>
      </c>
      <c r="FF6" s="132">
        <f>FF5/$FD5*100</f>
        <v>47.453703703703702</v>
      </c>
      <c r="FG6" s="132">
        <f>FG5/$FD5*100</f>
        <v>21.99074074074074</v>
      </c>
      <c r="FH6" s="131">
        <f>IF(SUM(FI6:FK6)&gt;100,"－",SUM(FI6:FK6))</f>
        <v>100</v>
      </c>
      <c r="FI6" s="132">
        <f>FI5/$FH5*100</f>
        <v>57.870370370370374</v>
      </c>
      <c r="FJ6" s="132">
        <f>FJ5/$FH5*100</f>
        <v>14.814814814814813</v>
      </c>
      <c r="FK6" s="132">
        <f>FK5/$FH5*100</f>
        <v>27.314814814814813</v>
      </c>
      <c r="FL6" s="131">
        <f>IF(SUM(FM6:FO6)&gt;100,"－",SUM(FM6:FO6))</f>
        <v>100</v>
      </c>
      <c r="FM6" s="132">
        <f>FM5/$FL5*100</f>
        <v>5.3240740740740744</v>
      </c>
      <c r="FN6" s="132">
        <f>FN5/$FL5*100</f>
        <v>53.935185185185183</v>
      </c>
      <c r="FO6" s="132">
        <f>FO5/$FL5*100</f>
        <v>40.74074074074074</v>
      </c>
      <c r="FP6" s="131">
        <f>IF(SUM(FQ6:FS6)&gt;100,"－",SUM(FQ6:FS6))</f>
        <v>100</v>
      </c>
      <c r="FQ6" s="132">
        <f>FQ5/$FP5*100</f>
        <v>8.7962962962962958</v>
      </c>
      <c r="FR6" s="132">
        <f>FR5/$FP5*100</f>
        <v>41.666666666666671</v>
      </c>
      <c r="FS6" s="132">
        <f>FS5/$FP5*100</f>
        <v>49.537037037037038</v>
      </c>
      <c r="FT6" s="131">
        <f>IF(SUM(FU6:FW6)&gt;100,"－",SUM(FU6:FW6))</f>
        <v>100.00000000000001</v>
      </c>
      <c r="FU6" s="132">
        <f>FU5/$FT5*100</f>
        <v>37.5</v>
      </c>
      <c r="FV6" s="132">
        <f>FV5/$FT5*100</f>
        <v>39.120370370370374</v>
      </c>
      <c r="FW6" s="132">
        <f>FW5/$FT5*100</f>
        <v>23.37962962962963</v>
      </c>
      <c r="FX6" s="131">
        <f>IF(SUM(FY6:GA6)&gt;100,"－",SUM(FY6:GA6))</f>
        <v>100</v>
      </c>
      <c r="FY6" s="132">
        <f>FY5/$FX5*100</f>
        <v>54.629629629629626</v>
      </c>
      <c r="FZ6" s="132">
        <f>FZ5/$FX5*100</f>
        <v>16.666666666666664</v>
      </c>
      <c r="GA6" s="132">
        <f>GA5/$FX5*100</f>
        <v>28.703703703703702</v>
      </c>
      <c r="GB6" s="131">
        <f>IF(SUM(GC6:GE6)&gt;100,"－",SUM(GC6:GE6))</f>
        <v>100</v>
      </c>
      <c r="GC6" s="132">
        <f>GC5/$GB5*100</f>
        <v>96.610169491525426</v>
      </c>
      <c r="GD6" s="132">
        <f>GD5/$GB5*100</f>
        <v>0.84745762711864403</v>
      </c>
      <c r="GE6" s="132">
        <f>GE5/$GB5*100</f>
        <v>2.5423728813559325</v>
      </c>
      <c r="GF6" s="131">
        <f>IF(SUM(GG6:GI6)&gt;100,"－",SUM(GG6:GI6))</f>
        <v>99.999999999999986</v>
      </c>
      <c r="GG6" s="132">
        <f>GG5/$GF5*100</f>
        <v>95.199999999999989</v>
      </c>
      <c r="GH6" s="132">
        <f>GH5/$GF5*100</f>
        <v>0.8</v>
      </c>
      <c r="GI6" s="132">
        <f>GI5/$GF5*100</f>
        <v>4</v>
      </c>
      <c r="GJ6" s="131">
        <f>IF(SUM(GK6:GM6)&gt;100,"－",SUM(GK6:GM6))</f>
        <v>100</v>
      </c>
      <c r="GK6" s="132">
        <f>GK5/$GJ5*100</f>
        <v>90</v>
      </c>
      <c r="GL6" s="132">
        <f>GL5/$GJ5*100</f>
        <v>5</v>
      </c>
      <c r="GM6" s="132">
        <f>GM5/$GJ5*100</f>
        <v>5</v>
      </c>
      <c r="GN6" s="131">
        <f>IF(SUM(GO6:GQ6)&gt;100,"－",SUM(GO6:GQ6))</f>
        <v>99.999999999999986</v>
      </c>
      <c r="GO6" s="132">
        <f>GO5/$GN5*100</f>
        <v>94.117647058823522</v>
      </c>
      <c r="GP6" s="132">
        <f>GP5/$GN5*100</f>
        <v>0</v>
      </c>
      <c r="GQ6" s="132">
        <f>GQ5/$GN5*100</f>
        <v>5.8823529411764701</v>
      </c>
      <c r="GR6" s="131">
        <f>IF(SUM(GS6:GU6)&gt;100,"－",SUM(GS6:GU6))</f>
        <v>100</v>
      </c>
      <c r="GS6" s="132">
        <f>GS5/$GR5*100</f>
        <v>92.783505154639172</v>
      </c>
      <c r="GT6" s="132">
        <f>GT5/$GR5*100</f>
        <v>1.0309278350515463</v>
      </c>
      <c r="GU6" s="132">
        <f>GU5/$GR5*100</f>
        <v>6.1855670103092786</v>
      </c>
      <c r="GV6" s="131">
        <f>IF(SUM(GW6:GY6)&gt;100,"－",SUM(GW6:GY6))</f>
        <v>100</v>
      </c>
      <c r="GW6" s="132">
        <f>GW5/$GV5*100</f>
        <v>89.552238805970148</v>
      </c>
      <c r="GX6" s="132">
        <f>GX5/$GV5*100</f>
        <v>2.2388059701492535</v>
      </c>
      <c r="GY6" s="132">
        <f>GY5/$GV5*100</f>
        <v>8.2089552238805972</v>
      </c>
      <c r="GZ6" s="131">
        <f>IF(SUM(HA6:HD6)&gt;100,"－",SUM(HA6:HD6))</f>
        <v>99.999999999999986</v>
      </c>
      <c r="HA6" s="132">
        <f>HA5/$GZ5*100</f>
        <v>1.0256410256410255</v>
      </c>
      <c r="HB6" s="132">
        <f>HB5/$GZ5*100</f>
        <v>66.666666666666657</v>
      </c>
      <c r="HC6" s="132">
        <f>HC5/$GZ5*100</f>
        <v>4.1025641025641022</v>
      </c>
      <c r="HD6" s="132">
        <f>HD5/$GZ5*100</f>
        <v>28.205128205128204</v>
      </c>
      <c r="HE6" s="131">
        <f>IF(SUM(HF6:HI6)&gt;100,"－",SUM(HF6:HI6))</f>
        <v>100</v>
      </c>
      <c r="HF6" s="132">
        <f>HF5/$HE5*100</f>
        <v>0.44052863436123352</v>
      </c>
      <c r="HG6" s="132">
        <f>HG5/$HE5*100</f>
        <v>52.863436123348016</v>
      </c>
      <c r="HH6" s="132">
        <f>HH5/$HE5*100</f>
        <v>3.5242290748898681</v>
      </c>
      <c r="HI6" s="132">
        <f>HI5/$HE5*100</f>
        <v>43.171806167400881</v>
      </c>
      <c r="HJ6" s="131">
        <f>IF(SUM(HK6:HN6)&gt;100,"－",SUM(HK6:HN6))</f>
        <v>100</v>
      </c>
      <c r="HK6" s="132">
        <f>HK5/$HJ5*100</f>
        <v>1.5384615384615385</v>
      </c>
      <c r="HL6" s="132">
        <f>HL5/$HJ5*100</f>
        <v>28.717948717948715</v>
      </c>
      <c r="HM6" s="132">
        <f>HM5/$HJ5*100</f>
        <v>0.51282051282051277</v>
      </c>
      <c r="HN6" s="132">
        <f>HN5/$HJ5*100</f>
        <v>69.230769230769226</v>
      </c>
      <c r="HO6" s="131">
        <f>IF(SUM(HP6:HS6)&gt;100,"－",SUM(HP6:HS6))</f>
        <v>100</v>
      </c>
      <c r="HP6" s="132">
        <f>HP5/$HO5*100</f>
        <v>0</v>
      </c>
      <c r="HQ6" s="132">
        <f>HQ5/$HO5*100</f>
        <v>30.837004405286343</v>
      </c>
      <c r="HR6" s="132">
        <f>HR5/$HO5*100</f>
        <v>0.88105726872246704</v>
      </c>
      <c r="HS6" s="132">
        <f>HS5/$HO5*100</f>
        <v>68.281938325991192</v>
      </c>
      <c r="HT6" s="131">
        <f>IF(SUM(HU6:HX6)&gt;100,"－",SUM(HU6:HX6))</f>
        <v>100</v>
      </c>
      <c r="HU6" s="132">
        <f>HU5/$HT5*100</f>
        <v>1.0256410256410255</v>
      </c>
      <c r="HV6" s="132">
        <f>HV5/$HT5*100</f>
        <v>49.230769230769234</v>
      </c>
      <c r="HW6" s="132">
        <f>HW5/$HT5*100</f>
        <v>2.5641025641025639</v>
      </c>
      <c r="HX6" s="132">
        <f>HX5/$HT5*100</f>
        <v>47.179487179487175</v>
      </c>
      <c r="HY6" s="131">
        <f>IF(SUM(HZ6:IC6)&gt;100,"－",SUM(HZ6:IC6))</f>
        <v>100</v>
      </c>
      <c r="HZ6" s="132">
        <f>HZ5/$HY5*100</f>
        <v>0</v>
      </c>
      <c r="IA6" s="132">
        <f>IA5/$HY5*100</f>
        <v>48.458149779735685</v>
      </c>
      <c r="IB6" s="132">
        <f>IB5/$HY5*100</f>
        <v>3.9647577092511015</v>
      </c>
      <c r="IC6" s="132">
        <f>IC5/$HY5*100</f>
        <v>47.577092511013213</v>
      </c>
      <c r="ID6" s="131">
        <f>IF(SUM(IE6:II6)&gt;100,"－",SUM(IE6:II6))</f>
        <v>99.999999999999986</v>
      </c>
      <c r="IE6" s="132">
        <f>IE5/$ID5*100</f>
        <v>15.50925925925926</v>
      </c>
      <c r="IF6" s="132">
        <f>IF5/$ID5*100</f>
        <v>71.990740740740748</v>
      </c>
      <c r="IG6" s="132">
        <f>IG5/$ID5*100</f>
        <v>9.4907407407407405</v>
      </c>
      <c r="IH6" s="132">
        <f>IH5/$ID5*100</f>
        <v>1.6203703703703702</v>
      </c>
      <c r="II6" s="132">
        <f>II5/$ID5*100</f>
        <v>1.3888888888888888</v>
      </c>
      <c r="IJ6" s="131">
        <f>IF(SUM(IK6:IO6)&gt;100,"－",SUM(IK6:IO6))</f>
        <v>100</v>
      </c>
      <c r="IK6" s="132">
        <f>IK5/$IJ5*100</f>
        <v>6.481481481481481</v>
      </c>
      <c r="IL6" s="132">
        <f>IL5/$IJ5*100</f>
        <v>68.287037037037038</v>
      </c>
      <c r="IM6" s="132">
        <f>IM5/$IJ5*100</f>
        <v>19.907407407407408</v>
      </c>
      <c r="IN6" s="132">
        <f>IN5/$IJ5*100</f>
        <v>4.1666666666666661</v>
      </c>
      <c r="IO6" s="132">
        <f>IO5/$IJ5*100</f>
        <v>1.1574074074074074</v>
      </c>
      <c r="IP6" s="131">
        <f>IF(SUM(IQ6:IU6)&gt;100,"－",SUM(IQ6:IU6))</f>
        <v>99.999999999999986</v>
      </c>
      <c r="IQ6" s="132">
        <f>IQ5/$IP5*100</f>
        <v>11.342592592592593</v>
      </c>
      <c r="IR6" s="132">
        <f>IR5/$IP5*100</f>
        <v>64.351851851851848</v>
      </c>
      <c r="IS6" s="132">
        <f>IS5/$IP5*100</f>
        <v>21.296296296296298</v>
      </c>
      <c r="IT6" s="132">
        <f>IT5/$IP5*100</f>
        <v>1.6203703703703702</v>
      </c>
      <c r="IU6" s="132">
        <f>IU5/$IP5*100</f>
        <v>1.3888888888888888</v>
      </c>
      <c r="IV6" s="131">
        <f>IF(SUM(IW6:JA6)&gt;100,"－",SUM(IW6:JA6))</f>
        <v>100</v>
      </c>
      <c r="IW6" s="132">
        <f>IW5/$IV5*100</f>
        <v>9.7222222222222232</v>
      </c>
      <c r="IX6" s="132">
        <f>IX5/$IV5*100</f>
        <v>66.666666666666657</v>
      </c>
      <c r="IY6" s="132">
        <f>IY5/$IV5*100</f>
        <v>20.833333333333336</v>
      </c>
      <c r="IZ6" s="132">
        <f>IZ5/$IV5*100</f>
        <v>2.083333333333333</v>
      </c>
      <c r="JA6" s="132">
        <f>JA5/$IV5*100</f>
        <v>0.69444444444444442</v>
      </c>
      <c r="JB6" s="131">
        <f>IF(SUM(JC6:JG6)&gt;100,"－",SUM(JC6:JG6))</f>
        <v>99.999999999999986</v>
      </c>
      <c r="JC6" s="132">
        <f>JC5/$JB5*100</f>
        <v>30.324074074074076</v>
      </c>
      <c r="JD6" s="132">
        <f>JD5/$JB5*100</f>
        <v>52.546296296296291</v>
      </c>
      <c r="JE6" s="132">
        <f>JE5/$JB5*100</f>
        <v>14.814814814814813</v>
      </c>
      <c r="JF6" s="132">
        <f>JF5/$JB5*100</f>
        <v>1.3888888888888888</v>
      </c>
      <c r="JG6" s="132">
        <f>JG5/$JB5*100</f>
        <v>0.92592592592592582</v>
      </c>
      <c r="JH6" s="131">
        <f>IF(SUM(JI6:JM6)&gt;100,"－",SUM(JI6:JM6))</f>
        <v>99.999999999999986</v>
      </c>
      <c r="JI6" s="132">
        <f>JI5/$JH5*100</f>
        <v>37.5</v>
      </c>
      <c r="JJ6" s="132">
        <f>JJ5/$JH5*100</f>
        <v>50.231481481481474</v>
      </c>
      <c r="JK6" s="132">
        <f>JK5/$JH5*100</f>
        <v>7.6388888888888893</v>
      </c>
      <c r="JL6" s="132">
        <f>JL5/$JH5*100</f>
        <v>3.9351851851851851</v>
      </c>
      <c r="JM6" s="132">
        <f>JM5/$JH5*100</f>
        <v>0.69444444444444442</v>
      </c>
      <c r="JN6" s="131">
        <f>IF(SUM(JO6:JS6)&gt;100,"－",SUM(JO6:JS6))</f>
        <v>100</v>
      </c>
      <c r="JO6" s="132">
        <f>JO5/$JN5*100</f>
        <v>8.1018518518518512</v>
      </c>
      <c r="JP6" s="132">
        <f>JP5/$JN5*100</f>
        <v>61.574074074074069</v>
      </c>
      <c r="JQ6" s="132">
        <f>JQ5/$JN5*100</f>
        <v>26.157407407407408</v>
      </c>
      <c r="JR6" s="132">
        <f>JR5/$JN5*100</f>
        <v>3.7037037037037033</v>
      </c>
      <c r="JS6" s="132">
        <f>JS5/$JN5*100</f>
        <v>0.46296296296296291</v>
      </c>
      <c r="JT6" s="131">
        <f>IF(SUM(JU6:JY6)&gt;100,"－",SUM(JU6:JY6))</f>
        <v>99.999999999999972</v>
      </c>
      <c r="JU6" s="132">
        <f>JU5/$JT5*100</f>
        <v>8.7962962962962958</v>
      </c>
      <c r="JV6" s="132">
        <f>JV5/$JT5*100</f>
        <v>66.666666666666657</v>
      </c>
      <c r="JW6" s="132">
        <f>JW5/$JT5*100</f>
        <v>20.601851851851851</v>
      </c>
      <c r="JX6" s="132">
        <f>JX5/$JT5*100</f>
        <v>2.3148148148148149</v>
      </c>
      <c r="JY6" s="132">
        <f>JY5/$JT5*100</f>
        <v>1.6203703703703702</v>
      </c>
      <c r="JZ6" s="131">
        <f>IF(SUM(KA6:KE6)&gt;100,"－",SUM(KA6:KE6))</f>
        <v>99.999999999999986</v>
      </c>
      <c r="KA6" s="132">
        <f>KA5/$JZ5*100</f>
        <v>15.046296296296296</v>
      </c>
      <c r="KB6" s="132">
        <f>KB5/$JZ5*100</f>
        <v>50.231481481481474</v>
      </c>
      <c r="KC6" s="132">
        <f>KC5/$JZ5*100</f>
        <v>29.629629629629626</v>
      </c>
      <c r="KD6" s="132">
        <f>KD5/$JZ5*100</f>
        <v>4.1666666666666661</v>
      </c>
      <c r="KE6" s="132">
        <f>KE5/$JZ5*100</f>
        <v>0.92592592592592582</v>
      </c>
    </row>
    <row r="7" spans="1:291" ht="15" customHeight="1" x14ac:dyDescent="0.15">
      <c r="A7" s="200" t="s">
        <v>616</v>
      </c>
      <c r="B7" s="210" t="s">
        <v>617</v>
      </c>
      <c r="C7" s="127">
        <f t="shared" ref="C7:C14" si="28">C20</f>
        <v>19</v>
      </c>
      <c r="D7" s="137">
        <f t="shared" ref="D7:F14" si="29">IF($C7=0,0,D20/$C7*100)</f>
        <v>73.68421052631578</v>
      </c>
      <c r="E7" s="137">
        <f t="shared" si="29"/>
        <v>21.052631578947366</v>
      </c>
      <c r="F7" s="137">
        <f t="shared" si="29"/>
        <v>5.2631578947368416</v>
      </c>
      <c r="G7" s="127">
        <f t="shared" ref="G7:G14" si="30">G20</f>
        <v>19</v>
      </c>
      <c r="H7" s="137">
        <f t="shared" ref="H7:N14" si="31">IF($G7=0,0,H20/$G7*100)</f>
        <v>73.68421052631578</v>
      </c>
      <c r="I7" s="137">
        <f t="shared" si="31"/>
        <v>0</v>
      </c>
      <c r="J7" s="137">
        <f t="shared" si="31"/>
        <v>0</v>
      </c>
      <c r="K7" s="137">
        <f t="shared" si="31"/>
        <v>5.2631578947368416</v>
      </c>
      <c r="L7" s="137">
        <f t="shared" si="31"/>
        <v>0</v>
      </c>
      <c r="M7" s="137">
        <f t="shared" si="31"/>
        <v>15.789473684210526</v>
      </c>
      <c r="N7" s="137">
        <f t="shared" si="31"/>
        <v>5.2631578947368416</v>
      </c>
      <c r="O7" s="127">
        <f t="shared" ref="O7:O14" si="32">O20</f>
        <v>19</v>
      </c>
      <c r="P7" s="137">
        <f t="shared" ref="P7:S14" si="33">IF($O7=0,0,P20/$O7*100)</f>
        <v>42.105263157894733</v>
      </c>
      <c r="Q7" s="137">
        <f t="shared" si="33"/>
        <v>42.105263157894733</v>
      </c>
      <c r="R7" s="137">
        <f t="shared" si="33"/>
        <v>15.789473684210526</v>
      </c>
      <c r="S7" s="137">
        <f t="shared" si="33"/>
        <v>0</v>
      </c>
      <c r="T7" s="127">
        <f t="shared" ref="T7:T14" si="34">T20</f>
        <v>19</v>
      </c>
      <c r="U7" s="137">
        <f t="shared" ref="U7:Z14" si="35">IF($T7=0,0,U20/$T7*100)</f>
        <v>57.894736842105267</v>
      </c>
      <c r="V7" s="137">
        <f t="shared" si="35"/>
        <v>15.789473684210526</v>
      </c>
      <c r="W7" s="137">
        <f t="shared" si="35"/>
        <v>10.526315789473683</v>
      </c>
      <c r="X7" s="137">
        <f t="shared" si="35"/>
        <v>15.789473684210526</v>
      </c>
      <c r="Y7" s="137">
        <f t="shared" si="35"/>
        <v>0</v>
      </c>
      <c r="Z7" s="137">
        <f t="shared" si="35"/>
        <v>0</v>
      </c>
      <c r="AA7" s="127">
        <f t="shared" ref="AA7:AA14" si="36">AA20</f>
        <v>19</v>
      </c>
      <c r="AB7" s="137">
        <f t="shared" ref="AB7:AD14" si="37">IF($AA7=0,0,AB20/$AA7*100)</f>
        <v>36.84210526315789</v>
      </c>
      <c r="AC7" s="137">
        <f t="shared" si="37"/>
        <v>63.157894736842103</v>
      </c>
      <c r="AD7" s="137">
        <f t="shared" si="37"/>
        <v>0</v>
      </c>
      <c r="AE7" s="127">
        <f t="shared" ref="AE7:AE14" si="38">AE20</f>
        <v>19</v>
      </c>
      <c r="AF7" s="137">
        <f t="shared" ref="AF7:AN14" si="39">IF($AE7=0,0,AF20/$AE7*100)</f>
        <v>21.052631578947366</v>
      </c>
      <c r="AG7" s="137">
        <f t="shared" si="39"/>
        <v>36.84210526315789</v>
      </c>
      <c r="AH7" s="137">
        <f t="shared" si="39"/>
        <v>0</v>
      </c>
      <c r="AI7" s="137">
        <f t="shared" si="39"/>
        <v>10.526315789473683</v>
      </c>
      <c r="AJ7" s="137">
        <f t="shared" si="39"/>
        <v>15.789473684210526</v>
      </c>
      <c r="AK7" s="137">
        <f t="shared" si="39"/>
        <v>0</v>
      </c>
      <c r="AL7" s="137">
        <f t="shared" si="39"/>
        <v>5.2631578947368416</v>
      </c>
      <c r="AM7" s="137">
        <f t="shared" si="39"/>
        <v>15.789473684210526</v>
      </c>
      <c r="AN7" s="137">
        <f t="shared" si="39"/>
        <v>10.526315789473683</v>
      </c>
      <c r="AO7" s="127">
        <f t="shared" ref="AO7:AO14" si="40">AO20</f>
        <v>19</v>
      </c>
      <c r="AP7" s="137">
        <f t="shared" ref="AP7:AY14" si="41">IF($AO7=0,0,AP20/$AO7*100)</f>
        <v>52.631578947368418</v>
      </c>
      <c r="AQ7" s="137">
        <f t="shared" si="41"/>
        <v>42.105263157894733</v>
      </c>
      <c r="AR7" s="137">
        <f t="shared" si="41"/>
        <v>26.315789473684209</v>
      </c>
      <c r="AS7" s="137">
        <f t="shared" si="41"/>
        <v>10.526315789473683</v>
      </c>
      <c r="AT7" s="137">
        <f t="shared" si="41"/>
        <v>63.157894736842103</v>
      </c>
      <c r="AU7" s="137">
        <f t="shared" si="41"/>
        <v>21.052631578947366</v>
      </c>
      <c r="AV7" s="137">
        <f t="shared" si="41"/>
        <v>26.315789473684209</v>
      </c>
      <c r="AW7" s="137">
        <f t="shared" si="41"/>
        <v>31.578947368421051</v>
      </c>
      <c r="AX7" s="137">
        <f t="shared" si="41"/>
        <v>10.526315789473683</v>
      </c>
      <c r="AY7" s="137">
        <f t="shared" si="41"/>
        <v>0</v>
      </c>
      <c r="AZ7" s="127">
        <f t="shared" ref="AZ7:AZ14" si="42">AZ20</f>
        <v>14</v>
      </c>
      <c r="BA7" s="137">
        <f t="shared" ref="BA7:BF14" si="43">IF($AZ7=0,0,BA20/$AZ7*100)</f>
        <v>21.428571428571427</v>
      </c>
      <c r="BB7" s="137">
        <f t="shared" si="43"/>
        <v>71.428571428571431</v>
      </c>
      <c r="BC7" s="137">
        <f t="shared" si="43"/>
        <v>7.1428571428571423</v>
      </c>
      <c r="BD7" s="137">
        <f t="shared" si="43"/>
        <v>0</v>
      </c>
      <c r="BE7" s="137">
        <f t="shared" si="43"/>
        <v>0</v>
      </c>
      <c r="BF7" s="137">
        <f t="shared" si="43"/>
        <v>0</v>
      </c>
      <c r="BG7" s="127">
        <f t="shared" ref="BG7:BG14" si="44">BG20</f>
        <v>4</v>
      </c>
      <c r="BH7" s="137">
        <f t="shared" ref="BH7:BM14" si="45">IF($BG7=0,0,BH20/$BG7*100)</f>
        <v>50</v>
      </c>
      <c r="BI7" s="137">
        <f t="shared" si="45"/>
        <v>25</v>
      </c>
      <c r="BJ7" s="137">
        <f t="shared" si="45"/>
        <v>0</v>
      </c>
      <c r="BK7" s="137">
        <f t="shared" si="45"/>
        <v>0</v>
      </c>
      <c r="BL7" s="137">
        <f t="shared" si="45"/>
        <v>0</v>
      </c>
      <c r="BM7" s="137">
        <f t="shared" si="45"/>
        <v>25</v>
      </c>
      <c r="BN7" s="127">
        <f t="shared" ref="BN7:BN14" si="46">BN20</f>
        <v>14</v>
      </c>
      <c r="BO7" s="137">
        <f t="shared" ref="BO7:BT14" si="47">IF($BN7=0,0,BO20/$BN7*100)</f>
        <v>35.714285714285715</v>
      </c>
      <c r="BP7" s="137">
        <f t="shared" si="47"/>
        <v>57.142857142857139</v>
      </c>
      <c r="BQ7" s="137">
        <f t="shared" si="47"/>
        <v>7.1428571428571423</v>
      </c>
      <c r="BR7" s="137">
        <f t="shared" si="47"/>
        <v>0</v>
      </c>
      <c r="BS7" s="137">
        <f t="shared" si="47"/>
        <v>0</v>
      </c>
      <c r="BT7" s="137">
        <f t="shared" si="47"/>
        <v>0</v>
      </c>
      <c r="BU7" s="127">
        <f t="shared" ref="BU7:BU14" si="48">BU20</f>
        <v>4</v>
      </c>
      <c r="BV7" s="137">
        <f t="shared" ref="BV7:CA14" si="49">IF($BU7=0,0,BV20/$BU7*100)</f>
        <v>25</v>
      </c>
      <c r="BW7" s="137">
        <f t="shared" si="49"/>
        <v>50</v>
      </c>
      <c r="BX7" s="137">
        <f t="shared" si="49"/>
        <v>0</v>
      </c>
      <c r="BY7" s="137">
        <f t="shared" si="49"/>
        <v>0</v>
      </c>
      <c r="BZ7" s="137">
        <f t="shared" si="49"/>
        <v>0</v>
      </c>
      <c r="CA7" s="137">
        <f t="shared" si="49"/>
        <v>25</v>
      </c>
      <c r="CB7" s="127">
        <f t="shared" ref="CB7:CB14" si="50">CB20</f>
        <v>14</v>
      </c>
      <c r="CC7" s="137">
        <f t="shared" ref="CC7:CH14" si="51">IF($CB7=0,0,CC20/$CB7*100)</f>
        <v>0</v>
      </c>
      <c r="CD7" s="137">
        <f t="shared" si="51"/>
        <v>50</v>
      </c>
      <c r="CE7" s="137">
        <f t="shared" si="51"/>
        <v>28.571428571428569</v>
      </c>
      <c r="CF7" s="137">
        <f t="shared" si="51"/>
        <v>14.285714285714285</v>
      </c>
      <c r="CG7" s="137">
        <f t="shared" si="51"/>
        <v>7.1428571428571423</v>
      </c>
      <c r="CH7" s="137">
        <f t="shared" si="51"/>
        <v>0</v>
      </c>
      <c r="CI7" s="127">
        <f t="shared" ref="CI7:CI14" si="52">CI20</f>
        <v>4</v>
      </c>
      <c r="CJ7" s="137">
        <f t="shared" ref="CJ7:CO14" si="53">IF($CI7=0,0,CJ20/$CI7*100)</f>
        <v>25</v>
      </c>
      <c r="CK7" s="137">
        <f t="shared" si="53"/>
        <v>25</v>
      </c>
      <c r="CL7" s="137">
        <f t="shared" si="53"/>
        <v>25</v>
      </c>
      <c r="CM7" s="137">
        <f t="shared" si="53"/>
        <v>0</v>
      </c>
      <c r="CN7" s="137">
        <f t="shared" si="53"/>
        <v>0</v>
      </c>
      <c r="CO7" s="137">
        <f t="shared" si="53"/>
        <v>25</v>
      </c>
      <c r="CP7" s="127">
        <f t="shared" ref="CP7:CP14" si="54">CP20</f>
        <v>14</v>
      </c>
      <c r="CQ7" s="137">
        <f t="shared" ref="CQ7:CV14" si="55">IF($CP7=0,0,CQ20/$CP7*100)</f>
        <v>7.1428571428571423</v>
      </c>
      <c r="CR7" s="137">
        <f t="shared" si="55"/>
        <v>71.428571428571431</v>
      </c>
      <c r="CS7" s="137">
        <f t="shared" si="55"/>
        <v>7.1428571428571423</v>
      </c>
      <c r="CT7" s="137">
        <f t="shared" si="55"/>
        <v>7.1428571428571423</v>
      </c>
      <c r="CU7" s="137">
        <f t="shared" si="55"/>
        <v>0</v>
      </c>
      <c r="CV7" s="137">
        <f t="shared" si="55"/>
        <v>7.1428571428571423</v>
      </c>
      <c r="CW7" s="127">
        <f t="shared" ref="CW7:CW14" si="56">CW20</f>
        <v>4</v>
      </c>
      <c r="CX7" s="137">
        <f t="shared" ref="CX7:DC14" si="57">IF($CW7=0,0,CX20/$CW7*100)</f>
        <v>25</v>
      </c>
      <c r="CY7" s="137">
        <f t="shared" si="57"/>
        <v>50</v>
      </c>
      <c r="CZ7" s="137">
        <f t="shared" si="57"/>
        <v>0</v>
      </c>
      <c r="DA7" s="137">
        <f t="shared" si="57"/>
        <v>0</v>
      </c>
      <c r="DB7" s="137">
        <f t="shared" si="57"/>
        <v>0</v>
      </c>
      <c r="DC7" s="137">
        <f t="shared" si="57"/>
        <v>25</v>
      </c>
      <c r="DD7" s="127">
        <f t="shared" ref="DD7:DD14" si="58">DD20</f>
        <v>14</v>
      </c>
      <c r="DE7" s="137">
        <f t="shared" ref="DE7:DJ14" si="59">IF($DD7=0,0,DE20/$DD7*100)</f>
        <v>57.142857142857139</v>
      </c>
      <c r="DF7" s="137">
        <f t="shared" si="59"/>
        <v>35.714285714285715</v>
      </c>
      <c r="DG7" s="137">
        <f t="shared" si="59"/>
        <v>7.1428571428571423</v>
      </c>
      <c r="DH7" s="137">
        <f t="shared" si="59"/>
        <v>0</v>
      </c>
      <c r="DI7" s="137">
        <f t="shared" si="59"/>
        <v>0</v>
      </c>
      <c r="DJ7" s="137">
        <f t="shared" si="59"/>
        <v>0</v>
      </c>
      <c r="DK7" s="127">
        <f t="shared" ref="DK7:DK14" si="60">DK20</f>
        <v>4</v>
      </c>
      <c r="DL7" s="137">
        <f t="shared" ref="DL7:DQ14" si="61">IF($DK7=0,0,DL20/$DK7*100)</f>
        <v>25</v>
      </c>
      <c r="DM7" s="137">
        <f t="shared" si="61"/>
        <v>50</v>
      </c>
      <c r="DN7" s="137">
        <f t="shared" si="61"/>
        <v>0</v>
      </c>
      <c r="DO7" s="137">
        <f t="shared" si="61"/>
        <v>0</v>
      </c>
      <c r="DP7" s="137">
        <f t="shared" si="61"/>
        <v>0</v>
      </c>
      <c r="DQ7" s="137">
        <f t="shared" si="61"/>
        <v>25</v>
      </c>
      <c r="DR7" s="127">
        <f t="shared" ref="DR7:DR14" si="62">DR20</f>
        <v>14</v>
      </c>
      <c r="DS7" s="137">
        <f t="shared" ref="DS7:DX14" si="63">IF($DR7=0,0,DS20/$DR7*100)</f>
        <v>35.714285714285715</v>
      </c>
      <c r="DT7" s="137">
        <f t="shared" si="63"/>
        <v>50</v>
      </c>
      <c r="DU7" s="137">
        <f t="shared" si="63"/>
        <v>0</v>
      </c>
      <c r="DV7" s="137">
        <f t="shared" si="63"/>
        <v>0</v>
      </c>
      <c r="DW7" s="137">
        <f t="shared" si="63"/>
        <v>7.1428571428571423</v>
      </c>
      <c r="DX7" s="137">
        <f t="shared" si="63"/>
        <v>7.1428571428571423</v>
      </c>
      <c r="DY7" s="127">
        <f t="shared" ref="DY7:DY14" si="64">DY20</f>
        <v>4</v>
      </c>
      <c r="DZ7" s="137">
        <f t="shared" ref="DZ7:EE14" si="65">IF($DY7=0,0,DZ20/$DY7*100)</f>
        <v>50</v>
      </c>
      <c r="EA7" s="137">
        <f t="shared" si="65"/>
        <v>25</v>
      </c>
      <c r="EB7" s="137">
        <f t="shared" si="65"/>
        <v>0</v>
      </c>
      <c r="EC7" s="137">
        <f t="shared" si="65"/>
        <v>0</v>
      </c>
      <c r="ED7" s="137">
        <f t="shared" si="65"/>
        <v>0</v>
      </c>
      <c r="EE7" s="137">
        <f t="shared" si="65"/>
        <v>25</v>
      </c>
      <c r="EF7" s="127">
        <f t="shared" ref="EF7:EF14" si="66">EF20</f>
        <v>14</v>
      </c>
      <c r="EG7" s="137">
        <f t="shared" ref="EG7:EI14" si="67">IF($EF7=0,0,EG20/$EF7*100)</f>
        <v>57.142857142857139</v>
      </c>
      <c r="EH7" s="137">
        <f t="shared" si="67"/>
        <v>42.857142857142854</v>
      </c>
      <c r="EI7" s="137">
        <f t="shared" si="67"/>
        <v>0</v>
      </c>
      <c r="EJ7" s="127">
        <f t="shared" ref="EJ7:EJ14" si="68">EJ20</f>
        <v>4</v>
      </c>
      <c r="EK7" s="137">
        <f t="shared" ref="EK7:EM14" si="69">IF($EJ7=0,0,EK20/$EJ7*100)</f>
        <v>75</v>
      </c>
      <c r="EL7" s="137">
        <f t="shared" si="69"/>
        <v>25</v>
      </c>
      <c r="EM7" s="137">
        <f t="shared" si="69"/>
        <v>0</v>
      </c>
      <c r="EN7" s="127">
        <f t="shared" ref="EN7:EN14" si="70">EN20</f>
        <v>14</v>
      </c>
      <c r="EO7" s="137">
        <f t="shared" ref="EO7:EQ14" si="71">IF($EN7=0,0,EO20/$EN7*100)</f>
        <v>100</v>
      </c>
      <c r="EP7" s="137">
        <f t="shared" si="71"/>
        <v>0</v>
      </c>
      <c r="EQ7" s="137">
        <f t="shared" si="71"/>
        <v>0</v>
      </c>
      <c r="ER7" s="127">
        <f t="shared" ref="ER7:ER14" si="72">ER20</f>
        <v>4</v>
      </c>
      <c r="ES7" s="137">
        <f t="shared" ref="ES7:EU14" si="73">IF($ER7=0,0,ES20/$ER7*100)</f>
        <v>50</v>
      </c>
      <c r="ET7" s="137">
        <f t="shared" si="73"/>
        <v>50</v>
      </c>
      <c r="EU7" s="137">
        <f t="shared" si="73"/>
        <v>0</v>
      </c>
      <c r="EV7" s="127">
        <f t="shared" ref="EV7:EV14" si="74">EV20</f>
        <v>14</v>
      </c>
      <c r="EW7" s="137">
        <f t="shared" ref="EW7:EY14" si="75">IF($EV7=0,0,EW20/$EV7*100)</f>
        <v>35.714285714285715</v>
      </c>
      <c r="EX7" s="137">
        <f t="shared" si="75"/>
        <v>57.142857142857139</v>
      </c>
      <c r="EY7" s="137">
        <f t="shared" si="75"/>
        <v>7.1428571428571423</v>
      </c>
      <c r="EZ7" s="127">
        <f t="shared" ref="EZ7:EZ14" si="76">EZ20</f>
        <v>4</v>
      </c>
      <c r="FA7" s="137">
        <f t="shared" ref="FA7:FC14" si="77">IF($EZ7=0,0,FA20/$EZ7*100)</f>
        <v>100</v>
      </c>
      <c r="FB7" s="137">
        <f t="shared" si="77"/>
        <v>0</v>
      </c>
      <c r="FC7" s="137">
        <f t="shared" si="77"/>
        <v>0</v>
      </c>
      <c r="FD7" s="127">
        <f t="shared" ref="FD7:FD14" si="78">FD20</f>
        <v>19</v>
      </c>
      <c r="FE7" s="137">
        <f t="shared" ref="FE7:FG14" si="79">IF($FD7=0,0,FE20/$FD7*100)</f>
        <v>21.052631578947366</v>
      </c>
      <c r="FF7" s="137">
        <f t="shared" si="79"/>
        <v>52.631578947368418</v>
      </c>
      <c r="FG7" s="137">
        <f t="shared" si="79"/>
        <v>26.315789473684209</v>
      </c>
      <c r="FH7" s="127">
        <f t="shared" ref="FH7:FH14" si="80">FH20</f>
        <v>19</v>
      </c>
      <c r="FI7" s="137">
        <f t="shared" ref="FI7:FK14" si="81">IF($FH7=0,0,FI20/$FH7*100)</f>
        <v>47.368421052631575</v>
      </c>
      <c r="FJ7" s="137">
        <f t="shared" si="81"/>
        <v>10.526315789473683</v>
      </c>
      <c r="FK7" s="137">
        <f t="shared" si="81"/>
        <v>42.105263157894733</v>
      </c>
      <c r="FL7" s="127">
        <f t="shared" ref="FL7:FL14" si="82">FL20</f>
        <v>19</v>
      </c>
      <c r="FM7" s="137">
        <f t="shared" ref="FM7:FO14" si="83">IF($FL7=0,0,FM20/$FL7*100)</f>
        <v>10.526315789473683</v>
      </c>
      <c r="FN7" s="137">
        <f t="shared" si="83"/>
        <v>47.368421052631575</v>
      </c>
      <c r="FO7" s="137">
        <f t="shared" si="83"/>
        <v>42.105263157894733</v>
      </c>
      <c r="FP7" s="127">
        <f t="shared" ref="FP7:FP14" si="84">FP20</f>
        <v>19</v>
      </c>
      <c r="FQ7" s="137">
        <f t="shared" ref="FQ7:FS14" si="85">IF($FP7=0,0,FQ20/$FP7*100)</f>
        <v>10.526315789473683</v>
      </c>
      <c r="FR7" s="137">
        <f t="shared" si="85"/>
        <v>36.84210526315789</v>
      </c>
      <c r="FS7" s="137">
        <f t="shared" si="85"/>
        <v>52.631578947368418</v>
      </c>
      <c r="FT7" s="127">
        <f t="shared" ref="FT7:FT14" si="86">FT20</f>
        <v>19</v>
      </c>
      <c r="FU7" s="137">
        <f t="shared" ref="FU7:FW14" si="87">IF($FT7=0,0,FU20/$FT7*100)</f>
        <v>26.315789473684209</v>
      </c>
      <c r="FV7" s="137">
        <f t="shared" si="87"/>
        <v>36.84210526315789</v>
      </c>
      <c r="FW7" s="137">
        <f t="shared" si="87"/>
        <v>36.84210526315789</v>
      </c>
      <c r="FX7" s="127">
        <f t="shared" ref="FX7:FX14" si="88">FX20</f>
        <v>19</v>
      </c>
      <c r="FY7" s="137">
        <f t="shared" ref="FY7:GA14" si="89">IF($FX7=0,0,FY20/$FX7*100)</f>
        <v>47.368421052631575</v>
      </c>
      <c r="FZ7" s="137">
        <f t="shared" si="89"/>
        <v>15.789473684210526</v>
      </c>
      <c r="GA7" s="137">
        <f t="shared" si="89"/>
        <v>36.84210526315789</v>
      </c>
      <c r="GB7" s="127">
        <f t="shared" ref="GB7:GB14" si="90">GB20</f>
        <v>7</v>
      </c>
      <c r="GC7" s="137">
        <f t="shared" ref="GC7:GE14" si="91">IF($GB7=0,0,GC20/$GB7*100)</f>
        <v>100</v>
      </c>
      <c r="GD7" s="137">
        <f t="shared" si="91"/>
        <v>0</v>
      </c>
      <c r="GE7" s="137">
        <f t="shared" si="91"/>
        <v>0</v>
      </c>
      <c r="GF7" s="127">
        <f t="shared" ref="GF7:GF14" si="92">GF20</f>
        <v>1</v>
      </c>
      <c r="GG7" s="137">
        <f t="shared" ref="GG7:GI14" si="93">IF($GF7=0,0,GG20/$GF7*100)</f>
        <v>100</v>
      </c>
      <c r="GH7" s="137">
        <f t="shared" si="93"/>
        <v>0</v>
      </c>
      <c r="GI7" s="137">
        <f t="shared" si="93"/>
        <v>0</v>
      </c>
      <c r="GJ7" s="127">
        <f t="shared" ref="GJ7:GJ14" si="94">GJ20</f>
        <v>2</v>
      </c>
      <c r="GK7" s="137">
        <f t="shared" ref="GK7:GM14" si="95">IF($GJ7=0,0,GK20/$GJ7*100)</f>
        <v>100</v>
      </c>
      <c r="GL7" s="137">
        <f t="shared" si="95"/>
        <v>0</v>
      </c>
      <c r="GM7" s="137">
        <f t="shared" si="95"/>
        <v>0</v>
      </c>
      <c r="GN7" s="127">
        <f t="shared" ref="GN7:GN14" si="96">GN20</f>
        <v>0</v>
      </c>
      <c r="GO7" s="137">
        <f t="shared" ref="GO7:GQ14" si="97">IF($GN7=0,0,GO20/$GN7*100)</f>
        <v>0</v>
      </c>
      <c r="GP7" s="137">
        <f t="shared" si="97"/>
        <v>0</v>
      </c>
      <c r="GQ7" s="137">
        <f t="shared" si="97"/>
        <v>0</v>
      </c>
      <c r="GR7" s="127">
        <f t="shared" ref="GR7:GR14" si="98">GR20</f>
        <v>5</v>
      </c>
      <c r="GS7" s="137">
        <f t="shared" ref="GS7:GU14" si="99">IF($GR7=0,0,GS20/$GR7*100)</f>
        <v>100</v>
      </c>
      <c r="GT7" s="137">
        <f t="shared" si="99"/>
        <v>0</v>
      </c>
      <c r="GU7" s="137">
        <f t="shared" si="99"/>
        <v>0</v>
      </c>
      <c r="GV7" s="127">
        <f t="shared" ref="GV7:GV14" si="100">GV20</f>
        <v>3</v>
      </c>
      <c r="GW7" s="137">
        <f t="shared" ref="GW7:GY14" si="101">IF($GV7=0,0,GW20/$GV7*100)</f>
        <v>66.666666666666657</v>
      </c>
      <c r="GX7" s="137">
        <f t="shared" si="101"/>
        <v>0</v>
      </c>
      <c r="GY7" s="137">
        <f t="shared" si="101"/>
        <v>33.333333333333329</v>
      </c>
      <c r="GZ7" s="127">
        <f t="shared" ref="GZ7:GZ14" si="102">GZ20</f>
        <v>14</v>
      </c>
      <c r="HA7" s="137">
        <f t="shared" ref="HA7:HD14" si="103">IF($GZ7=0,0,HA20/$GZ7*100)</f>
        <v>0</v>
      </c>
      <c r="HB7" s="137">
        <f t="shared" si="103"/>
        <v>50</v>
      </c>
      <c r="HC7" s="137">
        <f t="shared" si="103"/>
        <v>0</v>
      </c>
      <c r="HD7" s="137">
        <f t="shared" si="103"/>
        <v>50</v>
      </c>
      <c r="HE7" s="127">
        <f t="shared" ref="HE7:HE14" si="104">HE20</f>
        <v>4</v>
      </c>
      <c r="HF7" s="137">
        <f t="shared" ref="HF7:HI14" si="105">IF($HE7=0,0,HF20/$HE7*100)</f>
        <v>0</v>
      </c>
      <c r="HG7" s="137">
        <f t="shared" si="105"/>
        <v>0</v>
      </c>
      <c r="HH7" s="137">
        <f t="shared" si="105"/>
        <v>0</v>
      </c>
      <c r="HI7" s="137">
        <f t="shared" si="105"/>
        <v>100</v>
      </c>
      <c r="HJ7" s="127">
        <f t="shared" ref="HJ7:HJ14" si="106">HJ20</f>
        <v>14</v>
      </c>
      <c r="HK7" s="137">
        <f t="shared" ref="HK7:HN14" si="107">IF($HJ7=0,0,HK20/$HJ7*100)</f>
        <v>0</v>
      </c>
      <c r="HL7" s="137">
        <f t="shared" si="107"/>
        <v>35.714285714285715</v>
      </c>
      <c r="HM7" s="137">
        <f t="shared" si="107"/>
        <v>0</v>
      </c>
      <c r="HN7" s="137">
        <f t="shared" si="107"/>
        <v>64.285714285714292</v>
      </c>
      <c r="HO7" s="127">
        <f t="shared" ref="HO7:HO14" si="108">HO20</f>
        <v>4</v>
      </c>
      <c r="HP7" s="137">
        <f t="shared" ref="HP7:HS14" si="109">IF($HO7=0,0,HP20/$HO7*100)</f>
        <v>0</v>
      </c>
      <c r="HQ7" s="137">
        <f t="shared" si="109"/>
        <v>0</v>
      </c>
      <c r="HR7" s="137">
        <f t="shared" si="109"/>
        <v>0</v>
      </c>
      <c r="HS7" s="137">
        <f t="shared" si="109"/>
        <v>100</v>
      </c>
      <c r="HT7" s="127">
        <f t="shared" ref="HT7:HT14" si="110">HT20</f>
        <v>14</v>
      </c>
      <c r="HU7" s="137">
        <f t="shared" ref="HU7:HX14" si="111">IF($HT7=0,0,HU20/$HT7*100)</f>
        <v>0</v>
      </c>
      <c r="HV7" s="137">
        <f t="shared" si="111"/>
        <v>35.714285714285715</v>
      </c>
      <c r="HW7" s="137">
        <f t="shared" si="111"/>
        <v>0</v>
      </c>
      <c r="HX7" s="137">
        <f t="shared" si="111"/>
        <v>64.285714285714292</v>
      </c>
      <c r="HY7" s="127">
        <f t="shared" ref="HY7:HY14" si="112">HY20</f>
        <v>4</v>
      </c>
      <c r="HZ7" s="137">
        <f t="shared" ref="HZ7:IC14" si="113">IF($HY7=0,0,HZ20/$HY7*100)</f>
        <v>0</v>
      </c>
      <c r="IA7" s="137">
        <f t="shared" si="113"/>
        <v>25</v>
      </c>
      <c r="IB7" s="137">
        <f t="shared" si="113"/>
        <v>0</v>
      </c>
      <c r="IC7" s="137">
        <f t="shared" si="113"/>
        <v>75</v>
      </c>
      <c r="ID7" s="127">
        <f t="shared" ref="ID7:ID14" si="114">ID20</f>
        <v>19</v>
      </c>
      <c r="IE7" s="137">
        <f t="shared" ref="IE7:II14" si="115">IF($ID7=0,0,IE20/$ID7*100)</f>
        <v>10.526315789473683</v>
      </c>
      <c r="IF7" s="137">
        <f t="shared" si="115"/>
        <v>84.210526315789465</v>
      </c>
      <c r="IG7" s="137">
        <f t="shared" si="115"/>
        <v>5.2631578947368416</v>
      </c>
      <c r="IH7" s="137">
        <f t="shared" si="115"/>
        <v>0</v>
      </c>
      <c r="II7" s="137">
        <f t="shared" si="115"/>
        <v>0</v>
      </c>
      <c r="IJ7" s="127">
        <f t="shared" ref="IJ7:IJ14" si="116">IJ20</f>
        <v>19</v>
      </c>
      <c r="IK7" s="137">
        <f t="shared" ref="IK7:IO14" si="117">IF($IJ7=0,0,IK20/$IJ7*100)</f>
        <v>15.789473684210526</v>
      </c>
      <c r="IL7" s="137">
        <f t="shared" si="117"/>
        <v>78.94736842105263</v>
      </c>
      <c r="IM7" s="137">
        <f t="shared" si="117"/>
        <v>5.2631578947368416</v>
      </c>
      <c r="IN7" s="137">
        <f t="shared" si="117"/>
        <v>0</v>
      </c>
      <c r="IO7" s="137">
        <f t="shared" si="117"/>
        <v>0</v>
      </c>
      <c r="IP7" s="127">
        <f t="shared" ref="IP7:IP14" si="118">IP20</f>
        <v>19</v>
      </c>
      <c r="IQ7" s="137">
        <f t="shared" ref="IQ7:IU14" si="119">IF($IP7=0,0,IQ20/$IP7*100)</f>
        <v>21.052631578947366</v>
      </c>
      <c r="IR7" s="137">
        <f t="shared" si="119"/>
        <v>78.94736842105263</v>
      </c>
      <c r="IS7" s="137">
        <f t="shared" si="119"/>
        <v>0</v>
      </c>
      <c r="IT7" s="137">
        <f t="shared" si="119"/>
        <v>0</v>
      </c>
      <c r="IU7" s="137">
        <f t="shared" si="119"/>
        <v>0</v>
      </c>
      <c r="IV7" s="127">
        <f t="shared" ref="IV7:IV14" si="120">IV20</f>
        <v>19</v>
      </c>
      <c r="IW7" s="137">
        <f t="shared" ref="IW7:JA14" si="121">IF($IV7=0,0,IW20/$IV7*100)</f>
        <v>15.789473684210526</v>
      </c>
      <c r="IX7" s="137">
        <f t="shared" si="121"/>
        <v>78.94736842105263</v>
      </c>
      <c r="IY7" s="137">
        <f t="shared" si="121"/>
        <v>5.2631578947368416</v>
      </c>
      <c r="IZ7" s="137">
        <f t="shared" si="121"/>
        <v>0</v>
      </c>
      <c r="JA7" s="137">
        <f t="shared" si="121"/>
        <v>0</v>
      </c>
      <c r="JB7" s="127">
        <f t="shared" ref="JB7:JB14" si="122">JB20</f>
        <v>19</v>
      </c>
      <c r="JC7" s="137">
        <f t="shared" ref="JC7:JG14" si="123">IF($JB7=0,0,JC20/$JB7*100)</f>
        <v>21.052631578947366</v>
      </c>
      <c r="JD7" s="137">
        <f t="shared" si="123"/>
        <v>68.421052631578945</v>
      </c>
      <c r="JE7" s="137">
        <f t="shared" si="123"/>
        <v>5.2631578947368416</v>
      </c>
      <c r="JF7" s="137">
        <f t="shared" si="123"/>
        <v>5.2631578947368416</v>
      </c>
      <c r="JG7" s="137">
        <f t="shared" si="123"/>
        <v>0</v>
      </c>
      <c r="JH7" s="127">
        <f t="shared" ref="JH7:JH14" si="124">JH20</f>
        <v>19</v>
      </c>
      <c r="JI7" s="137">
        <f t="shared" ref="JI7:JM14" si="125">IF($JH7=0,0,JI20/$JH7*100)</f>
        <v>36.84210526315789</v>
      </c>
      <c r="JJ7" s="137">
        <f t="shared" si="125"/>
        <v>52.631578947368418</v>
      </c>
      <c r="JK7" s="137">
        <f t="shared" si="125"/>
        <v>5.2631578947368416</v>
      </c>
      <c r="JL7" s="137">
        <f t="shared" si="125"/>
        <v>5.2631578947368416</v>
      </c>
      <c r="JM7" s="137">
        <f t="shared" si="125"/>
        <v>0</v>
      </c>
      <c r="JN7" s="127">
        <f t="shared" ref="JN7:JN14" si="126">JN20</f>
        <v>19</v>
      </c>
      <c r="JO7" s="137">
        <f t="shared" ref="JO7:JS14" si="127">IF($JN7=0,0,JO20/$JN7*100)</f>
        <v>10.526315789473683</v>
      </c>
      <c r="JP7" s="137">
        <f t="shared" si="127"/>
        <v>52.631578947368418</v>
      </c>
      <c r="JQ7" s="137">
        <f t="shared" si="127"/>
        <v>26.315789473684209</v>
      </c>
      <c r="JR7" s="137">
        <f t="shared" si="127"/>
        <v>10.526315789473683</v>
      </c>
      <c r="JS7" s="137">
        <f t="shared" si="127"/>
        <v>0</v>
      </c>
      <c r="JT7" s="127">
        <f t="shared" ref="JT7:JT14" si="128">JT20</f>
        <v>19</v>
      </c>
      <c r="JU7" s="137">
        <f t="shared" ref="JU7:JY14" si="129">IF($JT7=0,0,JU20/$JT7*100)</f>
        <v>5.2631578947368416</v>
      </c>
      <c r="JV7" s="137">
        <f t="shared" si="129"/>
        <v>78.94736842105263</v>
      </c>
      <c r="JW7" s="137">
        <f t="shared" si="129"/>
        <v>5.2631578947368416</v>
      </c>
      <c r="JX7" s="137">
        <f t="shared" si="129"/>
        <v>10.526315789473683</v>
      </c>
      <c r="JY7" s="137">
        <f t="shared" si="129"/>
        <v>0</v>
      </c>
      <c r="JZ7" s="127">
        <f t="shared" ref="JZ7:JZ14" si="130">JZ20</f>
        <v>19</v>
      </c>
      <c r="KA7" s="137">
        <f t="shared" ref="KA7:KE14" si="131">IF($JZ7=0,0,KA20/$JZ7*100)</f>
        <v>26.315789473684209</v>
      </c>
      <c r="KB7" s="137">
        <f t="shared" si="131"/>
        <v>47.368421052631575</v>
      </c>
      <c r="KC7" s="137">
        <f t="shared" si="131"/>
        <v>21.052631578947366</v>
      </c>
      <c r="KD7" s="137">
        <f t="shared" si="131"/>
        <v>5.2631578947368416</v>
      </c>
      <c r="KE7" s="137">
        <f t="shared" si="131"/>
        <v>0</v>
      </c>
    </row>
    <row r="8" spans="1:291" ht="15" customHeight="1" x14ac:dyDescent="0.15">
      <c r="A8" s="202" t="s">
        <v>419</v>
      </c>
      <c r="B8" s="206" t="s">
        <v>618</v>
      </c>
      <c r="C8" s="140">
        <f t="shared" si="28"/>
        <v>18</v>
      </c>
      <c r="D8" s="141">
        <f t="shared" si="29"/>
        <v>72.222222222222214</v>
      </c>
      <c r="E8" s="141">
        <f t="shared" si="29"/>
        <v>22.222222222222221</v>
      </c>
      <c r="F8" s="141">
        <f t="shared" si="29"/>
        <v>5.5555555555555554</v>
      </c>
      <c r="G8" s="140">
        <f t="shared" si="30"/>
        <v>18</v>
      </c>
      <c r="H8" s="141">
        <f t="shared" si="31"/>
        <v>61.111111111111114</v>
      </c>
      <c r="I8" s="141">
        <f t="shared" si="31"/>
        <v>27.777777777777779</v>
      </c>
      <c r="J8" s="141">
        <f t="shared" si="31"/>
        <v>0</v>
      </c>
      <c r="K8" s="141">
        <f t="shared" si="31"/>
        <v>0</v>
      </c>
      <c r="L8" s="141">
        <f t="shared" si="31"/>
        <v>0</v>
      </c>
      <c r="M8" s="141">
        <f t="shared" si="31"/>
        <v>5.5555555555555554</v>
      </c>
      <c r="N8" s="141">
        <f t="shared" si="31"/>
        <v>5.5555555555555554</v>
      </c>
      <c r="O8" s="140">
        <f t="shared" si="32"/>
        <v>18</v>
      </c>
      <c r="P8" s="141">
        <f t="shared" si="33"/>
        <v>50</v>
      </c>
      <c r="Q8" s="141">
        <f t="shared" si="33"/>
        <v>27.777777777777779</v>
      </c>
      <c r="R8" s="141">
        <f t="shared" si="33"/>
        <v>16.666666666666664</v>
      </c>
      <c r="S8" s="141">
        <f t="shared" si="33"/>
        <v>5.5555555555555554</v>
      </c>
      <c r="T8" s="140">
        <f t="shared" si="34"/>
        <v>18</v>
      </c>
      <c r="U8" s="141">
        <f t="shared" si="35"/>
        <v>88.888888888888886</v>
      </c>
      <c r="V8" s="141">
        <f t="shared" si="35"/>
        <v>11.111111111111111</v>
      </c>
      <c r="W8" s="141">
        <f t="shared" si="35"/>
        <v>0</v>
      </c>
      <c r="X8" s="141">
        <f t="shared" si="35"/>
        <v>0</v>
      </c>
      <c r="Y8" s="141">
        <f t="shared" si="35"/>
        <v>0</v>
      </c>
      <c r="Z8" s="141">
        <f t="shared" si="35"/>
        <v>0</v>
      </c>
      <c r="AA8" s="140">
        <f t="shared" si="36"/>
        <v>18</v>
      </c>
      <c r="AB8" s="141">
        <f t="shared" si="37"/>
        <v>55.555555555555557</v>
      </c>
      <c r="AC8" s="141">
        <f t="shared" si="37"/>
        <v>27.777777777777779</v>
      </c>
      <c r="AD8" s="141">
        <f t="shared" si="37"/>
        <v>16.666666666666664</v>
      </c>
      <c r="AE8" s="140">
        <f t="shared" si="38"/>
        <v>18</v>
      </c>
      <c r="AF8" s="141">
        <f t="shared" si="39"/>
        <v>5.5555555555555554</v>
      </c>
      <c r="AG8" s="141">
        <f t="shared" si="39"/>
        <v>38.888888888888893</v>
      </c>
      <c r="AH8" s="141">
        <f t="shared" si="39"/>
        <v>5.5555555555555554</v>
      </c>
      <c r="AI8" s="141">
        <f t="shared" si="39"/>
        <v>0</v>
      </c>
      <c r="AJ8" s="141">
        <f t="shared" si="39"/>
        <v>22.222222222222221</v>
      </c>
      <c r="AK8" s="141">
        <f t="shared" si="39"/>
        <v>11.111111111111111</v>
      </c>
      <c r="AL8" s="141">
        <f t="shared" si="39"/>
        <v>0</v>
      </c>
      <c r="AM8" s="141">
        <f t="shared" si="39"/>
        <v>16.666666666666664</v>
      </c>
      <c r="AN8" s="141">
        <f t="shared" si="39"/>
        <v>5.5555555555555554</v>
      </c>
      <c r="AO8" s="140">
        <f t="shared" si="40"/>
        <v>18</v>
      </c>
      <c r="AP8" s="141">
        <f t="shared" si="41"/>
        <v>27.777777777777779</v>
      </c>
      <c r="AQ8" s="141">
        <f t="shared" si="41"/>
        <v>44.444444444444443</v>
      </c>
      <c r="AR8" s="141">
        <f t="shared" si="41"/>
        <v>27.777777777777779</v>
      </c>
      <c r="AS8" s="141">
        <f t="shared" si="41"/>
        <v>27.777777777777779</v>
      </c>
      <c r="AT8" s="141">
        <f t="shared" si="41"/>
        <v>61.111111111111114</v>
      </c>
      <c r="AU8" s="141">
        <f t="shared" si="41"/>
        <v>33.333333333333329</v>
      </c>
      <c r="AV8" s="141">
        <f t="shared" si="41"/>
        <v>33.333333333333329</v>
      </c>
      <c r="AW8" s="141">
        <f t="shared" si="41"/>
        <v>11.111111111111111</v>
      </c>
      <c r="AX8" s="141">
        <f t="shared" si="41"/>
        <v>0</v>
      </c>
      <c r="AY8" s="141">
        <f t="shared" si="41"/>
        <v>11.111111111111111</v>
      </c>
      <c r="AZ8" s="140">
        <f t="shared" si="42"/>
        <v>13</v>
      </c>
      <c r="BA8" s="141">
        <f t="shared" si="43"/>
        <v>7.6923076923076925</v>
      </c>
      <c r="BB8" s="141">
        <f t="shared" si="43"/>
        <v>84.615384615384613</v>
      </c>
      <c r="BC8" s="141">
        <f t="shared" si="43"/>
        <v>7.6923076923076925</v>
      </c>
      <c r="BD8" s="141">
        <f t="shared" si="43"/>
        <v>0</v>
      </c>
      <c r="BE8" s="141">
        <f t="shared" si="43"/>
        <v>0</v>
      </c>
      <c r="BF8" s="141">
        <f t="shared" si="43"/>
        <v>0</v>
      </c>
      <c r="BG8" s="140">
        <f t="shared" si="44"/>
        <v>4</v>
      </c>
      <c r="BH8" s="141">
        <f t="shared" si="45"/>
        <v>25</v>
      </c>
      <c r="BI8" s="141">
        <f t="shared" si="45"/>
        <v>75</v>
      </c>
      <c r="BJ8" s="141">
        <f t="shared" si="45"/>
        <v>0</v>
      </c>
      <c r="BK8" s="141">
        <f t="shared" si="45"/>
        <v>0</v>
      </c>
      <c r="BL8" s="141">
        <f t="shared" si="45"/>
        <v>0</v>
      </c>
      <c r="BM8" s="141">
        <f t="shared" si="45"/>
        <v>0</v>
      </c>
      <c r="BN8" s="140">
        <f t="shared" si="46"/>
        <v>13</v>
      </c>
      <c r="BO8" s="141">
        <f t="shared" si="47"/>
        <v>15.384615384615385</v>
      </c>
      <c r="BP8" s="141">
        <f t="shared" si="47"/>
        <v>69.230769230769226</v>
      </c>
      <c r="BQ8" s="141">
        <f t="shared" si="47"/>
        <v>7.6923076923076925</v>
      </c>
      <c r="BR8" s="141">
        <f t="shared" si="47"/>
        <v>0</v>
      </c>
      <c r="BS8" s="141">
        <f t="shared" si="47"/>
        <v>7.6923076923076925</v>
      </c>
      <c r="BT8" s="141">
        <f t="shared" si="47"/>
        <v>0</v>
      </c>
      <c r="BU8" s="140">
        <f t="shared" si="48"/>
        <v>4</v>
      </c>
      <c r="BV8" s="141">
        <f t="shared" si="49"/>
        <v>25</v>
      </c>
      <c r="BW8" s="141">
        <f t="shared" si="49"/>
        <v>75</v>
      </c>
      <c r="BX8" s="141">
        <f t="shared" si="49"/>
        <v>0</v>
      </c>
      <c r="BY8" s="141">
        <f t="shared" si="49"/>
        <v>0</v>
      </c>
      <c r="BZ8" s="141">
        <f t="shared" si="49"/>
        <v>0</v>
      </c>
      <c r="CA8" s="141">
        <f t="shared" si="49"/>
        <v>0</v>
      </c>
      <c r="CB8" s="140">
        <f t="shared" si="50"/>
        <v>13</v>
      </c>
      <c r="CC8" s="141">
        <f t="shared" si="51"/>
        <v>0</v>
      </c>
      <c r="CD8" s="141">
        <f t="shared" si="51"/>
        <v>46.153846153846153</v>
      </c>
      <c r="CE8" s="141">
        <f t="shared" si="51"/>
        <v>30.76923076923077</v>
      </c>
      <c r="CF8" s="141">
        <f t="shared" si="51"/>
        <v>7.6923076923076925</v>
      </c>
      <c r="CG8" s="141">
        <f t="shared" si="51"/>
        <v>15.384615384615385</v>
      </c>
      <c r="CH8" s="141">
        <f t="shared" si="51"/>
        <v>0</v>
      </c>
      <c r="CI8" s="140">
        <f t="shared" si="52"/>
        <v>4</v>
      </c>
      <c r="CJ8" s="141">
        <f t="shared" si="53"/>
        <v>25</v>
      </c>
      <c r="CK8" s="141">
        <f t="shared" si="53"/>
        <v>75</v>
      </c>
      <c r="CL8" s="141">
        <f t="shared" si="53"/>
        <v>0</v>
      </c>
      <c r="CM8" s="141">
        <f t="shared" si="53"/>
        <v>0</v>
      </c>
      <c r="CN8" s="141">
        <f t="shared" si="53"/>
        <v>0</v>
      </c>
      <c r="CO8" s="141">
        <f t="shared" si="53"/>
        <v>0</v>
      </c>
      <c r="CP8" s="140">
        <f t="shared" si="54"/>
        <v>13</v>
      </c>
      <c r="CQ8" s="141">
        <f t="shared" si="55"/>
        <v>0</v>
      </c>
      <c r="CR8" s="141">
        <f t="shared" si="55"/>
        <v>69.230769230769226</v>
      </c>
      <c r="CS8" s="141">
        <f t="shared" si="55"/>
        <v>15.384615384615385</v>
      </c>
      <c r="CT8" s="141">
        <f t="shared" si="55"/>
        <v>7.6923076923076925</v>
      </c>
      <c r="CU8" s="141">
        <f t="shared" si="55"/>
        <v>7.6923076923076925</v>
      </c>
      <c r="CV8" s="141">
        <f t="shared" si="55"/>
        <v>0</v>
      </c>
      <c r="CW8" s="140">
        <f t="shared" si="56"/>
        <v>4</v>
      </c>
      <c r="CX8" s="141">
        <f t="shared" si="57"/>
        <v>25</v>
      </c>
      <c r="CY8" s="141">
        <f t="shared" si="57"/>
        <v>75</v>
      </c>
      <c r="CZ8" s="141">
        <f t="shared" si="57"/>
        <v>0</v>
      </c>
      <c r="DA8" s="141">
        <f t="shared" si="57"/>
        <v>0</v>
      </c>
      <c r="DB8" s="141">
        <f t="shared" si="57"/>
        <v>0</v>
      </c>
      <c r="DC8" s="141">
        <f t="shared" si="57"/>
        <v>0</v>
      </c>
      <c r="DD8" s="140">
        <f t="shared" si="58"/>
        <v>13</v>
      </c>
      <c r="DE8" s="141">
        <f t="shared" si="59"/>
        <v>30.76923076923077</v>
      </c>
      <c r="DF8" s="141">
        <f t="shared" si="59"/>
        <v>69.230769230769226</v>
      </c>
      <c r="DG8" s="141">
        <f t="shared" si="59"/>
        <v>0</v>
      </c>
      <c r="DH8" s="141">
        <f t="shared" si="59"/>
        <v>0</v>
      </c>
      <c r="DI8" s="141">
        <f t="shared" si="59"/>
        <v>0</v>
      </c>
      <c r="DJ8" s="141">
        <f t="shared" si="59"/>
        <v>0</v>
      </c>
      <c r="DK8" s="140">
        <f t="shared" si="60"/>
        <v>4</v>
      </c>
      <c r="DL8" s="141">
        <f t="shared" si="61"/>
        <v>25</v>
      </c>
      <c r="DM8" s="141">
        <f t="shared" si="61"/>
        <v>75</v>
      </c>
      <c r="DN8" s="141">
        <f t="shared" si="61"/>
        <v>0</v>
      </c>
      <c r="DO8" s="141">
        <f t="shared" si="61"/>
        <v>0</v>
      </c>
      <c r="DP8" s="141">
        <f t="shared" si="61"/>
        <v>0</v>
      </c>
      <c r="DQ8" s="141">
        <f t="shared" si="61"/>
        <v>0</v>
      </c>
      <c r="DR8" s="140">
        <f t="shared" si="62"/>
        <v>13</v>
      </c>
      <c r="DS8" s="141">
        <f t="shared" si="63"/>
        <v>7.6923076923076925</v>
      </c>
      <c r="DT8" s="141">
        <f t="shared" si="63"/>
        <v>69.230769230769226</v>
      </c>
      <c r="DU8" s="141">
        <f t="shared" si="63"/>
        <v>7.6923076923076925</v>
      </c>
      <c r="DV8" s="141">
        <f t="shared" si="63"/>
        <v>0</v>
      </c>
      <c r="DW8" s="141">
        <f t="shared" si="63"/>
        <v>15.384615384615385</v>
      </c>
      <c r="DX8" s="141">
        <f t="shared" si="63"/>
        <v>0</v>
      </c>
      <c r="DY8" s="140">
        <f t="shared" si="64"/>
        <v>4</v>
      </c>
      <c r="DZ8" s="141">
        <f t="shared" si="65"/>
        <v>25</v>
      </c>
      <c r="EA8" s="141">
        <f t="shared" si="65"/>
        <v>75</v>
      </c>
      <c r="EB8" s="141">
        <f t="shared" si="65"/>
        <v>0</v>
      </c>
      <c r="EC8" s="141">
        <f t="shared" si="65"/>
        <v>0</v>
      </c>
      <c r="ED8" s="141">
        <f t="shared" si="65"/>
        <v>0</v>
      </c>
      <c r="EE8" s="141">
        <f t="shared" si="65"/>
        <v>0</v>
      </c>
      <c r="EF8" s="140">
        <f t="shared" si="66"/>
        <v>13</v>
      </c>
      <c r="EG8" s="141">
        <f t="shared" si="67"/>
        <v>53.846153846153847</v>
      </c>
      <c r="EH8" s="141">
        <f t="shared" si="67"/>
        <v>38.461538461538467</v>
      </c>
      <c r="EI8" s="141">
        <f t="shared" si="67"/>
        <v>7.6923076923076925</v>
      </c>
      <c r="EJ8" s="140">
        <f t="shared" si="68"/>
        <v>4</v>
      </c>
      <c r="EK8" s="141">
        <f t="shared" si="69"/>
        <v>100</v>
      </c>
      <c r="EL8" s="141">
        <f t="shared" si="69"/>
        <v>0</v>
      </c>
      <c r="EM8" s="141">
        <f t="shared" si="69"/>
        <v>0</v>
      </c>
      <c r="EN8" s="140">
        <f t="shared" si="70"/>
        <v>13</v>
      </c>
      <c r="EO8" s="141">
        <f t="shared" si="71"/>
        <v>84.615384615384613</v>
      </c>
      <c r="EP8" s="141">
        <f t="shared" si="71"/>
        <v>7.6923076923076925</v>
      </c>
      <c r="EQ8" s="141">
        <f t="shared" si="71"/>
        <v>7.6923076923076925</v>
      </c>
      <c r="ER8" s="140">
        <f t="shared" si="72"/>
        <v>4</v>
      </c>
      <c r="ES8" s="141">
        <f t="shared" si="73"/>
        <v>100</v>
      </c>
      <c r="ET8" s="141">
        <f t="shared" si="73"/>
        <v>0</v>
      </c>
      <c r="EU8" s="141">
        <f t="shared" si="73"/>
        <v>0</v>
      </c>
      <c r="EV8" s="140">
        <f t="shared" si="74"/>
        <v>13</v>
      </c>
      <c r="EW8" s="141">
        <f t="shared" si="75"/>
        <v>69.230769230769226</v>
      </c>
      <c r="EX8" s="141">
        <f t="shared" si="75"/>
        <v>23.076923076923077</v>
      </c>
      <c r="EY8" s="141">
        <f t="shared" si="75"/>
        <v>7.6923076923076925</v>
      </c>
      <c r="EZ8" s="140">
        <f t="shared" si="76"/>
        <v>4</v>
      </c>
      <c r="FA8" s="141">
        <f t="shared" si="77"/>
        <v>100</v>
      </c>
      <c r="FB8" s="141">
        <f t="shared" si="77"/>
        <v>0</v>
      </c>
      <c r="FC8" s="141">
        <f t="shared" si="77"/>
        <v>0</v>
      </c>
      <c r="FD8" s="140">
        <f t="shared" si="78"/>
        <v>18</v>
      </c>
      <c r="FE8" s="141">
        <f t="shared" si="79"/>
        <v>44.444444444444443</v>
      </c>
      <c r="FF8" s="141">
        <f t="shared" si="79"/>
        <v>38.888888888888893</v>
      </c>
      <c r="FG8" s="141">
        <f t="shared" si="79"/>
        <v>16.666666666666664</v>
      </c>
      <c r="FH8" s="140">
        <f t="shared" si="80"/>
        <v>18</v>
      </c>
      <c r="FI8" s="141">
        <f t="shared" si="81"/>
        <v>50</v>
      </c>
      <c r="FJ8" s="141">
        <f t="shared" si="81"/>
        <v>27.777777777777779</v>
      </c>
      <c r="FK8" s="141">
        <f t="shared" si="81"/>
        <v>22.222222222222221</v>
      </c>
      <c r="FL8" s="140">
        <f t="shared" si="82"/>
        <v>18</v>
      </c>
      <c r="FM8" s="141">
        <f t="shared" si="83"/>
        <v>5.5555555555555554</v>
      </c>
      <c r="FN8" s="141">
        <f t="shared" si="83"/>
        <v>72.222222222222214</v>
      </c>
      <c r="FO8" s="141">
        <f t="shared" si="83"/>
        <v>22.222222222222221</v>
      </c>
      <c r="FP8" s="140">
        <f t="shared" si="84"/>
        <v>18</v>
      </c>
      <c r="FQ8" s="141">
        <f t="shared" si="85"/>
        <v>0</v>
      </c>
      <c r="FR8" s="141">
        <f t="shared" si="85"/>
        <v>72.222222222222214</v>
      </c>
      <c r="FS8" s="141">
        <f t="shared" si="85"/>
        <v>27.777777777777779</v>
      </c>
      <c r="FT8" s="140">
        <f t="shared" si="86"/>
        <v>18</v>
      </c>
      <c r="FU8" s="141">
        <f t="shared" si="87"/>
        <v>33.333333333333329</v>
      </c>
      <c r="FV8" s="141">
        <f t="shared" si="87"/>
        <v>38.888888888888893</v>
      </c>
      <c r="FW8" s="141">
        <f t="shared" si="87"/>
        <v>27.777777777777779</v>
      </c>
      <c r="FX8" s="140">
        <f t="shared" si="88"/>
        <v>18</v>
      </c>
      <c r="FY8" s="141">
        <f t="shared" si="89"/>
        <v>38.888888888888893</v>
      </c>
      <c r="FZ8" s="141">
        <f t="shared" si="89"/>
        <v>33.333333333333329</v>
      </c>
      <c r="GA8" s="141">
        <f t="shared" si="89"/>
        <v>27.777777777777779</v>
      </c>
      <c r="GB8" s="140">
        <f t="shared" si="90"/>
        <v>5</v>
      </c>
      <c r="GC8" s="141">
        <f t="shared" si="91"/>
        <v>100</v>
      </c>
      <c r="GD8" s="141">
        <f t="shared" si="91"/>
        <v>0</v>
      </c>
      <c r="GE8" s="141">
        <f t="shared" si="91"/>
        <v>0</v>
      </c>
      <c r="GF8" s="140">
        <f t="shared" si="92"/>
        <v>3</v>
      </c>
      <c r="GG8" s="141">
        <f t="shared" si="93"/>
        <v>66.666666666666657</v>
      </c>
      <c r="GH8" s="141">
        <f t="shared" si="93"/>
        <v>33.333333333333329</v>
      </c>
      <c r="GI8" s="141">
        <f t="shared" si="93"/>
        <v>0</v>
      </c>
      <c r="GJ8" s="140">
        <f t="shared" si="94"/>
        <v>0</v>
      </c>
      <c r="GK8" s="141">
        <f t="shared" si="95"/>
        <v>0</v>
      </c>
      <c r="GL8" s="141">
        <f t="shared" si="95"/>
        <v>0</v>
      </c>
      <c r="GM8" s="141">
        <f t="shared" si="95"/>
        <v>0</v>
      </c>
      <c r="GN8" s="140">
        <f t="shared" si="96"/>
        <v>0</v>
      </c>
      <c r="GO8" s="141">
        <f t="shared" si="97"/>
        <v>0</v>
      </c>
      <c r="GP8" s="141">
        <f t="shared" si="97"/>
        <v>0</v>
      </c>
      <c r="GQ8" s="141">
        <f t="shared" si="97"/>
        <v>0</v>
      </c>
      <c r="GR8" s="140">
        <f t="shared" si="98"/>
        <v>4</v>
      </c>
      <c r="GS8" s="141">
        <f t="shared" si="99"/>
        <v>100</v>
      </c>
      <c r="GT8" s="141">
        <f t="shared" si="99"/>
        <v>0</v>
      </c>
      <c r="GU8" s="141">
        <f t="shared" si="99"/>
        <v>0</v>
      </c>
      <c r="GV8" s="140">
        <f t="shared" si="100"/>
        <v>2</v>
      </c>
      <c r="GW8" s="141">
        <f t="shared" si="101"/>
        <v>100</v>
      </c>
      <c r="GX8" s="141">
        <f t="shared" si="101"/>
        <v>0</v>
      </c>
      <c r="GY8" s="141">
        <f t="shared" si="101"/>
        <v>0</v>
      </c>
      <c r="GZ8" s="140">
        <f t="shared" si="102"/>
        <v>13</v>
      </c>
      <c r="HA8" s="141">
        <f t="shared" si="103"/>
        <v>7.6923076923076925</v>
      </c>
      <c r="HB8" s="141">
        <f t="shared" si="103"/>
        <v>53.846153846153847</v>
      </c>
      <c r="HC8" s="141">
        <f t="shared" si="103"/>
        <v>0</v>
      </c>
      <c r="HD8" s="141">
        <f t="shared" si="103"/>
        <v>38.461538461538467</v>
      </c>
      <c r="HE8" s="140">
        <f t="shared" si="104"/>
        <v>4</v>
      </c>
      <c r="HF8" s="141">
        <f t="shared" si="105"/>
        <v>0</v>
      </c>
      <c r="HG8" s="141">
        <f t="shared" si="105"/>
        <v>25</v>
      </c>
      <c r="HH8" s="141">
        <f t="shared" si="105"/>
        <v>0</v>
      </c>
      <c r="HI8" s="141">
        <f t="shared" si="105"/>
        <v>75</v>
      </c>
      <c r="HJ8" s="140">
        <f t="shared" si="106"/>
        <v>13</v>
      </c>
      <c r="HK8" s="141">
        <f t="shared" si="107"/>
        <v>7.6923076923076925</v>
      </c>
      <c r="HL8" s="141">
        <f t="shared" si="107"/>
        <v>30.76923076923077</v>
      </c>
      <c r="HM8" s="141">
        <f t="shared" si="107"/>
        <v>7.6923076923076925</v>
      </c>
      <c r="HN8" s="141">
        <f t="shared" si="107"/>
        <v>53.846153846153847</v>
      </c>
      <c r="HO8" s="140">
        <f t="shared" si="108"/>
        <v>4</v>
      </c>
      <c r="HP8" s="141">
        <f t="shared" si="109"/>
        <v>0</v>
      </c>
      <c r="HQ8" s="141">
        <f t="shared" si="109"/>
        <v>75</v>
      </c>
      <c r="HR8" s="141">
        <f t="shared" si="109"/>
        <v>0</v>
      </c>
      <c r="HS8" s="141">
        <f t="shared" si="109"/>
        <v>25</v>
      </c>
      <c r="HT8" s="140">
        <f t="shared" si="110"/>
        <v>13</v>
      </c>
      <c r="HU8" s="141">
        <f t="shared" si="111"/>
        <v>7.6923076923076925</v>
      </c>
      <c r="HV8" s="141">
        <f t="shared" si="111"/>
        <v>23.076923076923077</v>
      </c>
      <c r="HW8" s="141">
        <f t="shared" si="111"/>
        <v>7.6923076923076925</v>
      </c>
      <c r="HX8" s="141">
        <f t="shared" si="111"/>
        <v>61.53846153846154</v>
      </c>
      <c r="HY8" s="140">
        <f t="shared" si="112"/>
        <v>4</v>
      </c>
      <c r="HZ8" s="141">
        <f t="shared" si="113"/>
        <v>0</v>
      </c>
      <c r="IA8" s="141">
        <f t="shared" si="113"/>
        <v>50</v>
      </c>
      <c r="IB8" s="141">
        <f t="shared" si="113"/>
        <v>0</v>
      </c>
      <c r="IC8" s="141">
        <f t="shared" si="113"/>
        <v>50</v>
      </c>
      <c r="ID8" s="140">
        <f t="shared" si="114"/>
        <v>18</v>
      </c>
      <c r="IE8" s="141">
        <f t="shared" si="115"/>
        <v>27.777777777777779</v>
      </c>
      <c r="IF8" s="141">
        <f t="shared" si="115"/>
        <v>66.666666666666657</v>
      </c>
      <c r="IG8" s="141">
        <f t="shared" si="115"/>
        <v>0</v>
      </c>
      <c r="IH8" s="141">
        <f t="shared" si="115"/>
        <v>5.5555555555555554</v>
      </c>
      <c r="II8" s="141">
        <f t="shared" si="115"/>
        <v>0</v>
      </c>
      <c r="IJ8" s="140">
        <f t="shared" si="116"/>
        <v>18</v>
      </c>
      <c r="IK8" s="141">
        <f t="shared" si="117"/>
        <v>11.111111111111111</v>
      </c>
      <c r="IL8" s="141">
        <f t="shared" si="117"/>
        <v>83.333333333333343</v>
      </c>
      <c r="IM8" s="141">
        <f t="shared" si="117"/>
        <v>5.5555555555555554</v>
      </c>
      <c r="IN8" s="141">
        <f t="shared" si="117"/>
        <v>0</v>
      </c>
      <c r="IO8" s="141">
        <f t="shared" si="117"/>
        <v>0</v>
      </c>
      <c r="IP8" s="140">
        <f t="shared" si="118"/>
        <v>18</v>
      </c>
      <c r="IQ8" s="141">
        <f t="shared" si="119"/>
        <v>22.222222222222221</v>
      </c>
      <c r="IR8" s="141">
        <f t="shared" si="119"/>
        <v>77.777777777777786</v>
      </c>
      <c r="IS8" s="141">
        <f t="shared" si="119"/>
        <v>0</v>
      </c>
      <c r="IT8" s="141">
        <f t="shared" si="119"/>
        <v>0</v>
      </c>
      <c r="IU8" s="141">
        <f t="shared" si="119"/>
        <v>0</v>
      </c>
      <c r="IV8" s="140">
        <f t="shared" si="120"/>
        <v>18</v>
      </c>
      <c r="IW8" s="141">
        <f t="shared" si="121"/>
        <v>22.222222222222221</v>
      </c>
      <c r="IX8" s="141">
        <f t="shared" si="121"/>
        <v>77.777777777777786</v>
      </c>
      <c r="IY8" s="141">
        <f t="shared" si="121"/>
        <v>0</v>
      </c>
      <c r="IZ8" s="141">
        <f t="shared" si="121"/>
        <v>0</v>
      </c>
      <c r="JA8" s="141">
        <f t="shared" si="121"/>
        <v>0</v>
      </c>
      <c r="JB8" s="140">
        <f t="shared" si="122"/>
        <v>18</v>
      </c>
      <c r="JC8" s="141">
        <f t="shared" si="123"/>
        <v>22.222222222222221</v>
      </c>
      <c r="JD8" s="141">
        <f t="shared" si="123"/>
        <v>44.444444444444443</v>
      </c>
      <c r="JE8" s="141">
        <f t="shared" si="123"/>
        <v>27.777777777777779</v>
      </c>
      <c r="JF8" s="141">
        <f t="shared" si="123"/>
        <v>5.5555555555555554</v>
      </c>
      <c r="JG8" s="141">
        <f t="shared" si="123"/>
        <v>0</v>
      </c>
      <c r="JH8" s="140">
        <f t="shared" si="124"/>
        <v>18</v>
      </c>
      <c r="JI8" s="141">
        <f t="shared" si="125"/>
        <v>11.111111111111111</v>
      </c>
      <c r="JJ8" s="141">
        <f t="shared" si="125"/>
        <v>72.222222222222214</v>
      </c>
      <c r="JK8" s="141">
        <f t="shared" si="125"/>
        <v>11.111111111111111</v>
      </c>
      <c r="JL8" s="141">
        <f t="shared" si="125"/>
        <v>5.5555555555555554</v>
      </c>
      <c r="JM8" s="141">
        <f t="shared" si="125"/>
        <v>0</v>
      </c>
      <c r="JN8" s="140">
        <f t="shared" si="126"/>
        <v>18</v>
      </c>
      <c r="JO8" s="141">
        <f t="shared" si="127"/>
        <v>16.666666666666664</v>
      </c>
      <c r="JP8" s="141">
        <f t="shared" si="127"/>
        <v>77.777777777777786</v>
      </c>
      <c r="JQ8" s="141">
        <f t="shared" si="127"/>
        <v>5.5555555555555554</v>
      </c>
      <c r="JR8" s="141">
        <f t="shared" si="127"/>
        <v>0</v>
      </c>
      <c r="JS8" s="141">
        <f t="shared" si="127"/>
        <v>0</v>
      </c>
      <c r="JT8" s="140">
        <f t="shared" si="128"/>
        <v>18</v>
      </c>
      <c r="JU8" s="141">
        <f t="shared" si="129"/>
        <v>0</v>
      </c>
      <c r="JV8" s="141">
        <f t="shared" si="129"/>
        <v>88.888888888888886</v>
      </c>
      <c r="JW8" s="141">
        <f t="shared" si="129"/>
        <v>5.5555555555555554</v>
      </c>
      <c r="JX8" s="141">
        <f t="shared" si="129"/>
        <v>5.5555555555555554</v>
      </c>
      <c r="JY8" s="141">
        <f t="shared" si="129"/>
        <v>0</v>
      </c>
      <c r="JZ8" s="140">
        <f t="shared" si="130"/>
        <v>18</v>
      </c>
      <c r="KA8" s="141">
        <f t="shared" si="131"/>
        <v>0</v>
      </c>
      <c r="KB8" s="141">
        <f t="shared" si="131"/>
        <v>66.666666666666657</v>
      </c>
      <c r="KC8" s="141">
        <f t="shared" si="131"/>
        <v>27.777777777777779</v>
      </c>
      <c r="KD8" s="141">
        <f t="shared" si="131"/>
        <v>5.5555555555555554</v>
      </c>
      <c r="KE8" s="141">
        <f t="shared" si="131"/>
        <v>0</v>
      </c>
    </row>
    <row r="9" spans="1:291" ht="15" customHeight="1" x14ac:dyDescent="0.15">
      <c r="A9" s="202"/>
      <c r="B9" s="206" t="s">
        <v>619</v>
      </c>
      <c r="C9" s="140">
        <f t="shared" si="28"/>
        <v>98</v>
      </c>
      <c r="D9" s="141">
        <f t="shared" si="29"/>
        <v>48.979591836734691</v>
      </c>
      <c r="E9" s="141">
        <f t="shared" si="29"/>
        <v>48.979591836734691</v>
      </c>
      <c r="F9" s="141">
        <f t="shared" si="29"/>
        <v>2.0408163265306123</v>
      </c>
      <c r="G9" s="140">
        <f t="shared" si="30"/>
        <v>98</v>
      </c>
      <c r="H9" s="141">
        <f t="shared" si="31"/>
        <v>60.204081632653065</v>
      </c>
      <c r="I9" s="141">
        <f t="shared" si="31"/>
        <v>15.306122448979592</v>
      </c>
      <c r="J9" s="141">
        <f t="shared" si="31"/>
        <v>1.0204081632653061</v>
      </c>
      <c r="K9" s="141">
        <f t="shared" si="31"/>
        <v>9.183673469387756</v>
      </c>
      <c r="L9" s="141">
        <f t="shared" si="31"/>
        <v>4.0816326530612246</v>
      </c>
      <c r="M9" s="141">
        <f t="shared" si="31"/>
        <v>10.204081632653061</v>
      </c>
      <c r="N9" s="141">
        <f t="shared" si="31"/>
        <v>0</v>
      </c>
      <c r="O9" s="140">
        <f t="shared" si="32"/>
        <v>98</v>
      </c>
      <c r="P9" s="141">
        <f t="shared" si="33"/>
        <v>67.346938775510196</v>
      </c>
      <c r="Q9" s="141">
        <f t="shared" si="33"/>
        <v>25.510204081632654</v>
      </c>
      <c r="R9" s="141">
        <f t="shared" si="33"/>
        <v>7.1428571428571423</v>
      </c>
      <c r="S9" s="141">
        <f t="shared" si="33"/>
        <v>0</v>
      </c>
      <c r="T9" s="140">
        <f t="shared" si="34"/>
        <v>98</v>
      </c>
      <c r="U9" s="141">
        <f t="shared" si="35"/>
        <v>64.285714285714292</v>
      </c>
      <c r="V9" s="141">
        <f t="shared" si="35"/>
        <v>17.346938775510203</v>
      </c>
      <c r="W9" s="141">
        <f t="shared" si="35"/>
        <v>14.285714285714285</v>
      </c>
      <c r="X9" s="141">
        <f t="shared" si="35"/>
        <v>4.0816326530612246</v>
      </c>
      <c r="Y9" s="141">
        <f t="shared" si="35"/>
        <v>0</v>
      </c>
      <c r="Z9" s="141">
        <f t="shared" si="35"/>
        <v>0</v>
      </c>
      <c r="AA9" s="140">
        <f t="shared" si="36"/>
        <v>98</v>
      </c>
      <c r="AB9" s="141">
        <f t="shared" si="37"/>
        <v>69.387755102040813</v>
      </c>
      <c r="AC9" s="141">
        <f t="shared" si="37"/>
        <v>23.469387755102041</v>
      </c>
      <c r="AD9" s="141">
        <f t="shared" si="37"/>
        <v>7.1428571428571423</v>
      </c>
      <c r="AE9" s="140">
        <f t="shared" si="38"/>
        <v>98</v>
      </c>
      <c r="AF9" s="141">
        <f t="shared" si="39"/>
        <v>17.346938775510203</v>
      </c>
      <c r="AG9" s="141">
        <f t="shared" si="39"/>
        <v>43.877551020408163</v>
      </c>
      <c r="AH9" s="141">
        <f t="shared" si="39"/>
        <v>12.244897959183673</v>
      </c>
      <c r="AI9" s="141">
        <f t="shared" si="39"/>
        <v>5.1020408163265305</v>
      </c>
      <c r="AJ9" s="141">
        <f t="shared" si="39"/>
        <v>34.693877551020407</v>
      </c>
      <c r="AK9" s="141">
        <f t="shared" si="39"/>
        <v>4.0816326530612246</v>
      </c>
      <c r="AL9" s="141">
        <f t="shared" si="39"/>
        <v>0</v>
      </c>
      <c r="AM9" s="141">
        <f t="shared" si="39"/>
        <v>7.1428571428571423</v>
      </c>
      <c r="AN9" s="141">
        <f t="shared" si="39"/>
        <v>2.0408163265306123</v>
      </c>
      <c r="AO9" s="140">
        <f t="shared" si="40"/>
        <v>98</v>
      </c>
      <c r="AP9" s="141">
        <f t="shared" si="41"/>
        <v>44.897959183673471</v>
      </c>
      <c r="AQ9" s="141">
        <f t="shared" si="41"/>
        <v>45.91836734693878</v>
      </c>
      <c r="AR9" s="141">
        <f t="shared" si="41"/>
        <v>24.489795918367346</v>
      </c>
      <c r="AS9" s="141">
        <f t="shared" si="41"/>
        <v>22.448979591836736</v>
      </c>
      <c r="AT9" s="141">
        <f t="shared" si="41"/>
        <v>34.693877551020407</v>
      </c>
      <c r="AU9" s="141">
        <f t="shared" si="41"/>
        <v>15.306122448979592</v>
      </c>
      <c r="AV9" s="141">
        <f t="shared" si="41"/>
        <v>26.530612244897959</v>
      </c>
      <c r="AW9" s="141">
        <f t="shared" si="41"/>
        <v>35.714285714285715</v>
      </c>
      <c r="AX9" s="141">
        <f t="shared" si="41"/>
        <v>7.1428571428571423</v>
      </c>
      <c r="AY9" s="141">
        <f t="shared" si="41"/>
        <v>5.1020408163265305</v>
      </c>
      <c r="AZ9" s="140">
        <f t="shared" si="42"/>
        <v>48</v>
      </c>
      <c r="BA9" s="141">
        <f t="shared" si="43"/>
        <v>33.333333333333329</v>
      </c>
      <c r="BB9" s="141">
        <f t="shared" si="43"/>
        <v>62.5</v>
      </c>
      <c r="BC9" s="141">
        <f t="shared" si="43"/>
        <v>2.083333333333333</v>
      </c>
      <c r="BD9" s="141">
        <f t="shared" si="43"/>
        <v>0</v>
      </c>
      <c r="BE9" s="141">
        <f t="shared" si="43"/>
        <v>0</v>
      </c>
      <c r="BF9" s="141">
        <f t="shared" si="43"/>
        <v>2.083333333333333</v>
      </c>
      <c r="BG9" s="140">
        <f t="shared" si="44"/>
        <v>48</v>
      </c>
      <c r="BH9" s="141">
        <f t="shared" si="45"/>
        <v>41.666666666666671</v>
      </c>
      <c r="BI9" s="141">
        <f t="shared" si="45"/>
        <v>39.583333333333329</v>
      </c>
      <c r="BJ9" s="141">
        <f t="shared" si="45"/>
        <v>0</v>
      </c>
      <c r="BK9" s="141">
        <f t="shared" si="45"/>
        <v>0</v>
      </c>
      <c r="BL9" s="141">
        <f t="shared" si="45"/>
        <v>0</v>
      </c>
      <c r="BM9" s="141">
        <f t="shared" si="45"/>
        <v>18.75</v>
      </c>
      <c r="BN9" s="140">
        <f t="shared" si="46"/>
        <v>48</v>
      </c>
      <c r="BO9" s="141">
        <f t="shared" si="47"/>
        <v>39.583333333333329</v>
      </c>
      <c r="BP9" s="141">
        <f t="shared" si="47"/>
        <v>60.416666666666664</v>
      </c>
      <c r="BQ9" s="141">
        <f t="shared" si="47"/>
        <v>0</v>
      </c>
      <c r="BR9" s="141">
        <f t="shared" si="47"/>
        <v>0</v>
      </c>
      <c r="BS9" s="141">
        <f t="shared" si="47"/>
        <v>0</v>
      </c>
      <c r="BT9" s="141">
        <f t="shared" si="47"/>
        <v>0</v>
      </c>
      <c r="BU9" s="140">
        <f t="shared" si="48"/>
        <v>48</v>
      </c>
      <c r="BV9" s="141">
        <f t="shared" si="49"/>
        <v>39.583333333333329</v>
      </c>
      <c r="BW9" s="141">
        <f t="shared" si="49"/>
        <v>41.666666666666671</v>
      </c>
      <c r="BX9" s="141">
        <f t="shared" si="49"/>
        <v>2.083333333333333</v>
      </c>
      <c r="BY9" s="141">
        <f t="shared" si="49"/>
        <v>0</v>
      </c>
      <c r="BZ9" s="141">
        <f t="shared" si="49"/>
        <v>0</v>
      </c>
      <c r="CA9" s="141">
        <f t="shared" si="49"/>
        <v>16.666666666666664</v>
      </c>
      <c r="CB9" s="140">
        <f t="shared" si="50"/>
        <v>48</v>
      </c>
      <c r="CC9" s="141">
        <f t="shared" si="51"/>
        <v>37.5</v>
      </c>
      <c r="CD9" s="141">
        <f t="shared" si="51"/>
        <v>47.916666666666671</v>
      </c>
      <c r="CE9" s="141">
        <f t="shared" si="51"/>
        <v>12.5</v>
      </c>
      <c r="CF9" s="141">
        <f t="shared" si="51"/>
        <v>2.083333333333333</v>
      </c>
      <c r="CG9" s="141">
        <f t="shared" si="51"/>
        <v>0</v>
      </c>
      <c r="CH9" s="141">
        <f t="shared" si="51"/>
        <v>0</v>
      </c>
      <c r="CI9" s="140">
        <f t="shared" si="52"/>
        <v>48</v>
      </c>
      <c r="CJ9" s="141">
        <f t="shared" si="53"/>
        <v>41.666666666666671</v>
      </c>
      <c r="CK9" s="141">
        <f t="shared" si="53"/>
        <v>29.166666666666668</v>
      </c>
      <c r="CL9" s="141">
        <f t="shared" si="53"/>
        <v>6.25</v>
      </c>
      <c r="CM9" s="141">
        <f t="shared" si="53"/>
        <v>2.083333333333333</v>
      </c>
      <c r="CN9" s="141">
        <f t="shared" si="53"/>
        <v>2.083333333333333</v>
      </c>
      <c r="CO9" s="141">
        <f t="shared" si="53"/>
        <v>18.75</v>
      </c>
      <c r="CP9" s="140">
        <f t="shared" si="54"/>
        <v>48</v>
      </c>
      <c r="CQ9" s="141">
        <f t="shared" si="55"/>
        <v>25</v>
      </c>
      <c r="CR9" s="141">
        <f t="shared" si="55"/>
        <v>52.083333333333336</v>
      </c>
      <c r="CS9" s="141">
        <f t="shared" si="55"/>
        <v>12.5</v>
      </c>
      <c r="CT9" s="141">
        <f t="shared" si="55"/>
        <v>0</v>
      </c>
      <c r="CU9" s="141">
        <f t="shared" si="55"/>
        <v>8.3333333333333321</v>
      </c>
      <c r="CV9" s="141">
        <f t="shared" si="55"/>
        <v>2.083333333333333</v>
      </c>
      <c r="CW9" s="140">
        <f t="shared" si="56"/>
        <v>48</v>
      </c>
      <c r="CX9" s="141">
        <f t="shared" si="57"/>
        <v>22.916666666666664</v>
      </c>
      <c r="CY9" s="141">
        <f t="shared" si="57"/>
        <v>50</v>
      </c>
      <c r="CZ9" s="141">
        <f t="shared" si="57"/>
        <v>8.3333333333333321</v>
      </c>
      <c r="DA9" s="141">
        <f t="shared" si="57"/>
        <v>0</v>
      </c>
      <c r="DB9" s="141">
        <f t="shared" si="57"/>
        <v>0</v>
      </c>
      <c r="DC9" s="141">
        <f t="shared" si="57"/>
        <v>18.75</v>
      </c>
      <c r="DD9" s="140">
        <f t="shared" si="58"/>
        <v>48</v>
      </c>
      <c r="DE9" s="141">
        <f t="shared" si="59"/>
        <v>50</v>
      </c>
      <c r="DF9" s="141">
        <f t="shared" si="59"/>
        <v>50</v>
      </c>
      <c r="DG9" s="141">
        <f t="shared" si="59"/>
        <v>0</v>
      </c>
      <c r="DH9" s="141">
        <f t="shared" si="59"/>
        <v>0</v>
      </c>
      <c r="DI9" s="141">
        <f t="shared" si="59"/>
        <v>0</v>
      </c>
      <c r="DJ9" s="141">
        <f t="shared" si="59"/>
        <v>0</v>
      </c>
      <c r="DK9" s="140">
        <f t="shared" si="60"/>
        <v>48</v>
      </c>
      <c r="DL9" s="141">
        <f t="shared" si="61"/>
        <v>41.666666666666671</v>
      </c>
      <c r="DM9" s="141">
        <f t="shared" si="61"/>
        <v>37.5</v>
      </c>
      <c r="DN9" s="141">
        <f t="shared" si="61"/>
        <v>4.1666666666666661</v>
      </c>
      <c r="DO9" s="141">
        <f t="shared" si="61"/>
        <v>0</v>
      </c>
      <c r="DP9" s="141">
        <f t="shared" si="61"/>
        <v>0</v>
      </c>
      <c r="DQ9" s="141">
        <f t="shared" si="61"/>
        <v>16.666666666666664</v>
      </c>
      <c r="DR9" s="140">
        <f t="shared" si="62"/>
        <v>48</v>
      </c>
      <c r="DS9" s="141">
        <f t="shared" si="63"/>
        <v>47.916666666666671</v>
      </c>
      <c r="DT9" s="141">
        <f t="shared" si="63"/>
        <v>47.916666666666671</v>
      </c>
      <c r="DU9" s="141">
        <f t="shared" si="63"/>
        <v>2.083333333333333</v>
      </c>
      <c r="DV9" s="141">
        <f t="shared" si="63"/>
        <v>0</v>
      </c>
      <c r="DW9" s="141">
        <f t="shared" si="63"/>
        <v>2.083333333333333</v>
      </c>
      <c r="DX9" s="141">
        <f t="shared" si="63"/>
        <v>0</v>
      </c>
      <c r="DY9" s="140">
        <f t="shared" si="64"/>
        <v>48</v>
      </c>
      <c r="DZ9" s="141">
        <f t="shared" si="65"/>
        <v>50</v>
      </c>
      <c r="EA9" s="141">
        <f t="shared" si="65"/>
        <v>33.333333333333329</v>
      </c>
      <c r="EB9" s="141">
        <f t="shared" si="65"/>
        <v>0</v>
      </c>
      <c r="EC9" s="141">
        <f t="shared" si="65"/>
        <v>0</v>
      </c>
      <c r="ED9" s="141">
        <f t="shared" si="65"/>
        <v>0</v>
      </c>
      <c r="EE9" s="141">
        <f t="shared" si="65"/>
        <v>16.666666666666664</v>
      </c>
      <c r="EF9" s="140">
        <f t="shared" si="66"/>
        <v>48</v>
      </c>
      <c r="EG9" s="141">
        <f t="shared" si="67"/>
        <v>77.083333333333343</v>
      </c>
      <c r="EH9" s="141">
        <f t="shared" si="67"/>
        <v>22.916666666666664</v>
      </c>
      <c r="EI9" s="141">
        <f t="shared" si="67"/>
        <v>0</v>
      </c>
      <c r="EJ9" s="140">
        <f t="shared" si="68"/>
        <v>48</v>
      </c>
      <c r="EK9" s="141">
        <f t="shared" si="69"/>
        <v>85.416666666666657</v>
      </c>
      <c r="EL9" s="141">
        <f t="shared" si="69"/>
        <v>14.583333333333334</v>
      </c>
      <c r="EM9" s="141">
        <f t="shared" si="69"/>
        <v>0</v>
      </c>
      <c r="EN9" s="140">
        <f t="shared" si="70"/>
        <v>48</v>
      </c>
      <c r="EO9" s="141">
        <f t="shared" si="71"/>
        <v>93.75</v>
      </c>
      <c r="EP9" s="141">
        <f t="shared" si="71"/>
        <v>2.083333333333333</v>
      </c>
      <c r="EQ9" s="141">
        <f t="shared" si="71"/>
        <v>4.1666666666666661</v>
      </c>
      <c r="ER9" s="140">
        <f t="shared" si="72"/>
        <v>48</v>
      </c>
      <c r="ES9" s="141">
        <f t="shared" si="73"/>
        <v>97.916666666666657</v>
      </c>
      <c r="ET9" s="141">
        <f t="shared" si="73"/>
        <v>2.083333333333333</v>
      </c>
      <c r="EU9" s="141">
        <f t="shared" si="73"/>
        <v>0</v>
      </c>
      <c r="EV9" s="140">
        <f t="shared" si="74"/>
        <v>48</v>
      </c>
      <c r="EW9" s="141">
        <f t="shared" si="75"/>
        <v>64.583333333333343</v>
      </c>
      <c r="EX9" s="141">
        <f t="shared" si="75"/>
        <v>33.333333333333329</v>
      </c>
      <c r="EY9" s="141">
        <f t="shared" si="75"/>
        <v>2.083333333333333</v>
      </c>
      <c r="EZ9" s="140">
        <f t="shared" si="76"/>
        <v>48</v>
      </c>
      <c r="FA9" s="141">
        <f t="shared" si="77"/>
        <v>89.583333333333343</v>
      </c>
      <c r="FB9" s="141">
        <f t="shared" si="77"/>
        <v>10.416666666666668</v>
      </c>
      <c r="FC9" s="141">
        <f t="shared" si="77"/>
        <v>0</v>
      </c>
      <c r="FD9" s="140">
        <f t="shared" si="78"/>
        <v>98</v>
      </c>
      <c r="FE9" s="141">
        <f t="shared" si="79"/>
        <v>35.714285714285715</v>
      </c>
      <c r="FF9" s="141">
        <f t="shared" si="79"/>
        <v>42.857142857142854</v>
      </c>
      <c r="FG9" s="141">
        <f t="shared" si="79"/>
        <v>21.428571428571427</v>
      </c>
      <c r="FH9" s="140">
        <f t="shared" si="80"/>
        <v>98</v>
      </c>
      <c r="FI9" s="141">
        <f t="shared" si="81"/>
        <v>54.081632653061227</v>
      </c>
      <c r="FJ9" s="141">
        <f t="shared" si="81"/>
        <v>22.448979591836736</v>
      </c>
      <c r="FK9" s="141">
        <f t="shared" si="81"/>
        <v>23.469387755102041</v>
      </c>
      <c r="FL9" s="140">
        <f t="shared" si="82"/>
        <v>98</v>
      </c>
      <c r="FM9" s="141">
        <f t="shared" si="83"/>
        <v>9.183673469387756</v>
      </c>
      <c r="FN9" s="141">
        <f t="shared" si="83"/>
        <v>54.081632653061227</v>
      </c>
      <c r="FO9" s="141">
        <f t="shared" si="83"/>
        <v>36.734693877551024</v>
      </c>
      <c r="FP9" s="140">
        <f t="shared" si="84"/>
        <v>98</v>
      </c>
      <c r="FQ9" s="141">
        <f t="shared" si="85"/>
        <v>10.204081632653061</v>
      </c>
      <c r="FR9" s="141">
        <f t="shared" si="85"/>
        <v>44.897959183673471</v>
      </c>
      <c r="FS9" s="141">
        <f t="shared" si="85"/>
        <v>44.897959183673471</v>
      </c>
      <c r="FT9" s="140">
        <f t="shared" si="86"/>
        <v>98</v>
      </c>
      <c r="FU9" s="141">
        <f t="shared" si="87"/>
        <v>43.877551020408163</v>
      </c>
      <c r="FV9" s="141">
        <f t="shared" si="87"/>
        <v>36.734693877551024</v>
      </c>
      <c r="FW9" s="141">
        <f t="shared" si="87"/>
        <v>19.387755102040817</v>
      </c>
      <c r="FX9" s="140">
        <f t="shared" si="88"/>
        <v>98</v>
      </c>
      <c r="FY9" s="141">
        <f t="shared" si="89"/>
        <v>56.12244897959183</v>
      </c>
      <c r="FZ9" s="141">
        <f t="shared" si="89"/>
        <v>16.326530612244898</v>
      </c>
      <c r="GA9" s="141">
        <f t="shared" si="89"/>
        <v>27.551020408163261</v>
      </c>
      <c r="GB9" s="140">
        <f t="shared" si="90"/>
        <v>29</v>
      </c>
      <c r="GC9" s="141">
        <f t="shared" si="91"/>
        <v>100</v>
      </c>
      <c r="GD9" s="141">
        <f t="shared" si="91"/>
        <v>0</v>
      </c>
      <c r="GE9" s="141">
        <f t="shared" si="91"/>
        <v>0</v>
      </c>
      <c r="GF9" s="140">
        <f t="shared" si="92"/>
        <v>23</v>
      </c>
      <c r="GG9" s="141">
        <f t="shared" si="93"/>
        <v>100</v>
      </c>
      <c r="GH9" s="141">
        <f t="shared" si="93"/>
        <v>0</v>
      </c>
      <c r="GI9" s="141">
        <f t="shared" si="93"/>
        <v>0</v>
      </c>
      <c r="GJ9" s="140">
        <f t="shared" si="94"/>
        <v>5</v>
      </c>
      <c r="GK9" s="141">
        <f t="shared" si="95"/>
        <v>80</v>
      </c>
      <c r="GL9" s="141">
        <f t="shared" si="95"/>
        <v>0</v>
      </c>
      <c r="GM9" s="141">
        <f t="shared" si="95"/>
        <v>20</v>
      </c>
      <c r="GN9" s="140">
        <f t="shared" si="96"/>
        <v>4</v>
      </c>
      <c r="GO9" s="141">
        <f t="shared" si="97"/>
        <v>100</v>
      </c>
      <c r="GP9" s="141">
        <f t="shared" si="97"/>
        <v>0</v>
      </c>
      <c r="GQ9" s="141">
        <f t="shared" si="97"/>
        <v>0</v>
      </c>
      <c r="GR9" s="140">
        <f t="shared" si="98"/>
        <v>24</v>
      </c>
      <c r="GS9" s="141">
        <f t="shared" si="99"/>
        <v>95.833333333333343</v>
      </c>
      <c r="GT9" s="141">
        <f t="shared" si="99"/>
        <v>0</v>
      </c>
      <c r="GU9" s="141">
        <f t="shared" si="99"/>
        <v>4.1666666666666661</v>
      </c>
      <c r="GV9" s="140">
        <f t="shared" si="100"/>
        <v>30</v>
      </c>
      <c r="GW9" s="141">
        <f t="shared" si="101"/>
        <v>93.333333333333329</v>
      </c>
      <c r="GX9" s="141">
        <f t="shared" si="101"/>
        <v>3.3333333333333335</v>
      </c>
      <c r="GY9" s="141">
        <f t="shared" si="101"/>
        <v>3.3333333333333335</v>
      </c>
      <c r="GZ9" s="140">
        <f t="shared" si="102"/>
        <v>48</v>
      </c>
      <c r="HA9" s="141">
        <f t="shared" si="103"/>
        <v>2.083333333333333</v>
      </c>
      <c r="HB9" s="141">
        <f t="shared" si="103"/>
        <v>75</v>
      </c>
      <c r="HC9" s="141">
        <f t="shared" si="103"/>
        <v>2.083333333333333</v>
      </c>
      <c r="HD9" s="141">
        <f t="shared" si="103"/>
        <v>20.833333333333336</v>
      </c>
      <c r="HE9" s="140">
        <f t="shared" si="104"/>
        <v>48</v>
      </c>
      <c r="HF9" s="141">
        <f t="shared" si="105"/>
        <v>2.083333333333333</v>
      </c>
      <c r="HG9" s="141">
        <f t="shared" si="105"/>
        <v>58.333333333333336</v>
      </c>
      <c r="HH9" s="141">
        <f t="shared" si="105"/>
        <v>0</v>
      </c>
      <c r="HI9" s="141">
        <f t="shared" si="105"/>
        <v>39.583333333333329</v>
      </c>
      <c r="HJ9" s="140">
        <f t="shared" si="106"/>
        <v>48</v>
      </c>
      <c r="HK9" s="141">
        <f t="shared" si="107"/>
        <v>4.1666666666666661</v>
      </c>
      <c r="HL9" s="141">
        <f t="shared" si="107"/>
        <v>22.916666666666664</v>
      </c>
      <c r="HM9" s="141">
        <f t="shared" si="107"/>
        <v>0</v>
      </c>
      <c r="HN9" s="141">
        <f t="shared" si="107"/>
        <v>72.916666666666657</v>
      </c>
      <c r="HO9" s="140">
        <f t="shared" si="108"/>
        <v>48</v>
      </c>
      <c r="HP9" s="141">
        <f t="shared" si="109"/>
        <v>0</v>
      </c>
      <c r="HQ9" s="141">
        <f t="shared" si="109"/>
        <v>29.166666666666668</v>
      </c>
      <c r="HR9" s="141">
        <f t="shared" si="109"/>
        <v>0</v>
      </c>
      <c r="HS9" s="141">
        <f t="shared" si="109"/>
        <v>70.833333333333343</v>
      </c>
      <c r="HT9" s="140">
        <f t="shared" si="110"/>
        <v>48</v>
      </c>
      <c r="HU9" s="141">
        <f t="shared" si="111"/>
        <v>0</v>
      </c>
      <c r="HV9" s="141">
        <f t="shared" si="111"/>
        <v>54.166666666666664</v>
      </c>
      <c r="HW9" s="141">
        <f t="shared" si="111"/>
        <v>2.083333333333333</v>
      </c>
      <c r="HX9" s="141">
        <f t="shared" si="111"/>
        <v>43.75</v>
      </c>
      <c r="HY9" s="140">
        <f t="shared" si="112"/>
        <v>48</v>
      </c>
      <c r="HZ9" s="141">
        <f t="shared" si="113"/>
        <v>0</v>
      </c>
      <c r="IA9" s="141">
        <f t="shared" si="113"/>
        <v>56.25</v>
      </c>
      <c r="IB9" s="141">
        <f t="shared" si="113"/>
        <v>8.3333333333333321</v>
      </c>
      <c r="IC9" s="141">
        <f t="shared" si="113"/>
        <v>35.416666666666671</v>
      </c>
      <c r="ID9" s="140">
        <f t="shared" si="114"/>
        <v>98</v>
      </c>
      <c r="IE9" s="141">
        <f t="shared" si="115"/>
        <v>14.285714285714285</v>
      </c>
      <c r="IF9" s="141">
        <f t="shared" si="115"/>
        <v>77.551020408163268</v>
      </c>
      <c r="IG9" s="141">
        <f t="shared" si="115"/>
        <v>5.1020408163265305</v>
      </c>
      <c r="IH9" s="141">
        <f t="shared" si="115"/>
        <v>2.0408163265306123</v>
      </c>
      <c r="II9" s="141">
        <f t="shared" si="115"/>
        <v>1.0204081632653061</v>
      </c>
      <c r="IJ9" s="140">
        <f t="shared" si="116"/>
        <v>98</v>
      </c>
      <c r="IK9" s="141">
        <f t="shared" si="117"/>
        <v>10.204081632653061</v>
      </c>
      <c r="IL9" s="141">
        <f t="shared" si="117"/>
        <v>71.428571428571431</v>
      </c>
      <c r="IM9" s="141">
        <f t="shared" si="117"/>
        <v>12.244897959183673</v>
      </c>
      <c r="IN9" s="141">
        <f t="shared" si="117"/>
        <v>5.1020408163265305</v>
      </c>
      <c r="IO9" s="141">
        <f t="shared" si="117"/>
        <v>1.0204081632653061</v>
      </c>
      <c r="IP9" s="140">
        <f t="shared" si="118"/>
        <v>98</v>
      </c>
      <c r="IQ9" s="141">
        <f t="shared" si="119"/>
        <v>14.285714285714285</v>
      </c>
      <c r="IR9" s="141">
        <f t="shared" si="119"/>
        <v>75.510204081632651</v>
      </c>
      <c r="IS9" s="141">
        <f t="shared" si="119"/>
        <v>9.183673469387756</v>
      </c>
      <c r="IT9" s="141">
        <f t="shared" si="119"/>
        <v>1.0204081632653061</v>
      </c>
      <c r="IU9" s="141">
        <f t="shared" si="119"/>
        <v>0</v>
      </c>
      <c r="IV9" s="140">
        <f t="shared" si="120"/>
        <v>98</v>
      </c>
      <c r="IW9" s="141">
        <f t="shared" si="121"/>
        <v>10.204081632653061</v>
      </c>
      <c r="IX9" s="141">
        <f t="shared" si="121"/>
        <v>77.551020408163268</v>
      </c>
      <c r="IY9" s="141">
        <f t="shared" si="121"/>
        <v>11.224489795918368</v>
      </c>
      <c r="IZ9" s="141">
        <f t="shared" si="121"/>
        <v>1.0204081632653061</v>
      </c>
      <c r="JA9" s="141">
        <f t="shared" si="121"/>
        <v>0</v>
      </c>
      <c r="JB9" s="140">
        <f t="shared" si="122"/>
        <v>98</v>
      </c>
      <c r="JC9" s="141">
        <f t="shared" si="123"/>
        <v>38.775510204081634</v>
      </c>
      <c r="JD9" s="141">
        <f t="shared" si="123"/>
        <v>48.979591836734691</v>
      </c>
      <c r="JE9" s="141">
        <f t="shared" si="123"/>
        <v>10.204081632653061</v>
      </c>
      <c r="JF9" s="141">
        <f t="shared" si="123"/>
        <v>1.0204081632653061</v>
      </c>
      <c r="JG9" s="141">
        <f t="shared" si="123"/>
        <v>1.0204081632653061</v>
      </c>
      <c r="JH9" s="140">
        <f t="shared" si="124"/>
        <v>98</v>
      </c>
      <c r="JI9" s="141">
        <f t="shared" si="125"/>
        <v>39.795918367346935</v>
      </c>
      <c r="JJ9" s="141">
        <f t="shared" si="125"/>
        <v>51.020408163265309</v>
      </c>
      <c r="JK9" s="141">
        <f t="shared" si="125"/>
        <v>3.0612244897959182</v>
      </c>
      <c r="JL9" s="141">
        <f t="shared" si="125"/>
        <v>5.1020408163265305</v>
      </c>
      <c r="JM9" s="141">
        <f t="shared" si="125"/>
        <v>1.0204081632653061</v>
      </c>
      <c r="JN9" s="140">
        <f t="shared" si="126"/>
        <v>98</v>
      </c>
      <c r="JO9" s="141">
        <f t="shared" si="127"/>
        <v>12.244897959183673</v>
      </c>
      <c r="JP9" s="141">
        <f t="shared" si="127"/>
        <v>63.265306122448983</v>
      </c>
      <c r="JQ9" s="141">
        <f t="shared" si="127"/>
        <v>22.448979591836736</v>
      </c>
      <c r="JR9" s="141">
        <f t="shared" si="127"/>
        <v>2.0408163265306123</v>
      </c>
      <c r="JS9" s="141">
        <f t="shared" si="127"/>
        <v>0</v>
      </c>
      <c r="JT9" s="140">
        <f t="shared" si="128"/>
        <v>98</v>
      </c>
      <c r="JU9" s="141">
        <f t="shared" si="129"/>
        <v>12.244897959183673</v>
      </c>
      <c r="JV9" s="141">
        <f t="shared" si="129"/>
        <v>78.571428571428569</v>
      </c>
      <c r="JW9" s="141">
        <f t="shared" si="129"/>
        <v>8.1632653061224492</v>
      </c>
      <c r="JX9" s="141">
        <f t="shared" si="129"/>
        <v>1.0204081632653061</v>
      </c>
      <c r="JY9" s="141">
        <f t="shared" si="129"/>
        <v>0</v>
      </c>
      <c r="JZ9" s="140">
        <f t="shared" si="130"/>
        <v>98</v>
      </c>
      <c r="KA9" s="141">
        <f t="shared" si="131"/>
        <v>19.387755102040817</v>
      </c>
      <c r="KB9" s="141">
        <f t="shared" si="131"/>
        <v>50</v>
      </c>
      <c r="KC9" s="141">
        <f t="shared" si="131"/>
        <v>26.530612244897959</v>
      </c>
      <c r="KD9" s="141">
        <f t="shared" si="131"/>
        <v>4.0816326530612246</v>
      </c>
      <c r="KE9" s="141">
        <f t="shared" si="131"/>
        <v>0</v>
      </c>
    </row>
    <row r="10" spans="1:291" ht="15" customHeight="1" x14ac:dyDescent="0.15">
      <c r="A10" s="202"/>
      <c r="B10" s="206" t="s">
        <v>620</v>
      </c>
      <c r="C10" s="140">
        <f t="shared" si="28"/>
        <v>117</v>
      </c>
      <c r="D10" s="141">
        <f t="shared" si="29"/>
        <v>53.846153846153847</v>
      </c>
      <c r="E10" s="141">
        <f t="shared" si="29"/>
        <v>43.589743589743591</v>
      </c>
      <c r="F10" s="141">
        <f t="shared" si="29"/>
        <v>2.5641025641025639</v>
      </c>
      <c r="G10" s="140">
        <f t="shared" si="30"/>
        <v>117</v>
      </c>
      <c r="H10" s="141">
        <f t="shared" si="31"/>
        <v>53.846153846153847</v>
      </c>
      <c r="I10" s="141">
        <f t="shared" si="31"/>
        <v>27.350427350427353</v>
      </c>
      <c r="J10" s="141">
        <f t="shared" si="31"/>
        <v>0.85470085470085477</v>
      </c>
      <c r="K10" s="141">
        <f t="shared" si="31"/>
        <v>4.2735042735042734</v>
      </c>
      <c r="L10" s="141">
        <f t="shared" si="31"/>
        <v>1.7094017094017095</v>
      </c>
      <c r="M10" s="141">
        <f t="shared" si="31"/>
        <v>10.256410256410255</v>
      </c>
      <c r="N10" s="141">
        <f t="shared" si="31"/>
        <v>1.7094017094017095</v>
      </c>
      <c r="O10" s="140">
        <f t="shared" si="32"/>
        <v>117</v>
      </c>
      <c r="P10" s="141">
        <f t="shared" si="33"/>
        <v>63.247863247863243</v>
      </c>
      <c r="Q10" s="141">
        <f t="shared" si="33"/>
        <v>28.205128205128204</v>
      </c>
      <c r="R10" s="141">
        <f t="shared" si="33"/>
        <v>7.6923076923076925</v>
      </c>
      <c r="S10" s="141">
        <f t="shared" si="33"/>
        <v>0.85470085470085477</v>
      </c>
      <c r="T10" s="140">
        <f t="shared" si="34"/>
        <v>117</v>
      </c>
      <c r="U10" s="141">
        <f t="shared" si="35"/>
        <v>58.974358974358978</v>
      </c>
      <c r="V10" s="141">
        <f t="shared" si="35"/>
        <v>11.965811965811966</v>
      </c>
      <c r="W10" s="141">
        <f t="shared" si="35"/>
        <v>22.222222222222221</v>
      </c>
      <c r="X10" s="141">
        <f t="shared" si="35"/>
        <v>5.982905982905983</v>
      </c>
      <c r="Y10" s="141">
        <f t="shared" si="35"/>
        <v>0</v>
      </c>
      <c r="Z10" s="141">
        <f t="shared" si="35"/>
        <v>0.85470085470085477</v>
      </c>
      <c r="AA10" s="140">
        <f t="shared" si="36"/>
        <v>117</v>
      </c>
      <c r="AB10" s="141">
        <f t="shared" si="37"/>
        <v>62.393162393162392</v>
      </c>
      <c r="AC10" s="141">
        <f t="shared" si="37"/>
        <v>29.914529914529915</v>
      </c>
      <c r="AD10" s="141">
        <f t="shared" si="37"/>
        <v>7.6923076923076925</v>
      </c>
      <c r="AE10" s="140">
        <f t="shared" si="38"/>
        <v>117</v>
      </c>
      <c r="AF10" s="141">
        <f t="shared" si="39"/>
        <v>11.111111111111111</v>
      </c>
      <c r="AG10" s="141">
        <f t="shared" si="39"/>
        <v>41.880341880341881</v>
      </c>
      <c r="AH10" s="141">
        <f t="shared" si="39"/>
        <v>16.239316239316238</v>
      </c>
      <c r="AI10" s="141">
        <f t="shared" si="39"/>
        <v>5.982905982905983</v>
      </c>
      <c r="AJ10" s="141">
        <f t="shared" si="39"/>
        <v>27.350427350427353</v>
      </c>
      <c r="AK10" s="141">
        <f t="shared" si="39"/>
        <v>3.4188034188034191</v>
      </c>
      <c r="AL10" s="141">
        <f t="shared" si="39"/>
        <v>0</v>
      </c>
      <c r="AM10" s="141">
        <f t="shared" si="39"/>
        <v>6.8376068376068382</v>
      </c>
      <c r="AN10" s="141">
        <f t="shared" si="39"/>
        <v>1.7094017094017095</v>
      </c>
      <c r="AO10" s="140">
        <f t="shared" si="40"/>
        <v>117</v>
      </c>
      <c r="AP10" s="141">
        <f t="shared" si="41"/>
        <v>42.735042735042732</v>
      </c>
      <c r="AQ10" s="141">
        <f t="shared" si="41"/>
        <v>35.042735042735039</v>
      </c>
      <c r="AR10" s="141">
        <f t="shared" si="41"/>
        <v>27.350427350427353</v>
      </c>
      <c r="AS10" s="141">
        <f t="shared" si="41"/>
        <v>25.641025641025639</v>
      </c>
      <c r="AT10" s="141">
        <f t="shared" si="41"/>
        <v>35.897435897435898</v>
      </c>
      <c r="AU10" s="141">
        <f t="shared" si="41"/>
        <v>12.820512820512819</v>
      </c>
      <c r="AV10" s="141">
        <f t="shared" si="41"/>
        <v>25.641025641025639</v>
      </c>
      <c r="AW10" s="141">
        <f t="shared" si="41"/>
        <v>35.897435897435898</v>
      </c>
      <c r="AX10" s="141">
        <f t="shared" si="41"/>
        <v>8.5470085470085468</v>
      </c>
      <c r="AY10" s="141">
        <f t="shared" si="41"/>
        <v>0.85470085470085477</v>
      </c>
      <c r="AZ10" s="140">
        <f t="shared" si="42"/>
        <v>63</v>
      </c>
      <c r="BA10" s="141">
        <f t="shared" si="43"/>
        <v>31.746031746031743</v>
      </c>
      <c r="BB10" s="141">
        <f t="shared" si="43"/>
        <v>53.968253968253968</v>
      </c>
      <c r="BC10" s="141">
        <f t="shared" si="43"/>
        <v>4.7619047619047619</v>
      </c>
      <c r="BD10" s="141">
        <f t="shared" si="43"/>
        <v>0</v>
      </c>
      <c r="BE10" s="141">
        <f t="shared" si="43"/>
        <v>4.7619047619047619</v>
      </c>
      <c r="BF10" s="141">
        <f t="shared" si="43"/>
        <v>4.7619047619047619</v>
      </c>
      <c r="BG10" s="140">
        <f t="shared" si="44"/>
        <v>51</v>
      </c>
      <c r="BH10" s="141">
        <f t="shared" si="45"/>
        <v>52.941176470588239</v>
      </c>
      <c r="BI10" s="141">
        <f t="shared" si="45"/>
        <v>39.215686274509807</v>
      </c>
      <c r="BJ10" s="141">
        <f t="shared" si="45"/>
        <v>1.9607843137254901</v>
      </c>
      <c r="BK10" s="141">
        <f t="shared" si="45"/>
        <v>0</v>
      </c>
      <c r="BL10" s="141">
        <f t="shared" si="45"/>
        <v>0</v>
      </c>
      <c r="BM10" s="141">
        <f t="shared" si="45"/>
        <v>5.8823529411764701</v>
      </c>
      <c r="BN10" s="140">
        <f t="shared" si="46"/>
        <v>63</v>
      </c>
      <c r="BO10" s="141">
        <f t="shared" si="47"/>
        <v>31.746031746031743</v>
      </c>
      <c r="BP10" s="141">
        <f t="shared" si="47"/>
        <v>61.904761904761905</v>
      </c>
      <c r="BQ10" s="141">
        <f t="shared" si="47"/>
        <v>3.1746031746031744</v>
      </c>
      <c r="BR10" s="141">
        <f t="shared" si="47"/>
        <v>0</v>
      </c>
      <c r="BS10" s="141">
        <f t="shared" si="47"/>
        <v>1.5873015873015872</v>
      </c>
      <c r="BT10" s="141">
        <f t="shared" si="47"/>
        <v>1.5873015873015872</v>
      </c>
      <c r="BU10" s="140">
        <f t="shared" si="48"/>
        <v>51</v>
      </c>
      <c r="BV10" s="141">
        <f t="shared" si="49"/>
        <v>41.17647058823529</v>
      </c>
      <c r="BW10" s="141">
        <f t="shared" si="49"/>
        <v>50.980392156862742</v>
      </c>
      <c r="BX10" s="141">
        <f t="shared" si="49"/>
        <v>1.9607843137254901</v>
      </c>
      <c r="BY10" s="141">
        <f t="shared" si="49"/>
        <v>0</v>
      </c>
      <c r="BZ10" s="141">
        <f t="shared" si="49"/>
        <v>0</v>
      </c>
      <c r="CA10" s="141">
        <f t="shared" si="49"/>
        <v>5.8823529411764701</v>
      </c>
      <c r="CB10" s="140">
        <f t="shared" si="50"/>
        <v>63</v>
      </c>
      <c r="CC10" s="141">
        <f t="shared" si="51"/>
        <v>31.746031746031743</v>
      </c>
      <c r="CD10" s="141">
        <f t="shared" si="51"/>
        <v>50.793650793650791</v>
      </c>
      <c r="CE10" s="141">
        <f t="shared" si="51"/>
        <v>9.5238095238095237</v>
      </c>
      <c r="CF10" s="141">
        <f t="shared" si="51"/>
        <v>4.7619047619047619</v>
      </c>
      <c r="CG10" s="141">
        <f t="shared" si="51"/>
        <v>1.5873015873015872</v>
      </c>
      <c r="CH10" s="141">
        <f t="shared" si="51"/>
        <v>1.5873015873015872</v>
      </c>
      <c r="CI10" s="140">
        <f t="shared" si="52"/>
        <v>51</v>
      </c>
      <c r="CJ10" s="141">
        <f t="shared" si="53"/>
        <v>39.215686274509807</v>
      </c>
      <c r="CK10" s="141">
        <f t="shared" si="53"/>
        <v>47.058823529411761</v>
      </c>
      <c r="CL10" s="141">
        <f t="shared" si="53"/>
        <v>5.8823529411764701</v>
      </c>
      <c r="CM10" s="141">
        <f t="shared" si="53"/>
        <v>0</v>
      </c>
      <c r="CN10" s="141">
        <f t="shared" si="53"/>
        <v>1.9607843137254901</v>
      </c>
      <c r="CO10" s="141">
        <f t="shared" si="53"/>
        <v>5.8823529411764701</v>
      </c>
      <c r="CP10" s="140">
        <f t="shared" si="54"/>
        <v>63</v>
      </c>
      <c r="CQ10" s="141">
        <f t="shared" si="55"/>
        <v>23.809523809523807</v>
      </c>
      <c r="CR10" s="141">
        <f t="shared" si="55"/>
        <v>52.380952380952387</v>
      </c>
      <c r="CS10" s="141">
        <f t="shared" si="55"/>
        <v>1.5873015873015872</v>
      </c>
      <c r="CT10" s="141">
        <f t="shared" si="55"/>
        <v>0</v>
      </c>
      <c r="CU10" s="141">
        <f t="shared" si="55"/>
        <v>19.047619047619047</v>
      </c>
      <c r="CV10" s="141">
        <f t="shared" si="55"/>
        <v>3.1746031746031744</v>
      </c>
      <c r="CW10" s="140">
        <f t="shared" si="56"/>
        <v>51</v>
      </c>
      <c r="CX10" s="141">
        <f t="shared" si="57"/>
        <v>45.098039215686278</v>
      </c>
      <c r="CY10" s="141">
        <f t="shared" si="57"/>
        <v>45.098039215686278</v>
      </c>
      <c r="CZ10" s="141">
        <f t="shared" si="57"/>
        <v>3.9215686274509802</v>
      </c>
      <c r="DA10" s="141">
        <f t="shared" si="57"/>
        <v>0</v>
      </c>
      <c r="DB10" s="141">
        <f t="shared" si="57"/>
        <v>0</v>
      </c>
      <c r="DC10" s="141">
        <f t="shared" si="57"/>
        <v>5.8823529411764701</v>
      </c>
      <c r="DD10" s="140">
        <f t="shared" si="58"/>
        <v>63</v>
      </c>
      <c r="DE10" s="141">
        <f t="shared" si="59"/>
        <v>41.269841269841265</v>
      </c>
      <c r="DF10" s="141">
        <f t="shared" si="59"/>
        <v>46.031746031746032</v>
      </c>
      <c r="DG10" s="141">
        <f t="shared" si="59"/>
        <v>6.3492063492063489</v>
      </c>
      <c r="DH10" s="141">
        <f t="shared" si="59"/>
        <v>0</v>
      </c>
      <c r="DI10" s="141">
        <f t="shared" si="59"/>
        <v>4.7619047619047619</v>
      </c>
      <c r="DJ10" s="141">
        <f t="shared" si="59"/>
        <v>1.5873015873015872</v>
      </c>
      <c r="DK10" s="140">
        <f t="shared" si="60"/>
        <v>51</v>
      </c>
      <c r="DL10" s="141">
        <f t="shared" si="61"/>
        <v>50.980392156862742</v>
      </c>
      <c r="DM10" s="141">
        <f t="shared" si="61"/>
        <v>41.17647058823529</v>
      </c>
      <c r="DN10" s="141">
        <f t="shared" si="61"/>
        <v>3.9215686274509802</v>
      </c>
      <c r="DO10" s="141">
        <f t="shared" si="61"/>
        <v>0</v>
      </c>
      <c r="DP10" s="141">
        <f t="shared" si="61"/>
        <v>0</v>
      </c>
      <c r="DQ10" s="141">
        <f t="shared" si="61"/>
        <v>3.9215686274509802</v>
      </c>
      <c r="DR10" s="140">
        <f t="shared" si="62"/>
        <v>63</v>
      </c>
      <c r="DS10" s="141">
        <f t="shared" si="63"/>
        <v>38.095238095238095</v>
      </c>
      <c r="DT10" s="141">
        <f t="shared" si="63"/>
        <v>50.793650793650791</v>
      </c>
      <c r="DU10" s="141">
        <f t="shared" si="63"/>
        <v>4.7619047619047619</v>
      </c>
      <c r="DV10" s="141">
        <f t="shared" si="63"/>
        <v>0</v>
      </c>
      <c r="DW10" s="141">
        <f t="shared" si="63"/>
        <v>4.7619047619047619</v>
      </c>
      <c r="DX10" s="141">
        <f t="shared" si="63"/>
        <v>1.5873015873015872</v>
      </c>
      <c r="DY10" s="140">
        <f t="shared" si="64"/>
        <v>51</v>
      </c>
      <c r="DZ10" s="141">
        <f t="shared" si="65"/>
        <v>47.058823529411761</v>
      </c>
      <c r="EA10" s="141">
        <f t="shared" si="65"/>
        <v>41.17647058823529</v>
      </c>
      <c r="EB10" s="141">
        <f t="shared" si="65"/>
        <v>5.8823529411764701</v>
      </c>
      <c r="EC10" s="141">
        <f t="shared" si="65"/>
        <v>0</v>
      </c>
      <c r="ED10" s="141">
        <f t="shared" si="65"/>
        <v>1.9607843137254901</v>
      </c>
      <c r="EE10" s="141">
        <f t="shared" si="65"/>
        <v>3.9215686274509802</v>
      </c>
      <c r="EF10" s="140">
        <f t="shared" si="66"/>
        <v>63</v>
      </c>
      <c r="EG10" s="141">
        <f t="shared" si="67"/>
        <v>65.079365079365076</v>
      </c>
      <c r="EH10" s="141">
        <f t="shared" si="67"/>
        <v>33.333333333333329</v>
      </c>
      <c r="EI10" s="141">
        <f t="shared" si="67"/>
        <v>1.5873015873015872</v>
      </c>
      <c r="EJ10" s="140">
        <f t="shared" si="68"/>
        <v>51</v>
      </c>
      <c r="EK10" s="141">
        <f t="shared" si="69"/>
        <v>88.235294117647058</v>
      </c>
      <c r="EL10" s="141">
        <f t="shared" si="69"/>
        <v>11.76470588235294</v>
      </c>
      <c r="EM10" s="141">
        <f t="shared" si="69"/>
        <v>0</v>
      </c>
      <c r="EN10" s="140">
        <f t="shared" si="70"/>
        <v>63</v>
      </c>
      <c r="EO10" s="141">
        <f t="shared" si="71"/>
        <v>95.238095238095227</v>
      </c>
      <c r="EP10" s="141">
        <f t="shared" si="71"/>
        <v>3.1746031746031744</v>
      </c>
      <c r="EQ10" s="141">
        <f t="shared" si="71"/>
        <v>1.5873015873015872</v>
      </c>
      <c r="ER10" s="140">
        <f t="shared" si="72"/>
        <v>51</v>
      </c>
      <c r="ES10" s="141">
        <f t="shared" si="73"/>
        <v>92.156862745098039</v>
      </c>
      <c r="ET10" s="141">
        <f t="shared" si="73"/>
        <v>7.8431372549019605</v>
      </c>
      <c r="EU10" s="141">
        <f t="shared" si="73"/>
        <v>0</v>
      </c>
      <c r="EV10" s="140">
        <f t="shared" si="74"/>
        <v>63</v>
      </c>
      <c r="EW10" s="141">
        <f t="shared" si="75"/>
        <v>63.492063492063487</v>
      </c>
      <c r="EX10" s="141">
        <f t="shared" si="75"/>
        <v>36.507936507936506</v>
      </c>
      <c r="EY10" s="141">
        <f t="shared" si="75"/>
        <v>0</v>
      </c>
      <c r="EZ10" s="140">
        <f t="shared" si="76"/>
        <v>51</v>
      </c>
      <c r="FA10" s="141">
        <f t="shared" si="77"/>
        <v>84.313725490196077</v>
      </c>
      <c r="FB10" s="141">
        <f t="shared" si="77"/>
        <v>13.725490196078432</v>
      </c>
      <c r="FC10" s="141">
        <f t="shared" si="77"/>
        <v>1.9607843137254901</v>
      </c>
      <c r="FD10" s="140">
        <f t="shared" si="78"/>
        <v>117</v>
      </c>
      <c r="FE10" s="141">
        <f t="shared" si="79"/>
        <v>32.478632478632477</v>
      </c>
      <c r="FF10" s="141">
        <f t="shared" si="79"/>
        <v>46.153846153846153</v>
      </c>
      <c r="FG10" s="141">
        <f t="shared" si="79"/>
        <v>21.367521367521366</v>
      </c>
      <c r="FH10" s="140">
        <f t="shared" si="80"/>
        <v>117</v>
      </c>
      <c r="FI10" s="141">
        <f t="shared" si="81"/>
        <v>60.683760683760681</v>
      </c>
      <c r="FJ10" s="141">
        <f t="shared" si="81"/>
        <v>13.675213675213676</v>
      </c>
      <c r="FK10" s="141">
        <f t="shared" si="81"/>
        <v>25.641025641025639</v>
      </c>
      <c r="FL10" s="140">
        <f t="shared" si="82"/>
        <v>117</v>
      </c>
      <c r="FM10" s="141">
        <f t="shared" si="83"/>
        <v>4.2735042735042734</v>
      </c>
      <c r="FN10" s="141">
        <f t="shared" si="83"/>
        <v>53.846153846153847</v>
      </c>
      <c r="FO10" s="141">
        <f t="shared" si="83"/>
        <v>41.880341880341881</v>
      </c>
      <c r="FP10" s="140">
        <f t="shared" si="84"/>
        <v>117</v>
      </c>
      <c r="FQ10" s="141">
        <f t="shared" si="85"/>
        <v>11.965811965811966</v>
      </c>
      <c r="FR10" s="141">
        <f t="shared" si="85"/>
        <v>37.606837606837608</v>
      </c>
      <c r="FS10" s="141">
        <f t="shared" si="85"/>
        <v>50.427350427350426</v>
      </c>
      <c r="FT10" s="140">
        <f t="shared" si="86"/>
        <v>117</v>
      </c>
      <c r="FU10" s="141">
        <f t="shared" si="87"/>
        <v>41.880341880341881</v>
      </c>
      <c r="FV10" s="141">
        <f t="shared" si="87"/>
        <v>40.17094017094017</v>
      </c>
      <c r="FW10" s="141">
        <f t="shared" si="87"/>
        <v>17.948717948717949</v>
      </c>
      <c r="FX10" s="140">
        <f t="shared" si="88"/>
        <v>117</v>
      </c>
      <c r="FY10" s="141">
        <f t="shared" si="89"/>
        <v>53.846153846153847</v>
      </c>
      <c r="FZ10" s="141">
        <f t="shared" si="89"/>
        <v>17.948717948717949</v>
      </c>
      <c r="GA10" s="141">
        <f t="shared" si="89"/>
        <v>28.205128205128204</v>
      </c>
      <c r="GB10" s="140">
        <f t="shared" si="90"/>
        <v>39</v>
      </c>
      <c r="GC10" s="141">
        <f t="shared" si="91"/>
        <v>94.871794871794862</v>
      </c>
      <c r="GD10" s="141">
        <f t="shared" si="91"/>
        <v>0</v>
      </c>
      <c r="GE10" s="141">
        <f t="shared" si="91"/>
        <v>5.1282051282051277</v>
      </c>
      <c r="GF10" s="140">
        <f t="shared" si="92"/>
        <v>30</v>
      </c>
      <c r="GG10" s="141">
        <f t="shared" si="93"/>
        <v>96.666666666666671</v>
      </c>
      <c r="GH10" s="141">
        <f t="shared" si="93"/>
        <v>0</v>
      </c>
      <c r="GI10" s="141">
        <f t="shared" si="93"/>
        <v>3.3333333333333335</v>
      </c>
      <c r="GJ10" s="140">
        <f t="shared" si="94"/>
        <v>10</v>
      </c>
      <c r="GK10" s="141">
        <f t="shared" si="95"/>
        <v>90</v>
      </c>
      <c r="GL10" s="141">
        <f t="shared" si="95"/>
        <v>10</v>
      </c>
      <c r="GM10" s="141">
        <f t="shared" si="95"/>
        <v>0</v>
      </c>
      <c r="GN10" s="140">
        <f t="shared" si="96"/>
        <v>4</v>
      </c>
      <c r="GO10" s="141">
        <f t="shared" si="97"/>
        <v>100</v>
      </c>
      <c r="GP10" s="141">
        <f t="shared" si="97"/>
        <v>0</v>
      </c>
      <c r="GQ10" s="141">
        <f t="shared" si="97"/>
        <v>0</v>
      </c>
      <c r="GR10" s="140">
        <f t="shared" si="98"/>
        <v>29</v>
      </c>
      <c r="GS10" s="141">
        <f t="shared" si="99"/>
        <v>93.103448275862064</v>
      </c>
      <c r="GT10" s="141">
        <f t="shared" si="99"/>
        <v>3.4482758620689653</v>
      </c>
      <c r="GU10" s="141">
        <f t="shared" si="99"/>
        <v>3.4482758620689653</v>
      </c>
      <c r="GV10" s="140">
        <f t="shared" si="100"/>
        <v>34</v>
      </c>
      <c r="GW10" s="141">
        <f t="shared" si="101"/>
        <v>88.235294117647058</v>
      </c>
      <c r="GX10" s="141">
        <f t="shared" si="101"/>
        <v>5.8823529411764701</v>
      </c>
      <c r="GY10" s="141">
        <f t="shared" si="101"/>
        <v>5.8823529411764701</v>
      </c>
      <c r="GZ10" s="140">
        <f t="shared" si="102"/>
        <v>63</v>
      </c>
      <c r="HA10" s="141">
        <f t="shared" si="103"/>
        <v>0</v>
      </c>
      <c r="HB10" s="141">
        <f t="shared" si="103"/>
        <v>69.841269841269835</v>
      </c>
      <c r="HC10" s="141">
        <f t="shared" si="103"/>
        <v>6.3492063492063489</v>
      </c>
      <c r="HD10" s="141">
        <f t="shared" si="103"/>
        <v>23.809523809523807</v>
      </c>
      <c r="HE10" s="140">
        <f t="shared" si="104"/>
        <v>51</v>
      </c>
      <c r="HF10" s="141">
        <f t="shared" si="105"/>
        <v>0</v>
      </c>
      <c r="HG10" s="141">
        <f t="shared" si="105"/>
        <v>52.941176470588239</v>
      </c>
      <c r="HH10" s="141">
        <f t="shared" si="105"/>
        <v>1.9607843137254901</v>
      </c>
      <c r="HI10" s="141">
        <f t="shared" si="105"/>
        <v>45.098039215686278</v>
      </c>
      <c r="HJ10" s="140">
        <f t="shared" si="106"/>
        <v>63</v>
      </c>
      <c r="HK10" s="141">
        <f t="shared" si="107"/>
        <v>0</v>
      </c>
      <c r="HL10" s="141">
        <f t="shared" si="107"/>
        <v>33.333333333333329</v>
      </c>
      <c r="HM10" s="141">
        <f t="shared" si="107"/>
        <v>0</v>
      </c>
      <c r="HN10" s="141">
        <f t="shared" si="107"/>
        <v>66.666666666666657</v>
      </c>
      <c r="HO10" s="140">
        <f t="shared" si="108"/>
        <v>51</v>
      </c>
      <c r="HP10" s="141">
        <f t="shared" si="109"/>
        <v>0</v>
      </c>
      <c r="HQ10" s="141">
        <f t="shared" si="109"/>
        <v>27.450980392156865</v>
      </c>
      <c r="HR10" s="141">
        <f t="shared" si="109"/>
        <v>1.9607843137254901</v>
      </c>
      <c r="HS10" s="141">
        <f t="shared" si="109"/>
        <v>70.588235294117652</v>
      </c>
      <c r="HT10" s="140">
        <f t="shared" si="110"/>
        <v>63</v>
      </c>
      <c r="HU10" s="141">
        <f t="shared" si="111"/>
        <v>1.5873015873015872</v>
      </c>
      <c r="HV10" s="141">
        <f t="shared" si="111"/>
        <v>44.444444444444443</v>
      </c>
      <c r="HW10" s="141">
        <f t="shared" si="111"/>
        <v>3.1746031746031744</v>
      </c>
      <c r="HX10" s="141">
        <f t="shared" si="111"/>
        <v>50.793650793650791</v>
      </c>
      <c r="HY10" s="140">
        <f t="shared" si="112"/>
        <v>51</v>
      </c>
      <c r="HZ10" s="141">
        <f t="shared" si="113"/>
        <v>0</v>
      </c>
      <c r="IA10" s="141">
        <f t="shared" si="113"/>
        <v>62.745098039215684</v>
      </c>
      <c r="IB10" s="141">
        <f t="shared" si="113"/>
        <v>3.9215686274509802</v>
      </c>
      <c r="IC10" s="141">
        <f t="shared" si="113"/>
        <v>33.333333333333329</v>
      </c>
      <c r="ID10" s="140">
        <f t="shared" si="114"/>
        <v>117</v>
      </c>
      <c r="IE10" s="141">
        <f t="shared" si="115"/>
        <v>9.4017094017094021</v>
      </c>
      <c r="IF10" s="141">
        <f t="shared" si="115"/>
        <v>82.90598290598291</v>
      </c>
      <c r="IG10" s="141">
        <f t="shared" si="115"/>
        <v>4.2735042735042734</v>
      </c>
      <c r="IH10" s="141">
        <f t="shared" si="115"/>
        <v>0</v>
      </c>
      <c r="II10" s="141">
        <f t="shared" si="115"/>
        <v>3.4188034188034191</v>
      </c>
      <c r="IJ10" s="140">
        <f t="shared" si="116"/>
        <v>117</v>
      </c>
      <c r="IK10" s="141">
        <f t="shared" si="117"/>
        <v>4.2735042735042734</v>
      </c>
      <c r="IL10" s="141">
        <f t="shared" si="117"/>
        <v>70.085470085470078</v>
      </c>
      <c r="IM10" s="141">
        <f t="shared" si="117"/>
        <v>20.512820512820511</v>
      </c>
      <c r="IN10" s="141">
        <f t="shared" si="117"/>
        <v>2.5641025641025639</v>
      </c>
      <c r="IO10" s="141">
        <f t="shared" si="117"/>
        <v>2.5641025641025639</v>
      </c>
      <c r="IP10" s="140">
        <f t="shared" si="118"/>
        <v>117</v>
      </c>
      <c r="IQ10" s="141">
        <f t="shared" si="119"/>
        <v>7.6923076923076925</v>
      </c>
      <c r="IR10" s="141">
        <f t="shared" si="119"/>
        <v>71.794871794871796</v>
      </c>
      <c r="IS10" s="141">
        <f t="shared" si="119"/>
        <v>17.948717948717949</v>
      </c>
      <c r="IT10" s="141">
        <f t="shared" si="119"/>
        <v>0</v>
      </c>
      <c r="IU10" s="141">
        <f t="shared" si="119"/>
        <v>2.5641025641025639</v>
      </c>
      <c r="IV10" s="140">
        <f t="shared" si="120"/>
        <v>117</v>
      </c>
      <c r="IW10" s="141">
        <f t="shared" si="121"/>
        <v>6.8376068376068382</v>
      </c>
      <c r="IX10" s="141">
        <f t="shared" si="121"/>
        <v>74.358974358974365</v>
      </c>
      <c r="IY10" s="141">
        <f t="shared" si="121"/>
        <v>15.384615384615385</v>
      </c>
      <c r="IZ10" s="141">
        <f t="shared" si="121"/>
        <v>0.85470085470085477</v>
      </c>
      <c r="JA10" s="141">
        <f t="shared" si="121"/>
        <v>2.5641025641025639</v>
      </c>
      <c r="JB10" s="140">
        <f t="shared" si="122"/>
        <v>117</v>
      </c>
      <c r="JC10" s="141">
        <f t="shared" si="123"/>
        <v>29.914529914529915</v>
      </c>
      <c r="JD10" s="141">
        <f t="shared" si="123"/>
        <v>52.991452991452995</v>
      </c>
      <c r="JE10" s="141">
        <f t="shared" si="123"/>
        <v>14.529914529914532</v>
      </c>
      <c r="JF10" s="141">
        <f t="shared" si="123"/>
        <v>0</v>
      </c>
      <c r="JG10" s="141">
        <f t="shared" si="123"/>
        <v>2.5641025641025639</v>
      </c>
      <c r="JH10" s="140">
        <f t="shared" si="124"/>
        <v>117</v>
      </c>
      <c r="JI10" s="141">
        <f t="shared" si="125"/>
        <v>35.042735042735039</v>
      </c>
      <c r="JJ10" s="141">
        <f t="shared" si="125"/>
        <v>52.136752136752143</v>
      </c>
      <c r="JK10" s="141">
        <f t="shared" si="125"/>
        <v>10.256410256410255</v>
      </c>
      <c r="JL10" s="141">
        <f t="shared" si="125"/>
        <v>0.85470085470085477</v>
      </c>
      <c r="JM10" s="141">
        <f t="shared" si="125"/>
        <v>1.7094017094017095</v>
      </c>
      <c r="JN10" s="140">
        <f t="shared" si="126"/>
        <v>117</v>
      </c>
      <c r="JO10" s="141">
        <f t="shared" si="127"/>
        <v>5.982905982905983</v>
      </c>
      <c r="JP10" s="141">
        <f t="shared" si="127"/>
        <v>54.700854700854705</v>
      </c>
      <c r="JQ10" s="141">
        <f t="shared" si="127"/>
        <v>32.478632478632477</v>
      </c>
      <c r="JR10" s="141">
        <f t="shared" si="127"/>
        <v>5.1282051282051277</v>
      </c>
      <c r="JS10" s="141">
        <f t="shared" si="127"/>
        <v>1.7094017094017095</v>
      </c>
      <c r="JT10" s="140">
        <f t="shared" si="128"/>
        <v>117</v>
      </c>
      <c r="JU10" s="141">
        <f t="shared" si="129"/>
        <v>6.8376068376068382</v>
      </c>
      <c r="JV10" s="141">
        <f t="shared" si="129"/>
        <v>65.811965811965806</v>
      </c>
      <c r="JW10" s="141">
        <f t="shared" si="129"/>
        <v>19.658119658119659</v>
      </c>
      <c r="JX10" s="141">
        <f t="shared" si="129"/>
        <v>3.4188034188034191</v>
      </c>
      <c r="JY10" s="141">
        <f t="shared" si="129"/>
        <v>4.2735042735042734</v>
      </c>
      <c r="JZ10" s="140">
        <f t="shared" si="130"/>
        <v>117</v>
      </c>
      <c r="KA10" s="141">
        <f t="shared" si="131"/>
        <v>14.529914529914532</v>
      </c>
      <c r="KB10" s="141">
        <f t="shared" si="131"/>
        <v>46.153846153846153</v>
      </c>
      <c r="KC10" s="141">
        <f t="shared" si="131"/>
        <v>33.333333333333329</v>
      </c>
      <c r="KD10" s="141">
        <f t="shared" si="131"/>
        <v>4.2735042735042734</v>
      </c>
      <c r="KE10" s="141">
        <f t="shared" si="131"/>
        <v>1.7094017094017095</v>
      </c>
    </row>
    <row r="11" spans="1:291" ht="15" customHeight="1" x14ac:dyDescent="0.15">
      <c r="A11" s="202"/>
      <c r="B11" s="206" t="s">
        <v>621</v>
      </c>
      <c r="C11" s="140">
        <f t="shared" si="28"/>
        <v>78</v>
      </c>
      <c r="D11" s="141">
        <f t="shared" si="29"/>
        <v>35.897435897435898</v>
      </c>
      <c r="E11" s="141">
        <f t="shared" si="29"/>
        <v>64.102564102564102</v>
      </c>
      <c r="F11" s="141">
        <f t="shared" si="29"/>
        <v>0</v>
      </c>
      <c r="G11" s="140">
        <f t="shared" si="30"/>
        <v>78</v>
      </c>
      <c r="H11" s="141">
        <f t="shared" si="31"/>
        <v>50</v>
      </c>
      <c r="I11" s="141">
        <f t="shared" si="31"/>
        <v>25.641025641025639</v>
      </c>
      <c r="J11" s="141">
        <f t="shared" si="31"/>
        <v>1.2820512820512819</v>
      </c>
      <c r="K11" s="141">
        <f t="shared" si="31"/>
        <v>2.5641025641025639</v>
      </c>
      <c r="L11" s="141">
        <f t="shared" si="31"/>
        <v>1.2820512820512819</v>
      </c>
      <c r="M11" s="141">
        <f t="shared" si="31"/>
        <v>19.230769230769234</v>
      </c>
      <c r="N11" s="141">
        <f t="shared" si="31"/>
        <v>0</v>
      </c>
      <c r="O11" s="140">
        <f t="shared" si="32"/>
        <v>78</v>
      </c>
      <c r="P11" s="141">
        <f t="shared" si="33"/>
        <v>73.076923076923066</v>
      </c>
      <c r="Q11" s="141">
        <f t="shared" si="33"/>
        <v>17.948717948717949</v>
      </c>
      <c r="R11" s="141">
        <f t="shared" si="33"/>
        <v>6.4102564102564097</v>
      </c>
      <c r="S11" s="141">
        <f t="shared" si="33"/>
        <v>2.5641025641025639</v>
      </c>
      <c r="T11" s="140">
        <f t="shared" si="34"/>
        <v>78</v>
      </c>
      <c r="U11" s="141">
        <f t="shared" si="35"/>
        <v>51.282051282051277</v>
      </c>
      <c r="V11" s="141">
        <f t="shared" si="35"/>
        <v>16.666666666666664</v>
      </c>
      <c r="W11" s="141">
        <f t="shared" si="35"/>
        <v>20.512820512820511</v>
      </c>
      <c r="X11" s="141">
        <f t="shared" si="35"/>
        <v>10.256410256410255</v>
      </c>
      <c r="Y11" s="141">
        <f t="shared" si="35"/>
        <v>0</v>
      </c>
      <c r="Z11" s="141">
        <f t="shared" si="35"/>
        <v>1.2820512820512819</v>
      </c>
      <c r="AA11" s="140">
        <f t="shared" si="36"/>
        <v>78</v>
      </c>
      <c r="AB11" s="141">
        <f t="shared" si="37"/>
        <v>67.948717948717956</v>
      </c>
      <c r="AC11" s="141">
        <f t="shared" si="37"/>
        <v>25.641025641025639</v>
      </c>
      <c r="AD11" s="141">
        <f t="shared" si="37"/>
        <v>6.4102564102564097</v>
      </c>
      <c r="AE11" s="140">
        <f t="shared" si="38"/>
        <v>78</v>
      </c>
      <c r="AF11" s="141">
        <f t="shared" si="39"/>
        <v>11.538461538461538</v>
      </c>
      <c r="AG11" s="141">
        <f t="shared" si="39"/>
        <v>32.051282051282051</v>
      </c>
      <c r="AH11" s="141">
        <f t="shared" si="39"/>
        <v>20.512820512820511</v>
      </c>
      <c r="AI11" s="141">
        <f t="shared" si="39"/>
        <v>2.5641025641025639</v>
      </c>
      <c r="AJ11" s="141">
        <f t="shared" si="39"/>
        <v>29.487179487179489</v>
      </c>
      <c r="AK11" s="141">
        <f t="shared" si="39"/>
        <v>1.2820512820512819</v>
      </c>
      <c r="AL11" s="141">
        <f t="shared" si="39"/>
        <v>1.2820512820512819</v>
      </c>
      <c r="AM11" s="141">
        <f t="shared" si="39"/>
        <v>17.948717948717949</v>
      </c>
      <c r="AN11" s="141">
        <f t="shared" si="39"/>
        <v>3.8461538461538463</v>
      </c>
      <c r="AO11" s="140">
        <f t="shared" si="40"/>
        <v>78</v>
      </c>
      <c r="AP11" s="141">
        <f t="shared" si="41"/>
        <v>50</v>
      </c>
      <c r="AQ11" s="141">
        <f t="shared" si="41"/>
        <v>37.179487179487182</v>
      </c>
      <c r="AR11" s="141">
        <f t="shared" si="41"/>
        <v>29.487179487179489</v>
      </c>
      <c r="AS11" s="141">
        <f t="shared" si="41"/>
        <v>19.230769230769234</v>
      </c>
      <c r="AT11" s="141">
        <f t="shared" si="41"/>
        <v>37.179487179487182</v>
      </c>
      <c r="AU11" s="141">
        <f t="shared" si="41"/>
        <v>12.820512820512819</v>
      </c>
      <c r="AV11" s="141">
        <f t="shared" si="41"/>
        <v>30.76923076923077</v>
      </c>
      <c r="AW11" s="141">
        <f t="shared" si="41"/>
        <v>41.025641025641022</v>
      </c>
      <c r="AX11" s="141">
        <f t="shared" si="41"/>
        <v>3.8461538461538463</v>
      </c>
      <c r="AY11" s="141">
        <f t="shared" si="41"/>
        <v>3.8461538461538463</v>
      </c>
      <c r="AZ11" s="140">
        <f t="shared" si="42"/>
        <v>28</v>
      </c>
      <c r="BA11" s="141">
        <f t="shared" si="43"/>
        <v>28.571428571428569</v>
      </c>
      <c r="BB11" s="141">
        <f t="shared" si="43"/>
        <v>64.285714285714292</v>
      </c>
      <c r="BC11" s="141">
        <f t="shared" si="43"/>
        <v>3.5714285714285712</v>
      </c>
      <c r="BD11" s="141">
        <f t="shared" si="43"/>
        <v>0</v>
      </c>
      <c r="BE11" s="141">
        <f t="shared" si="43"/>
        <v>3.5714285714285712</v>
      </c>
      <c r="BF11" s="141">
        <f t="shared" si="43"/>
        <v>0</v>
      </c>
      <c r="BG11" s="140">
        <f t="shared" si="44"/>
        <v>50</v>
      </c>
      <c r="BH11" s="141">
        <f t="shared" si="45"/>
        <v>50</v>
      </c>
      <c r="BI11" s="141">
        <f t="shared" si="45"/>
        <v>28.000000000000004</v>
      </c>
      <c r="BJ11" s="141">
        <f t="shared" si="45"/>
        <v>2</v>
      </c>
      <c r="BK11" s="141">
        <f t="shared" si="45"/>
        <v>0</v>
      </c>
      <c r="BL11" s="141">
        <f t="shared" si="45"/>
        <v>0</v>
      </c>
      <c r="BM11" s="141">
        <f t="shared" si="45"/>
        <v>20</v>
      </c>
      <c r="BN11" s="140">
        <f t="shared" si="46"/>
        <v>28</v>
      </c>
      <c r="BO11" s="141">
        <f t="shared" si="47"/>
        <v>39.285714285714285</v>
      </c>
      <c r="BP11" s="141">
        <f t="shared" si="47"/>
        <v>53.571428571428569</v>
      </c>
      <c r="BQ11" s="141">
        <f t="shared" si="47"/>
        <v>3.5714285714285712</v>
      </c>
      <c r="BR11" s="141">
        <f t="shared" si="47"/>
        <v>0</v>
      </c>
      <c r="BS11" s="141">
        <f t="shared" si="47"/>
        <v>0</v>
      </c>
      <c r="BT11" s="141">
        <f t="shared" si="47"/>
        <v>3.5714285714285712</v>
      </c>
      <c r="BU11" s="140">
        <f t="shared" si="48"/>
        <v>50</v>
      </c>
      <c r="BV11" s="141">
        <f t="shared" si="49"/>
        <v>52</v>
      </c>
      <c r="BW11" s="141">
        <f t="shared" si="49"/>
        <v>26</v>
      </c>
      <c r="BX11" s="141">
        <f t="shared" si="49"/>
        <v>2</v>
      </c>
      <c r="BY11" s="141">
        <f t="shared" si="49"/>
        <v>0</v>
      </c>
      <c r="BZ11" s="141">
        <f t="shared" si="49"/>
        <v>2</v>
      </c>
      <c r="CA11" s="141">
        <f t="shared" si="49"/>
        <v>18</v>
      </c>
      <c r="CB11" s="140">
        <f t="shared" si="50"/>
        <v>28</v>
      </c>
      <c r="CC11" s="141">
        <f t="shared" si="51"/>
        <v>28.571428571428569</v>
      </c>
      <c r="CD11" s="141">
        <f t="shared" si="51"/>
        <v>42.857142857142854</v>
      </c>
      <c r="CE11" s="141">
        <f t="shared" si="51"/>
        <v>21.428571428571427</v>
      </c>
      <c r="CF11" s="141">
        <f t="shared" si="51"/>
        <v>0</v>
      </c>
      <c r="CG11" s="141">
        <f t="shared" si="51"/>
        <v>3.5714285714285712</v>
      </c>
      <c r="CH11" s="141">
        <f t="shared" si="51"/>
        <v>3.5714285714285712</v>
      </c>
      <c r="CI11" s="140">
        <f t="shared" si="52"/>
        <v>50</v>
      </c>
      <c r="CJ11" s="141">
        <f t="shared" si="53"/>
        <v>38</v>
      </c>
      <c r="CK11" s="141">
        <f t="shared" si="53"/>
        <v>34</v>
      </c>
      <c r="CL11" s="141">
        <f t="shared" si="53"/>
        <v>2</v>
      </c>
      <c r="CM11" s="141">
        <f t="shared" si="53"/>
        <v>2</v>
      </c>
      <c r="CN11" s="141">
        <f t="shared" si="53"/>
        <v>6</v>
      </c>
      <c r="CO11" s="141">
        <f t="shared" si="53"/>
        <v>18</v>
      </c>
      <c r="CP11" s="140">
        <f t="shared" si="54"/>
        <v>28</v>
      </c>
      <c r="CQ11" s="141">
        <f t="shared" si="55"/>
        <v>25</v>
      </c>
      <c r="CR11" s="141">
        <f t="shared" si="55"/>
        <v>50</v>
      </c>
      <c r="CS11" s="141">
        <f t="shared" si="55"/>
        <v>0</v>
      </c>
      <c r="CT11" s="141">
        <f t="shared" si="55"/>
        <v>0</v>
      </c>
      <c r="CU11" s="141">
        <f t="shared" si="55"/>
        <v>14.285714285714285</v>
      </c>
      <c r="CV11" s="141">
        <f t="shared" si="55"/>
        <v>10.714285714285714</v>
      </c>
      <c r="CW11" s="140">
        <f t="shared" si="56"/>
        <v>50</v>
      </c>
      <c r="CX11" s="141">
        <f t="shared" si="57"/>
        <v>28.000000000000004</v>
      </c>
      <c r="CY11" s="141">
        <f t="shared" si="57"/>
        <v>44</v>
      </c>
      <c r="CZ11" s="141">
        <f t="shared" si="57"/>
        <v>8</v>
      </c>
      <c r="DA11" s="141">
        <f t="shared" si="57"/>
        <v>0</v>
      </c>
      <c r="DB11" s="141">
        <f t="shared" si="57"/>
        <v>2</v>
      </c>
      <c r="DC11" s="141">
        <f t="shared" si="57"/>
        <v>18</v>
      </c>
      <c r="DD11" s="140">
        <f t="shared" si="58"/>
        <v>28</v>
      </c>
      <c r="DE11" s="141">
        <f t="shared" si="59"/>
        <v>42.857142857142854</v>
      </c>
      <c r="DF11" s="141">
        <f t="shared" si="59"/>
        <v>50</v>
      </c>
      <c r="DG11" s="141">
        <f t="shared" si="59"/>
        <v>3.5714285714285712</v>
      </c>
      <c r="DH11" s="141">
        <f t="shared" si="59"/>
        <v>0</v>
      </c>
      <c r="DI11" s="141">
        <f t="shared" si="59"/>
        <v>0</v>
      </c>
      <c r="DJ11" s="141">
        <f t="shared" si="59"/>
        <v>3.5714285714285712</v>
      </c>
      <c r="DK11" s="140">
        <f t="shared" si="60"/>
        <v>50</v>
      </c>
      <c r="DL11" s="141">
        <f t="shared" si="61"/>
        <v>56.000000000000007</v>
      </c>
      <c r="DM11" s="141">
        <f t="shared" si="61"/>
        <v>20</v>
      </c>
      <c r="DN11" s="141">
        <f t="shared" si="61"/>
        <v>4</v>
      </c>
      <c r="DO11" s="141">
        <f t="shared" si="61"/>
        <v>0</v>
      </c>
      <c r="DP11" s="141">
        <f t="shared" si="61"/>
        <v>0</v>
      </c>
      <c r="DQ11" s="141">
        <f t="shared" si="61"/>
        <v>20</v>
      </c>
      <c r="DR11" s="140">
        <f t="shared" si="62"/>
        <v>28</v>
      </c>
      <c r="DS11" s="141">
        <f t="shared" si="63"/>
        <v>46.428571428571431</v>
      </c>
      <c r="DT11" s="141">
        <f t="shared" si="63"/>
        <v>50</v>
      </c>
      <c r="DU11" s="141">
        <f t="shared" si="63"/>
        <v>0</v>
      </c>
      <c r="DV11" s="141">
        <f t="shared" si="63"/>
        <v>0</v>
      </c>
      <c r="DW11" s="141">
        <f t="shared" si="63"/>
        <v>0</v>
      </c>
      <c r="DX11" s="141">
        <f t="shared" si="63"/>
        <v>3.5714285714285712</v>
      </c>
      <c r="DY11" s="140">
        <f t="shared" si="64"/>
        <v>50</v>
      </c>
      <c r="DZ11" s="141">
        <f t="shared" si="65"/>
        <v>56.000000000000007</v>
      </c>
      <c r="EA11" s="141">
        <f t="shared" si="65"/>
        <v>24</v>
      </c>
      <c r="EB11" s="141">
        <f t="shared" si="65"/>
        <v>2</v>
      </c>
      <c r="EC11" s="141">
        <f t="shared" si="65"/>
        <v>0</v>
      </c>
      <c r="ED11" s="141">
        <f t="shared" si="65"/>
        <v>0</v>
      </c>
      <c r="EE11" s="141">
        <f t="shared" si="65"/>
        <v>18</v>
      </c>
      <c r="EF11" s="140">
        <f t="shared" si="66"/>
        <v>28</v>
      </c>
      <c r="EG11" s="141">
        <f t="shared" si="67"/>
        <v>57.142857142857139</v>
      </c>
      <c r="EH11" s="141">
        <f t="shared" si="67"/>
        <v>42.857142857142854</v>
      </c>
      <c r="EI11" s="141">
        <f t="shared" si="67"/>
        <v>0</v>
      </c>
      <c r="EJ11" s="140">
        <f t="shared" si="68"/>
        <v>50</v>
      </c>
      <c r="EK11" s="141">
        <f t="shared" si="69"/>
        <v>78</v>
      </c>
      <c r="EL11" s="141">
        <f t="shared" si="69"/>
        <v>20</v>
      </c>
      <c r="EM11" s="141">
        <f t="shared" si="69"/>
        <v>2</v>
      </c>
      <c r="EN11" s="140">
        <f t="shared" si="70"/>
        <v>28</v>
      </c>
      <c r="EO11" s="141">
        <f t="shared" si="71"/>
        <v>96.428571428571431</v>
      </c>
      <c r="EP11" s="141">
        <f t="shared" si="71"/>
        <v>0</v>
      </c>
      <c r="EQ11" s="141">
        <f t="shared" si="71"/>
        <v>3.5714285714285712</v>
      </c>
      <c r="ER11" s="140">
        <f t="shared" si="72"/>
        <v>50</v>
      </c>
      <c r="ES11" s="141">
        <f t="shared" si="73"/>
        <v>94</v>
      </c>
      <c r="ET11" s="141">
        <f t="shared" si="73"/>
        <v>2</v>
      </c>
      <c r="EU11" s="141">
        <f t="shared" si="73"/>
        <v>4</v>
      </c>
      <c r="EV11" s="140">
        <f t="shared" si="74"/>
        <v>28</v>
      </c>
      <c r="EW11" s="141">
        <f t="shared" si="75"/>
        <v>60.714285714285708</v>
      </c>
      <c r="EX11" s="141">
        <f t="shared" si="75"/>
        <v>39.285714285714285</v>
      </c>
      <c r="EY11" s="141">
        <f t="shared" si="75"/>
        <v>0</v>
      </c>
      <c r="EZ11" s="140">
        <f t="shared" si="76"/>
        <v>50</v>
      </c>
      <c r="FA11" s="141">
        <f t="shared" si="77"/>
        <v>80</v>
      </c>
      <c r="FB11" s="141">
        <f t="shared" si="77"/>
        <v>16</v>
      </c>
      <c r="FC11" s="141">
        <f t="shared" si="77"/>
        <v>4</v>
      </c>
      <c r="FD11" s="140">
        <f t="shared" si="78"/>
        <v>78</v>
      </c>
      <c r="FE11" s="141">
        <f t="shared" si="79"/>
        <v>29.487179487179489</v>
      </c>
      <c r="FF11" s="141">
        <f t="shared" si="79"/>
        <v>50</v>
      </c>
      <c r="FG11" s="141">
        <f t="shared" si="79"/>
        <v>20.512820512820511</v>
      </c>
      <c r="FH11" s="140">
        <f t="shared" si="80"/>
        <v>78</v>
      </c>
      <c r="FI11" s="141">
        <f t="shared" si="81"/>
        <v>62.820512820512818</v>
      </c>
      <c r="FJ11" s="141">
        <f t="shared" si="81"/>
        <v>10.256410256410255</v>
      </c>
      <c r="FK11" s="141">
        <f t="shared" si="81"/>
        <v>26.923076923076923</v>
      </c>
      <c r="FL11" s="140">
        <f t="shared" si="82"/>
        <v>78</v>
      </c>
      <c r="FM11" s="141">
        <f t="shared" si="83"/>
        <v>3.8461538461538463</v>
      </c>
      <c r="FN11" s="141">
        <f t="shared" si="83"/>
        <v>55.128205128205131</v>
      </c>
      <c r="FO11" s="141">
        <f t="shared" si="83"/>
        <v>41.025641025641022</v>
      </c>
      <c r="FP11" s="140">
        <f t="shared" si="84"/>
        <v>78</v>
      </c>
      <c r="FQ11" s="141">
        <f t="shared" si="85"/>
        <v>8.9743589743589745</v>
      </c>
      <c r="FR11" s="141">
        <f t="shared" si="85"/>
        <v>42.307692307692307</v>
      </c>
      <c r="FS11" s="141">
        <f t="shared" si="85"/>
        <v>48.717948717948715</v>
      </c>
      <c r="FT11" s="140">
        <f t="shared" si="86"/>
        <v>78</v>
      </c>
      <c r="FU11" s="141">
        <f t="shared" si="87"/>
        <v>38.461538461538467</v>
      </c>
      <c r="FV11" s="141">
        <f t="shared" si="87"/>
        <v>39.743589743589745</v>
      </c>
      <c r="FW11" s="141">
        <f t="shared" si="87"/>
        <v>21.794871794871796</v>
      </c>
      <c r="FX11" s="140">
        <f t="shared" si="88"/>
        <v>78</v>
      </c>
      <c r="FY11" s="141">
        <f t="shared" si="89"/>
        <v>64.102564102564102</v>
      </c>
      <c r="FZ11" s="141">
        <f t="shared" si="89"/>
        <v>10.256410256410255</v>
      </c>
      <c r="GA11" s="141">
        <f t="shared" si="89"/>
        <v>25.641025641025639</v>
      </c>
      <c r="GB11" s="140">
        <f t="shared" si="90"/>
        <v>22</v>
      </c>
      <c r="GC11" s="141">
        <f t="shared" si="91"/>
        <v>100</v>
      </c>
      <c r="GD11" s="141">
        <f t="shared" si="91"/>
        <v>0</v>
      </c>
      <c r="GE11" s="141">
        <f t="shared" si="91"/>
        <v>0</v>
      </c>
      <c r="GF11" s="140">
        <f t="shared" si="92"/>
        <v>27</v>
      </c>
      <c r="GG11" s="141">
        <f t="shared" si="93"/>
        <v>92.592592592592595</v>
      </c>
      <c r="GH11" s="141">
        <f t="shared" si="93"/>
        <v>0</v>
      </c>
      <c r="GI11" s="141">
        <f t="shared" si="93"/>
        <v>7.4074074074074066</v>
      </c>
      <c r="GJ11" s="140">
        <f t="shared" si="94"/>
        <v>1</v>
      </c>
      <c r="GK11" s="141">
        <f t="shared" si="95"/>
        <v>100</v>
      </c>
      <c r="GL11" s="141">
        <f t="shared" si="95"/>
        <v>0</v>
      </c>
      <c r="GM11" s="141">
        <f t="shared" si="95"/>
        <v>0</v>
      </c>
      <c r="GN11" s="140">
        <f t="shared" si="96"/>
        <v>6</v>
      </c>
      <c r="GO11" s="141">
        <f t="shared" si="97"/>
        <v>100</v>
      </c>
      <c r="GP11" s="141">
        <f t="shared" si="97"/>
        <v>0</v>
      </c>
      <c r="GQ11" s="141">
        <f t="shared" si="97"/>
        <v>0</v>
      </c>
      <c r="GR11" s="140">
        <f t="shared" si="98"/>
        <v>24</v>
      </c>
      <c r="GS11" s="141">
        <f t="shared" si="99"/>
        <v>83.333333333333343</v>
      </c>
      <c r="GT11" s="141">
        <f t="shared" si="99"/>
        <v>0</v>
      </c>
      <c r="GU11" s="141">
        <f t="shared" si="99"/>
        <v>16.666666666666664</v>
      </c>
      <c r="GV11" s="140">
        <f t="shared" si="100"/>
        <v>26</v>
      </c>
      <c r="GW11" s="141">
        <f t="shared" si="101"/>
        <v>88.461538461538453</v>
      </c>
      <c r="GX11" s="141">
        <f t="shared" si="101"/>
        <v>0</v>
      </c>
      <c r="GY11" s="141">
        <f t="shared" si="101"/>
        <v>11.538461538461538</v>
      </c>
      <c r="GZ11" s="140">
        <f t="shared" si="102"/>
        <v>28</v>
      </c>
      <c r="HA11" s="141">
        <f t="shared" si="103"/>
        <v>0</v>
      </c>
      <c r="HB11" s="141">
        <f t="shared" si="103"/>
        <v>75</v>
      </c>
      <c r="HC11" s="141">
        <f t="shared" si="103"/>
        <v>3.5714285714285712</v>
      </c>
      <c r="HD11" s="141">
        <f t="shared" si="103"/>
        <v>21.428571428571427</v>
      </c>
      <c r="HE11" s="140">
        <f t="shared" si="104"/>
        <v>50</v>
      </c>
      <c r="HF11" s="141">
        <f t="shared" si="105"/>
        <v>0</v>
      </c>
      <c r="HG11" s="141">
        <f t="shared" si="105"/>
        <v>56.000000000000007</v>
      </c>
      <c r="HH11" s="141">
        <f t="shared" si="105"/>
        <v>4</v>
      </c>
      <c r="HI11" s="141">
        <f t="shared" si="105"/>
        <v>40</v>
      </c>
      <c r="HJ11" s="140">
        <f t="shared" si="106"/>
        <v>28</v>
      </c>
      <c r="HK11" s="141">
        <f t="shared" si="107"/>
        <v>0</v>
      </c>
      <c r="HL11" s="141">
        <f t="shared" si="107"/>
        <v>21.428571428571427</v>
      </c>
      <c r="HM11" s="141">
        <f t="shared" si="107"/>
        <v>0</v>
      </c>
      <c r="HN11" s="141">
        <f t="shared" si="107"/>
        <v>78.571428571428569</v>
      </c>
      <c r="HO11" s="140">
        <f t="shared" si="108"/>
        <v>50</v>
      </c>
      <c r="HP11" s="141">
        <f t="shared" si="109"/>
        <v>0</v>
      </c>
      <c r="HQ11" s="141">
        <f t="shared" si="109"/>
        <v>40</v>
      </c>
      <c r="HR11" s="141">
        <f t="shared" si="109"/>
        <v>2</v>
      </c>
      <c r="HS11" s="141">
        <f t="shared" si="109"/>
        <v>57.999999999999993</v>
      </c>
      <c r="HT11" s="140">
        <f t="shared" si="110"/>
        <v>28</v>
      </c>
      <c r="HU11" s="141">
        <f t="shared" si="111"/>
        <v>0</v>
      </c>
      <c r="HV11" s="141">
        <f t="shared" si="111"/>
        <v>67.857142857142861</v>
      </c>
      <c r="HW11" s="141">
        <f t="shared" si="111"/>
        <v>0</v>
      </c>
      <c r="HX11" s="141">
        <f t="shared" si="111"/>
        <v>32.142857142857146</v>
      </c>
      <c r="HY11" s="140">
        <f t="shared" si="112"/>
        <v>50</v>
      </c>
      <c r="HZ11" s="141">
        <f t="shared" si="113"/>
        <v>0</v>
      </c>
      <c r="IA11" s="141">
        <f t="shared" si="113"/>
        <v>40</v>
      </c>
      <c r="IB11" s="141">
        <f t="shared" si="113"/>
        <v>4</v>
      </c>
      <c r="IC11" s="141">
        <f t="shared" si="113"/>
        <v>56.000000000000007</v>
      </c>
      <c r="ID11" s="140">
        <f t="shared" si="114"/>
        <v>78</v>
      </c>
      <c r="IE11" s="141">
        <f t="shared" si="115"/>
        <v>19.230769230769234</v>
      </c>
      <c r="IF11" s="141">
        <f t="shared" si="115"/>
        <v>69.230769230769226</v>
      </c>
      <c r="IG11" s="141">
        <f t="shared" si="115"/>
        <v>11.538461538461538</v>
      </c>
      <c r="IH11" s="141">
        <f t="shared" si="115"/>
        <v>0</v>
      </c>
      <c r="II11" s="141">
        <f t="shared" si="115"/>
        <v>0</v>
      </c>
      <c r="IJ11" s="140">
        <f t="shared" si="116"/>
        <v>78</v>
      </c>
      <c r="IK11" s="141">
        <f t="shared" si="117"/>
        <v>5.1282051282051277</v>
      </c>
      <c r="IL11" s="141">
        <f t="shared" si="117"/>
        <v>69.230769230769226</v>
      </c>
      <c r="IM11" s="141">
        <f t="shared" si="117"/>
        <v>20.512820512820511</v>
      </c>
      <c r="IN11" s="141">
        <f t="shared" si="117"/>
        <v>5.1282051282051277</v>
      </c>
      <c r="IO11" s="141">
        <f t="shared" si="117"/>
        <v>0</v>
      </c>
      <c r="IP11" s="140">
        <f t="shared" si="118"/>
        <v>78</v>
      </c>
      <c r="IQ11" s="141">
        <f t="shared" si="119"/>
        <v>12.820512820512819</v>
      </c>
      <c r="IR11" s="141">
        <f t="shared" si="119"/>
        <v>51.282051282051277</v>
      </c>
      <c r="IS11" s="141">
        <f t="shared" si="119"/>
        <v>32.051282051282051</v>
      </c>
      <c r="IT11" s="141">
        <f t="shared" si="119"/>
        <v>1.2820512820512819</v>
      </c>
      <c r="IU11" s="141">
        <f t="shared" si="119"/>
        <v>2.5641025641025639</v>
      </c>
      <c r="IV11" s="140">
        <f t="shared" si="120"/>
        <v>78</v>
      </c>
      <c r="IW11" s="141">
        <f t="shared" si="121"/>
        <v>11.538461538461538</v>
      </c>
      <c r="IX11" s="141">
        <f t="shared" si="121"/>
        <v>50</v>
      </c>
      <c r="IY11" s="141">
        <f t="shared" si="121"/>
        <v>35.897435897435898</v>
      </c>
      <c r="IZ11" s="141">
        <f t="shared" si="121"/>
        <v>2.5641025641025639</v>
      </c>
      <c r="JA11" s="141">
        <f t="shared" si="121"/>
        <v>0</v>
      </c>
      <c r="JB11" s="140">
        <f t="shared" si="122"/>
        <v>78</v>
      </c>
      <c r="JC11" s="141">
        <f t="shared" si="123"/>
        <v>30.76923076923077</v>
      </c>
      <c r="JD11" s="141">
        <f t="shared" si="123"/>
        <v>50</v>
      </c>
      <c r="JE11" s="141">
        <f t="shared" si="123"/>
        <v>17.948717948717949</v>
      </c>
      <c r="JF11" s="141">
        <f t="shared" si="123"/>
        <v>1.2820512820512819</v>
      </c>
      <c r="JG11" s="141">
        <f t="shared" si="123"/>
        <v>0</v>
      </c>
      <c r="JH11" s="140">
        <f t="shared" si="124"/>
        <v>78</v>
      </c>
      <c r="JI11" s="141">
        <f t="shared" si="125"/>
        <v>35.897435897435898</v>
      </c>
      <c r="JJ11" s="141">
        <f t="shared" si="125"/>
        <v>55.128205128205131</v>
      </c>
      <c r="JK11" s="141">
        <f t="shared" si="125"/>
        <v>6.4102564102564097</v>
      </c>
      <c r="JL11" s="141">
        <f t="shared" si="125"/>
        <v>2.5641025641025639</v>
      </c>
      <c r="JM11" s="141">
        <f t="shared" si="125"/>
        <v>0</v>
      </c>
      <c r="JN11" s="140">
        <f t="shared" si="126"/>
        <v>78</v>
      </c>
      <c r="JO11" s="141">
        <f t="shared" si="127"/>
        <v>3.8461538461538463</v>
      </c>
      <c r="JP11" s="141">
        <f t="shared" si="127"/>
        <v>64.102564102564102</v>
      </c>
      <c r="JQ11" s="141">
        <f t="shared" si="127"/>
        <v>28.205128205128204</v>
      </c>
      <c r="JR11" s="141">
        <f t="shared" si="127"/>
        <v>3.8461538461538463</v>
      </c>
      <c r="JS11" s="141">
        <f t="shared" si="127"/>
        <v>0</v>
      </c>
      <c r="JT11" s="140">
        <f t="shared" si="128"/>
        <v>78</v>
      </c>
      <c r="JU11" s="141">
        <f t="shared" si="129"/>
        <v>10.256410256410255</v>
      </c>
      <c r="JV11" s="141">
        <f t="shared" si="129"/>
        <v>56.410256410256409</v>
      </c>
      <c r="JW11" s="141">
        <f t="shared" si="129"/>
        <v>30.76923076923077</v>
      </c>
      <c r="JX11" s="141">
        <f t="shared" si="129"/>
        <v>1.2820512820512819</v>
      </c>
      <c r="JY11" s="141">
        <f t="shared" si="129"/>
        <v>1.2820512820512819</v>
      </c>
      <c r="JZ11" s="140">
        <f t="shared" si="130"/>
        <v>78</v>
      </c>
      <c r="KA11" s="141">
        <f t="shared" si="131"/>
        <v>12.820512820512819</v>
      </c>
      <c r="KB11" s="141">
        <f t="shared" si="131"/>
        <v>51.282051282051277</v>
      </c>
      <c r="KC11" s="141">
        <f t="shared" si="131"/>
        <v>34.615384615384613</v>
      </c>
      <c r="KD11" s="141">
        <f t="shared" si="131"/>
        <v>0</v>
      </c>
      <c r="KE11" s="141">
        <f t="shared" si="131"/>
        <v>1.2820512820512819</v>
      </c>
    </row>
    <row r="12" spans="1:291" ht="15" customHeight="1" x14ac:dyDescent="0.15">
      <c r="A12" s="202"/>
      <c r="B12" s="206" t="s">
        <v>622</v>
      </c>
      <c r="C12" s="140">
        <f t="shared" si="28"/>
        <v>68</v>
      </c>
      <c r="D12" s="141">
        <f t="shared" si="29"/>
        <v>32.352941176470587</v>
      </c>
      <c r="E12" s="141">
        <f t="shared" si="29"/>
        <v>64.705882352941174</v>
      </c>
      <c r="F12" s="141">
        <f t="shared" si="29"/>
        <v>2.9411764705882351</v>
      </c>
      <c r="G12" s="140">
        <f t="shared" si="30"/>
        <v>68</v>
      </c>
      <c r="H12" s="141">
        <f t="shared" si="31"/>
        <v>38.235294117647058</v>
      </c>
      <c r="I12" s="141">
        <f t="shared" si="31"/>
        <v>39.705882352941174</v>
      </c>
      <c r="J12" s="141">
        <f t="shared" si="31"/>
        <v>1.4705882352941175</v>
      </c>
      <c r="K12" s="141">
        <f t="shared" si="31"/>
        <v>5.8823529411764701</v>
      </c>
      <c r="L12" s="141">
        <f t="shared" si="31"/>
        <v>0</v>
      </c>
      <c r="M12" s="141">
        <f t="shared" si="31"/>
        <v>13.23529411764706</v>
      </c>
      <c r="N12" s="141">
        <f t="shared" si="31"/>
        <v>1.4705882352941175</v>
      </c>
      <c r="O12" s="140">
        <f t="shared" si="32"/>
        <v>68</v>
      </c>
      <c r="P12" s="141">
        <f t="shared" si="33"/>
        <v>69.117647058823522</v>
      </c>
      <c r="Q12" s="141">
        <f t="shared" si="33"/>
        <v>22.058823529411764</v>
      </c>
      <c r="R12" s="141">
        <f t="shared" si="33"/>
        <v>8.8235294117647065</v>
      </c>
      <c r="S12" s="141">
        <f t="shared" si="33"/>
        <v>0</v>
      </c>
      <c r="T12" s="140">
        <f t="shared" si="34"/>
        <v>68</v>
      </c>
      <c r="U12" s="141">
        <f t="shared" si="35"/>
        <v>42.647058823529413</v>
      </c>
      <c r="V12" s="141">
        <f t="shared" si="35"/>
        <v>22.058823529411764</v>
      </c>
      <c r="W12" s="141">
        <f t="shared" si="35"/>
        <v>25</v>
      </c>
      <c r="X12" s="141">
        <f t="shared" si="35"/>
        <v>10.294117647058822</v>
      </c>
      <c r="Y12" s="141">
        <f t="shared" si="35"/>
        <v>0</v>
      </c>
      <c r="Z12" s="141">
        <f t="shared" si="35"/>
        <v>0</v>
      </c>
      <c r="AA12" s="140">
        <f t="shared" si="36"/>
        <v>68</v>
      </c>
      <c r="AB12" s="141">
        <f t="shared" si="37"/>
        <v>50</v>
      </c>
      <c r="AC12" s="141">
        <f t="shared" si="37"/>
        <v>44.117647058823529</v>
      </c>
      <c r="AD12" s="141">
        <f t="shared" si="37"/>
        <v>5.8823529411764701</v>
      </c>
      <c r="AE12" s="140">
        <f t="shared" si="38"/>
        <v>68</v>
      </c>
      <c r="AF12" s="141">
        <f t="shared" si="39"/>
        <v>10.294117647058822</v>
      </c>
      <c r="AG12" s="141">
        <f t="shared" si="39"/>
        <v>25</v>
      </c>
      <c r="AH12" s="141">
        <f t="shared" si="39"/>
        <v>30.882352941176471</v>
      </c>
      <c r="AI12" s="141">
        <f t="shared" si="39"/>
        <v>5.8823529411764701</v>
      </c>
      <c r="AJ12" s="141">
        <f t="shared" si="39"/>
        <v>27.941176470588236</v>
      </c>
      <c r="AK12" s="141">
        <f t="shared" si="39"/>
        <v>1.4705882352941175</v>
      </c>
      <c r="AL12" s="141">
        <f t="shared" si="39"/>
        <v>0</v>
      </c>
      <c r="AM12" s="141">
        <f t="shared" si="39"/>
        <v>5.8823529411764701</v>
      </c>
      <c r="AN12" s="141">
        <f t="shared" si="39"/>
        <v>2.9411764705882351</v>
      </c>
      <c r="AO12" s="140">
        <f t="shared" si="40"/>
        <v>68</v>
      </c>
      <c r="AP12" s="141">
        <f t="shared" si="41"/>
        <v>55.882352941176471</v>
      </c>
      <c r="AQ12" s="141">
        <f t="shared" si="41"/>
        <v>32.352941176470587</v>
      </c>
      <c r="AR12" s="141">
        <f t="shared" si="41"/>
        <v>22.058823529411764</v>
      </c>
      <c r="AS12" s="141">
        <f t="shared" si="41"/>
        <v>29.411764705882355</v>
      </c>
      <c r="AT12" s="141">
        <f t="shared" si="41"/>
        <v>33.82352941176471</v>
      </c>
      <c r="AU12" s="141">
        <f t="shared" si="41"/>
        <v>11.76470588235294</v>
      </c>
      <c r="AV12" s="141">
        <f t="shared" si="41"/>
        <v>41.17647058823529</v>
      </c>
      <c r="AW12" s="141">
        <f t="shared" si="41"/>
        <v>41.17647058823529</v>
      </c>
      <c r="AX12" s="141">
        <f t="shared" si="41"/>
        <v>8.8235294117647065</v>
      </c>
      <c r="AY12" s="141">
        <f t="shared" si="41"/>
        <v>1.4705882352941175</v>
      </c>
      <c r="AZ12" s="140">
        <f t="shared" si="42"/>
        <v>22</v>
      </c>
      <c r="BA12" s="141">
        <f t="shared" si="43"/>
        <v>13.636363636363635</v>
      </c>
      <c r="BB12" s="141">
        <f t="shared" si="43"/>
        <v>77.272727272727266</v>
      </c>
      <c r="BC12" s="141">
        <f t="shared" si="43"/>
        <v>9.0909090909090917</v>
      </c>
      <c r="BD12" s="141">
        <f t="shared" si="43"/>
        <v>0</v>
      </c>
      <c r="BE12" s="141">
        <f t="shared" si="43"/>
        <v>0</v>
      </c>
      <c r="BF12" s="141">
        <f t="shared" si="43"/>
        <v>0</v>
      </c>
      <c r="BG12" s="140">
        <f t="shared" si="44"/>
        <v>44</v>
      </c>
      <c r="BH12" s="141">
        <f t="shared" si="45"/>
        <v>38.636363636363633</v>
      </c>
      <c r="BI12" s="141">
        <f t="shared" si="45"/>
        <v>50</v>
      </c>
      <c r="BJ12" s="141">
        <f t="shared" si="45"/>
        <v>0</v>
      </c>
      <c r="BK12" s="141">
        <f t="shared" si="45"/>
        <v>0</v>
      </c>
      <c r="BL12" s="141">
        <f t="shared" si="45"/>
        <v>0</v>
      </c>
      <c r="BM12" s="141">
        <f t="shared" si="45"/>
        <v>11.363636363636363</v>
      </c>
      <c r="BN12" s="140">
        <f t="shared" si="46"/>
        <v>22</v>
      </c>
      <c r="BO12" s="141">
        <f t="shared" si="47"/>
        <v>18.181818181818183</v>
      </c>
      <c r="BP12" s="141">
        <f t="shared" si="47"/>
        <v>72.727272727272734</v>
      </c>
      <c r="BQ12" s="141">
        <f t="shared" si="47"/>
        <v>4.5454545454545459</v>
      </c>
      <c r="BR12" s="141">
        <f t="shared" si="47"/>
        <v>4.5454545454545459</v>
      </c>
      <c r="BS12" s="141">
        <f t="shared" si="47"/>
        <v>0</v>
      </c>
      <c r="BT12" s="141">
        <f t="shared" si="47"/>
        <v>0</v>
      </c>
      <c r="BU12" s="140">
        <f t="shared" si="48"/>
        <v>44</v>
      </c>
      <c r="BV12" s="141">
        <f t="shared" si="49"/>
        <v>45.454545454545453</v>
      </c>
      <c r="BW12" s="141">
        <f t="shared" si="49"/>
        <v>45.454545454545453</v>
      </c>
      <c r="BX12" s="141">
        <f t="shared" si="49"/>
        <v>2.2727272727272729</v>
      </c>
      <c r="BY12" s="141">
        <f t="shared" si="49"/>
        <v>0</v>
      </c>
      <c r="BZ12" s="141">
        <f t="shared" si="49"/>
        <v>0</v>
      </c>
      <c r="CA12" s="141">
        <f t="shared" si="49"/>
        <v>6.8181818181818175</v>
      </c>
      <c r="CB12" s="140">
        <f t="shared" si="50"/>
        <v>22</v>
      </c>
      <c r="CC12" s="141">
        <f t="shared" si="51"/>
        <v>27.27272727272727</v>
      </c>
      <c r="CD12" s="141">
        <f t="shared" si="51"/>
        <v>40.909090909090914</v>
      </c>
      <c r="CE12" s="141">
        <f t="shared" si="51"/>
        <v>27.27272727272727</v>
      </c>
      <c r="CF12" s="141">
        <f t="shared" si="51"/>
        <v>4.5454545454545459</v>
      </c>
      <c r="CG12" s="141">
        <f t="shared" si="51"/>
        <v>0</v>
      </c>
      <c r="CH12" s="141">
        <f t="shared" si="51"/>
        <v>0</v>
      </c>
      <c r="CI12" s="140">
        <f t="shared" si="52"/>
        <v>44</v>
      </c>
      <c r="CJ12" s="141">
        <f t="shared" si="53"/>
        <v>34.090909090909086</v>
      </c>
      <c r="CK12" s="141">
        <f t="shared" si="53"/>
        <v>47.727272727272727</v>
      </c>
      <c r="CL12" s="141">
        <f t="shared" si="53"/>
        <v>4.5454545454545459</v>
      </c>
      <c r="CM12" s="141">
        <f t="shared" si="53"/>
        <v>0</v>
      </c>
      <c r="CN12" s="141">
        <f t="shared" si="53"/>
        <v>6.8181818181818175</v>
      </c>
      <c r="CO12" s="141">
        <f t="shared" si="53"/>
        <v>6.8181818181818175</v>
      </c>
      <c r="CP12" s="140">
        <f t="shared" si="54"/>
        <v>22</v>
      </c>
      <c r="CQ12" s="141">
        <f t="shared" si="55"/>
        <v>18.181818181818183</v>
      </c>
      <c r="CR12" s="141">
        <f t="shared" si="55"/>
        <v>63.636363636363633</v>
      </c>
      <c r="CS12" s="141">
        <f t="shared" si="55"/>
        <v>9.0909090909090917</v>
      </c>
      <c r="CT12" s="141">
        <f t="shared" si="55"/>
        <v>0</v>
      </c>
      <c r="CU12" s="141">
        <f t="shared" si="55"/>
        <v>9.0909090909090917</v>
      </c>
      <c r="CV12" s="141">
        <f t="shared" si="55"/>
        <v>0</v>
      </c>
      <c r="CW12" s="140">
        <f t="shared" si="56"/>
        <v>44</v>
      </c>
      <c r="CX12" s="141">
        <f t="shared" si="57"/>
        <v>36.363636363636367</v>
      </c>
      <c r="CY12" s="141">
        <f t="shared" si="57"/>
        <v>47.727272727272727</v>
      </c>
      <c r="CZ12" s="141">
        <f t="shared" si="57"/>
        <v>6.8181818181818175</v>
      </c>
      <c r="DA12" s="141">
        <f t="shared" si="57"/>
        <v>2.2727272727272729</v>
      </c>
      <c r="DB12" s="141">
        <f t="shared" si="57"/>
        <v>0</v>
      </c>
      <c r="DC12" s="141">
        <f t="shared" si="57"/>
        <v>6.8181818181818175</v>
      </c>
      <c r="DD12" s="140">
        <f t="shared" si="58"/>
        <v>22</v>
      </c>
      <c r="DE12" s="141">
        <f t="shared" si="59"/>
        <v>18.181818181818183</v>
      </c>
      <c r="DF12" s="141">
        <f t="shared" si="59"/>
        <v>81.818181818181827</v>
      </c>
      <c r="DG12" s="141">
        <f t="shared" si="59"/>
        <v>0</v>
      </c>
      <c r="DH12" s="141">
        <f t="shared" si="59"/>
        <v>0</v>
      </c>
      <c r="DI12" s="141">
        <f t="shared" si="59"/>
        <v>0</v>
      </c>
      <c r="DJ12" s="141">
        <f t="shared" si="59"/>
        <v>0</v>
      </c>
      <c r="DK12" s="140">
        <f t="shared" si="60"/>
        <v>44</v>
      </c>
      <c r="DL12" s="141">
        <f t="shared" si="61"/>
        <v>40.909090909090914</v>
      </c>
      <c r="DM12" s="141">
        <f t="shared" si="61"/>
        <v>45.454545454545453</v>
      </c>
      <c r="DN12" s="141">
        <f t="shared" si="61"/>
        <v>4.5454545454545459</v>
      </c>
      <c r="DO12" s="141">
        <f t="shared" si="61"/>
        <v>0</v>
      </c>
      <c r="DP12" s="141">
        <f t="shared" si="61"/>
        <v>2.2727272727272729</v>
      </c>
      <c r="DQ12" s="141">
        <f t="shared" si="61"/>
        <v>6.8181818181818175</v>
      </c>
      <c r="DR12" s="140">
        <f t="shared" si="62"/>
        <v>22</v>
      </c>
      <c r="DS12" s="141">
        <f t="shared" si="63"/>
        <v>27.27272727272727</v>
      </c>
      <c r="DT12" s="141">
        <f t="shared" si="63"/>
        <v>72.727272727272734</v>
      </c>
      <c r="DU12" s="141">
        <f t="shared" si="63"/>
        <v>0</v>
      </c>
      <c r="DV12" s="141">
        <f t="shared" si="63"/>
        <v>0</v>
      </c>
      <c r="DW12" s="141">
        <f t="shared" si="63"/>
        <v>0</v>
      </c>
      <c r="DX12" s="141">
        <f t="shared" si="63"/>
        <v>0</v>
      </c>
      <c r="DY12" s="140">
        <f t="shared" si="64"/>
        <v>44</v>
      </c>
      <c r="DZ12" s="141">
        <f t="shared" si="65"/>
        <v>52.272727272727273</v>
      </c>
      <c r="EA12" s="141">
        <f t="shared" si="65"/>
        <v>36.363636363636367</v>
      </c>
      <c r="EB12" s="141">
        <f t="shared" si="65"/>
        <v>2.2727272727272729</v>
      </c>
      <c r="EC12" s="141">
        <f t="shared" si="65"/>
        <v>0</v>
      </c>
      <c r="ED12" s="141">
        <f t="shared" si="65"/>
        <v>2.2727272727272729</v>
      </c>
      <c r="EE12" s="141">
        <f t="shared" si="65"/>
        <v>6.8181818181818175</v>
      </c>
      <c r="EF12" s="140">
        <f t="shared" si="66"/>
        <v>22</v>
      </c>
      <c r="EG12" s="141">
        <f t="shared" si="67"/>
        <v>54.54545454545454</v>
      </c>
      <c r="EH12" s="141">
        <f t="shared" si="67"/>
        <v>45.454545454545453</v>
      </c>
      <c r="EI12" s="141">
        <f t="shared" si="67"/>
        <v>0</v>
      </c>
      <c r="EJ12" s="140">
        <f t="shared" si="68"/>
        <v>44</v>
      </c>
      <c r="EK12" s="141">
        <f t="shared" si="69"/>
        <v>77.272727272727266</v>
      </c>
      <c r="EL12" s="141">
        <f t="shared" si="69"/>
        <v>22.727272727272727</v>
      </c>
      <c r="EM12" s="141">
        <f t="shared" si="69"/>
        <v>0</v>
      </c>
      <c r="EN12" s="140">
        <f t="shared" si="70"/>
        <v>22</v>
      </c>
      <c r="EO12" s="141">
        <f t="shared" si="71"/>
        <v>90.909090909090907</v>
      </c>
      <c r="EP12" s="141">
        <f t="shared" si="71"/>
        <v>4.5454545454545459</v>
      </c>
      <c r="EQ12" s="141">
        <f t="shared" si="71"/>
        <v>4.5454545454545459</v>
      </c>
      <c r="ER12" s="140">
        <f t="shared" si="72"/>
        <v>44</v>
      </c>
      <c r="ES12" s="141">
        <f t="shared" si="73"/>
        <v>93.181818181818173</v>
      </c>
      <c r="ET12" s="141">
        <f t="shared" si="73"/>
        <v>2.2727272727272729</v>
      </c>
      <c r="EU12" s="141">
        <f t="shared" si="73"/>
        <v>4.5454545454545459</v>
      </c>
      <c r="EV12" s="140">
        <f t="shared" si="74"/>
        <v>22</v>
      </c>
      <c r="EW12" s="141">
        <f t="shared" si="75"/>
        <v>68.181818181818173</v>
      </c>
      <c r="EX12" s="141">
        <f t="shared" si="75"/>
        <v>27.27272727272727</v>
      </c>
      <c r="EY12" s="141">
        <f t="shared" si="75"/>
        <v>4.5454545454545459</v>
      </c>
      <c r="EZ12" s="140">
        <f t="shared" si="76"/>
        <v>44</v>
      </c>
      <c r="FA12" s="141">
        <f t="shared" si="77"/>
        <v>81.818181818181827</v>
      </c>
      <c r="FB12" s="141">
        <f t="shared" si="77"/>
        <v>18.181818181818183</v>
      </c>
      <c r="FC12" s="141">
        <f t="shared" si="77"/>
        <v>0</v>
      </c>
      <c r="FD12" s="140">
        <f t="shared" si="78"/>
        <v>68</v>
      </c>
      <c r="FE12" s="141">
        <f t="shared" si="79"/>
        <v>23.52941176470588</v>
      </c>
      <c r="FF12" s="141">
        <f t="shared" si="79"/>
        <v>51.470588235294116</v>
      </c>
      <c r="FG12" s="141">
        <f t="shared" si="79"/>
        <v>25</v>
      </c>
      <c r="FH12" s="140">
        <f t="shared" si="80"/>
        <v>68</v>
      </c>
      <c r="FI12" s="141">
        <f t="shared" si="81"/>
        <v>58.82352941176471</v>
      </c>
      <c r="FJ12" s="141">
        <f t="shared" si="81"/>
        <v>13.23529411764706</v>
      </c>
      <c r="FK12" s="141">
        <f t="shared" si="81"/>
        <v>27.941176470588236</v>
      </c>
      <c r="FL12" s="140">
        <f t="shared" si="82"/>
        <v>68</v>
      </c>
      <c r="FM12" s="141">
        <f t="shared" si="83"/>
        <v>2.9411764705882351</v>
      </c>
      <c r="FN12" s="141">
        <f t="shared" si="83"/>
        <v>52.941176470588239</v>
      </c>
      <c r="FO12" s="141">
        <f t="shared" si="83"/>
        <v>44.117647058823529</v>
      </c>
      <c r="FP12" s="140">
        <f t="shared" si="84"/>
        <v>68</v>
      </c>
      <c r="FQ12" s="141">
        <f t="shared" si="85"/>
        <v>5.8823529411764701</v>
      </c>
      <c r="FR12" s="141">
        <f t="shared" si="85"/>
        <v>41.17647058823529</v>
      </c>
      <c r="FS12" s="141">
        <f t="shared" si="85"/>
        <v>52.941176470588239</v>
      </c>
      <c r="FT12" s="140">
        <f t="shared" si="86"/>
        <v>68</v>
      </c>
      <c r="FU12" s="141">
        <f t="shared" si="87"/>
        <v>27.941176470588236</v>
      </c>
      <c r="FV12" s="141">
        <f t="shared" si="87"/>
        <v>42.647058823529413</v>
      </c>
      <c r="FW12" s="141">
        <f t="shared" si="87"/>
        <v>29.411764705882355</v>
      </c>
      <c r="FX12" s="140">
        <f t="shared" si="88"/>
        <v>68</v>
      </c>
      <c r="FY12" s="141">
        <f t="shared" si="89"/>
        <v>52.941176470588239</v>
      </c>
      <c r="FZ12" s="141">
        <f t="shared" si="89"/>
        <v>20.588235294117645</v>
      </c>
      <c r="GA12" s="141">
        <f t="shared" si="89"/>
        <v>26.47058823529412</v>
      </c>
      <c r="GB12" s="140">
        <f t="shared" si="90"/>
        <v>13</v>
      </c>
      <c r="GC12" s="141">
        <f t="shared" si="91"/>
        <v>92.307692307692307</v>
      </c>
      <c r="GD12" s="141">
        <f t="shared" si="91"/>
        <v>0</v>
      </c>
      <c r="GE12" s="141">
        <f t="shared" si="91"/>
        <v>7.6923076923076925</v>
      </c>
      <c r="GF12" s="140">
        <f t="shared" si="92"/>
        <v>26</v>
      </c>
      <c r="GG12" s="141">
        <f t="shared" si="93"/>
        <v>96.15384615384616</v>
      </c>
      <c r="GH12" s="141">
        <f t="shared" si="93"/>
        <v>0</v>
      </c>
      <c r="GI12" s="141">
        <f t="shared" si="93"/>
        <v>3.8461538461538463</v>
      </c>
      <c r="GJ12" s="140">
        <f t="shared" si="94"/>
        <v>1</v>
      </c>
      <c r="GK12" s="141">
        <f t="shared" si="95"/>
        <v>100</v>
      </c>
      <c r="GL12" s="141">
        <f t="shared" si="95"/>
        <v>0</v>
      </c>
      <c r="GM12" s="141">
        <f t="shared" si="95"/>
        <v>0</v>
      </c>
      <c r="GN12" s="140">
        <f t="shared" si="96"/>
        <v>3</v>
      </c>
      <c r="GO12" s="141">
        <f t="shared" si="97"/>
        <v>66.666666666666657</v>
      </c>
      <c r="GP12" s="141">
        <f t="shared" si="97"/>
        <v>0</v>
      </c>
      <c r="GQ12" s="141">
        <f t="shared" si="97"/>
        <v>33.333333333333329</v>
      </c>
      <c r="GR12" s="140">
        <f t="shared" si="98"/>
        <v>9</v>
      </c>
      <c r="GS12" s="141">
        <f t="shared" si="99"/>
        <v>100</v>
      </c>
      <c r="GT12" s="141">
        <f t="shared" si="99"/>
        <v>0</v>
      </c>
      <c r="GU12" s="141">
        <f t="shared" si="99"/>
        <v>0</v>
      </c>
      <c r="GV12" s="140">
        <f t="shared" si="100"/>
        <v>26</v>
      </c>
      <c r="GW12" s="141">
        <f t="shared" si="101"/>
        <v>88.461538461538453</v>
      </c>
      <c r="GX12" s="141">
        <f t="shared" si="101"/>
        <v>0</v>
      </c>
      <c r="GY12" s="141">
        <f t="shared" si="101"/>
        <v>11.538461538461538</v>
      </c>
      <c r="GZ12" s="140">
        <f t="shared" si="102"/>
        <v>22</v>
      </c>
      <c r="HA12" s="141">
        <f t="shared" si="103"/>
        <v>0</v>
      </c>
      <c r="HB12" s="141">
        <f t="shared" si="103"/>
        <v>54.54545454545454</v>
      </c>
      <c r="HC12" s="141">
        <f t="shared" si="103"/>
        <v>4.5454545454545459</v>
      </c>
      <c r="HD12" s="141">
        <f t="shared" si="103"/>
        <v>40.909090909090914</v>
      </c>
      <c r="HE12" s="140">
        <f t="shared" si="104"/>
        <v>44</v>
      </c>
      <c r="HF12" s="141">
        <f t="shared" si="105"/>
        <v>0</v>
      </c>
      <c r="HG12" s="141">
        <f t="shared" si="105"/>
        <v>47.727272727272727</v>
      </c>
      <c r="HH12" s="141">
        <f t="shared" si="105"/>
        <v>6.8181818181818175</v>
      </c>
      <c r="HI12" s="141">
        <f t="shared" si="105"/>
        <v>45.454545454545453</v>
      </c>
      <c r="HJ12" s="140">
        <f t="shared" si="106"/>
        <v>22</v>
      </c>
      <c r="HK12" s="141">
        <f t="shared" si="107"/>
        <v>0</v>
      </c>
      <c r="HL12" s="141">
        <f t="shared" si="107"/>
        <v>31.818181818181817</v>
      </c>
      <c r="HM12" s="141">
        <f t="shared" si="107"/>
        <v>0</v>
      </c>
      <c r="HN12" s="141">
        <f t="shared" si="107"/>
        <v>68.181818181818173</v>
      </c>
      <c r="HO12" s="140">
        <f t="shared" si="108"/>
        <v>44</v>
      </c>
      <c r="HP12" s="141">
        <f t="shared" si="109"/>
        <v>0</v>
      </c>
      <c r="HQ12" s="141">
        <f t="shared" si="109"/>
        <v>25</v>
      </c>
      <c r="HR12" s="141">
        <f t="shared" si="109"/>
        <v>0</v>
      </c>
      <c r="HS12" s="141">
        <f t="shared" si="109"/>
        <v>75</v>
      </c>
      <c r="HT12" s="140">
        <f t="shared" si="110"/>
        <v>22</v>
      </c>
      <c r="HU12" s="141">
        <f t="shared" si="111"/>
        <v>0</v>
      </c>
      <c r="HV12" s="141">
        <f t="shared" si="111"/>
        <v>59.090909090909093</v>
      </c>
      <c r="HW12" s="141">
        <f t="shared" si="111"/>
        <v>0</v>
      </c>
      <c r="HX12" s="141">
        <f t="shared" si="111"/>
        <v>40.909090909090914</v>
      </c>
      <c r="HY12" s="140">
        <f t="shared" si="112"/>
        <v>44</v>
      </c>
      <c r="HZ12" s="141">
        <f t="shared" si="113"/>
        <v>0</v>
      </c>
      <c r="IA12" s="141">
        <f t="shared" si="113"/>
        <v>45.454545454545453</v>
      </c>
      <c r="IB12" s="141">
        <f t="shared" si="113"/>
        <v>2.2727272727272729</v>
      </c>
      <c r="IC12" s="141">
        <f t="shared" si="113"/>
        <v>52.272727272727273</v>
      </c>
      <c r="ID12" s="140">
        <f t="shared" si="114"/>
        <v>68</v>
      </c>
      <c r="IE12" s="141">
        <f t="shared" si="115"/>
        <v>20.588235294117645</v>
      </c>
      <c r="IF12" s="141">
        <f t="shared" si="115"/>
        <v>55.882352941176471</v>
      </c>
      <c r="IG12" s="141">
        <f t="shared" si="115"/>
        <v>19.117647058823529</v>
      </c>
      <c r="IH12" s="141">
        <f t="shared" si="115"/>
        <v>2.9411764705882351</v>
      </c>
      <c r="II12" s="141">
        <f t="shared" si="115"/>
        <v>1.4705882352941175</v>
      </c>
      <c r="IJ12" s="140">
        <f t="shared" si="116"/>
        <v>68</v>
      </c>
      <c r="IK12" s="141">
        <f t="shared" si="117"/>
        <v>4.4117647058823533</v>
      </c>
      <c r="IL12" s="141">
        <f t="shared" si="117"/>
        <v>57.352941176470587</v>
      </c>
      <c r="IM12" s="141">
        <f t="shared" si="117"/>
        <v>35.294117647058826</v>
      </c>
      <c r="IN12" s="141">
        <f t="shared" si="117"/>
        <v>2.9411764705882351</v>
      </c>
      <c r="IO12" s="141">
        <f t="shared" si="117"/>
        <v>0</v>
      </c>
      <c r="IP12" s="140">
        <f t="shared" si="118"/>
        <v>68</v>
      </c>
      <c r="IQ12" s="141">
        <f t="shared" si="119"/>
        <v>8.8235294117647065</v>
      </c>
      <c r="IR12" s="141">
        <f t="shared" si="119"/>
        <v>50</v>
      </c>
      <c r="IS12" s="141">
        <f t="shared" si="119"/>
        <v>35.294117647058826</v>
      </c>
      <c r="IT12" s="141">
        <f t="shared" si="119"/>
        <v>4.4117647058823533</v>
      </c>
      <c r="IU12" s="141">
        <f t="shared" si="119"/>
        <v>1.4705882352941175</v>
      </c>
      <c r="IV12" s="140">
        <f t="shared" si="120"/>
        <v>68</v>
      </c>
      <c r="IW12" s="141">
        <f t="shared" si="121"/>
        <v>10.294117647058822</v>
      </c>
      <c r="IX12" s="141">
        <f t="shared" si="121"/>
        <v>57.352941176470587</v>
      </c>
      <c r="IY12" s="141">
        <f t="shared" si="121"/>
        <v>29.411764705882355</v>
      </c>
      <c r="IZ12" s="141">
        <f t="shared" si="121"/>
        <v>2.9411764705882351</v>
      </c>
      <c r="JA12" s="141">
        <f t="shared" si="121"/>
        <v>0</v>
      </c>
      <c r="JB12" s="140">
        <f t="shared" si="122"/>
        <v>68</v>
      </c>
      <c r="JC12" s="141">
        <f t="shared" si="123"/>
        <v>26.47058823529412</v>
      </c>
      <c r="JD12" s="141">
        <f t="shared" si="123"/>
        <v>57.352941176470587</v>
      </c>
      <c r="JE12" s="141">
        <f t="shared" si="123"/>
        <v>16.176470588235293</v>
      </c>
      <c r="JF12" s="141">
        <f t="shared" si="123"/>
        <v>0</v>
      </c>
      <c r="JG12" s="141">
        <f t="shared" si="123"/>
        <v>0</v>
      </c>
      <c r="JH12" s="140">
        <f t="shared" si="124"/>
        <v>68</v>
      </c>
      <c r="JI12" s="141">
        <f t="shared" si="125"/>
        <v>44.117647058823529</v>
      </c>
      <c r="JJ12" s="141">
        <f t="shared" si="125"/>
        <v>41.17647058823529</v>
      </c>
      <c r="JK12" s="141">
        <f t="shared" si="125"/>
        <v>7.3529411764705888</v>
      </c>
      <c r="JL12" s="141">
        <f t="shared" si="125"/>
        <v>7.3529411764705888</v>
      </c>
      <c r="JM12" s="141">
        <f t="shared" si="125"/>
        <v>0</v>
      </c>
      <c r="JN12" s="140">
        <f t="shared" si="126"/>
        <v>68</v>
      </c>
      <c r="JO12" s="141">
        <f t="shared" si="127"/>
        <v>7.3529411764705888</v>
      </c>
      <c r="JP12" s="141">
        <f t="shared" si="127"/>
        <v>61.764705882352942</v>
      </c>
      <c r="JQ12" s="141">
        <f t="shared" si="127"/>
        <v>27.941176470588236</v>
      </c>
      <c r="JR12" s="141">
        <f t="shared" si="127"/>
        <v>2.9411764705882351</v>
      </c>
      <c r="JS12" s="141">
        <f t="shared" si="127"/>
        <v>0</v>
      </c>
      <c r="JT12" s="140">
        <f t="shared" si="128"/>
        <v>68</v>
      </c>
      <c r="JU12" s="141">
        <f t="shared" si="129"/>
        <v>13.23529411764706</v>
      </c>
      <c r="JV12" s="141">
        <f t="shared" si="129"/>
        <v>55.882352941176471</v>
      </c>
      <c r="JW12" s="141">
        <f t="shared" si="129"/>
        <v>27.941176470588236</v>
      </c>
      <c r="JX12" s="141">
        <f t="shared" si="129"/>
        <v>1.4705882352941175</v>
      </c>
      <c r="JY12" s="141">
        <f t="shared" si="129"/>
        <v>1.4705882352941175</v>
      </c>
      <c r="JZ12" s="140">
        <f t="shared" si="130"/>
        <v>68</v>
      </c>
      <c r="KA12" s="141">
        <f t="shared" si="131"/>
        <v>11.76470588235294</v>
      </c>
      <c r="KB12" s="141">
        <f t="shared" si="131"/>
        <v>55.882352941176471</v>
      </c>
      <c r="KC12" s="141">
        <f t="shared" si="131"/>
        <v>25</v>
      </c>
      <c r="KD12" s="141">
        <f t="shared" si="131"/>
        <v>7.3529411764705888</v>
      </c>
      <c r="KE12" s="141">
        <f t="shared" si="131"/>
        <v>0</v>
      </c>
    </row>
    <row r="13" spans="1:291" ht="15" customHeight="1" x14ac:dyDescent="0.15">
      <c r="A13" s="202"/>
      <c r="B13" s="206" t="s">
        <v>623</v>
      </c>
      <c r="C13" s="140">
        <f t="shared" si="28"/>
        <v>27</v>
      </c>
      <c r="D13" s="141">
        <f t="shared" si="29"/>
        <v>18.518518518518519</v>
      </c>
      <c r="E13" s="141">
        <f t="shared" si="29"/>
        <v>81.481481481481481</v>
      </c>
      <c r="F13" s="141">
        <f t="shared" si="29"/>
        <v>0</v>
      </c>
      <c r="G13" s="140">
        <f t="shared" si="30"/>
        <v>27</v>
      </c>
      <c r="H13" s="141">
        <f t="shared" si="31"/>
        <v>33.333333333333329</v>
      </c>
      <c r="I13" s="141">
        <f t="shared" si="31"/>
        <v>37.037037037037038</v>
      </c>
      <c r="J13" s="141">
        <f t="shared" si="31"/>
        <v>7.4074074074074066</v>
      </c>
      <c r="K13" s="141">
        <f t="shared" si="31"/>
        <v>11.111111111111111</v>
      </c>
      <c r="L13" s="141">
        <f t="shared" si="31"/>
        <v>3.7037037037037033</v>
      </c>
      <c r="M13" s="141">
        <f t="shared" si="31"/>
        <v>7.4074074074074066</v>
      </c>
      <c r="N13" s="141">
        <f t="shared" si="31"/>
        <v>0</v>
      </c>
      <c r="O13" s="140">
        <f t="shared" si="32"/>
        <v>27</v>
      </c>
      <c r="P13" s="141">
        <f t="shared" si="33"/>
        <v>81.481481481481481</v>
      </c>
      <c r="Q13" s="141">
        <f t="shared" si="33"/>
        <v>14.814814814814813</v>
      </c>
      <c r="R13" s="141">
        <f t="shared" si="33"/>
        <v>0</v>
      </c>
      <c r="S13" s="141">
        <f t="shared" si="33"/>
        <v>3.7037037037037033</v>
      </c>
      <c r="T13" s="140">
        <f t="shared" si="34"/>
        <v>27</v>
      </c>
      <c r="U13" s="141">
        <f t="shared" si="35"/>
        <v>40.74074074074074</v>
      </c>
      <c r="V13" s="141">
        <f t="shared" si="35"/>
        <v>14.814814814814813</v>
      </c>
      <c r="W13" s="141">
        <f t="shared" si="35"/>
        <v>40.74074074074074</v>
      </c>
      <c r="X13" s="141">
        <f t="shared" si="35"/>
        <v>0</v>
      </c>
      <c r="Y13" s="141">
        <f t="shared" si="35"/>
        <v>0</v>
      </c>
      <c r="Z13" s="141">
        <f t="shared" si="35"/>
        <v>3.7037037037037033</v>
      </c>
      <c r="AA13" s="140">
        <f t="shared" si="36"/>
        <v>27</v>
      </c>
      <c r="AB13" s="141">
        <f t="shared" si="37"/>
        <v>51.851851851851848</v>
      </c>
      <c r="AC13" s="141">
        <f t="shared" si="37"/>
        <v>37.037037037037038</v>
      </c>
      <c r="AD13" s="141">
        <f t="shared" si="37"/>
        <v>11.111111111111111</v>
      </c>
      <c r="AE13" s="140">
        <f t="shared" si="38"/>
        <v>27</v>
      </c>
      <c r="AF13" s="141">
        <f t="shared" si="39"/>
        <v>11.111111111111111</v>
      </c>
      <c r="AG13" s="141">
        <f t="shared" si="39"/>
        <v>25.925925925925924</v>
      </c>
      <c r="AH13" s="141">
        <f t="shared" si="39"/>
        <v>25.925925925925924</v>
      </c>
      <c r="AI13" s="141">
        <f t="shared" si="39"/>
        <v>0</v>
      </c>
      <c r="AJ13" s="141">
        <f t="shared" si="39"/>
        <v>25.925925925925924</v>
      </c>
      <c r="AK13" s="141">
        <f t="shared" si="39"/>
        <v>7.4074074074074066</v>
      </c>
      <c r="AL13" s="141">
        <f t="shared" si="39"/>
        <v>0</v>
      </c>
      <c r="AM13" s="141">
        <f t="shared" si="39"/>
        <v>14.814814814814813</v>
      </c>
      <c r="AN13" s="141">
        <f t="shared" si="39"/>
        <v>3.7037037037037033</v>
      </c>
      <c r="AO13" s="140">
        <f t="shared" si="40"/>
        <v>27</v>
      </c>
      <c r="AP13" s="141">
        <f t="shared" si="41"/>
        <v>74.074074074074076</v>
      </c>
      <c r="AQ13" s="141">
        <f t="shared" si="41"/>
        <v>22.222222222222221</v>
      </c>
      <c r="AR13" s="141">
        <f t="shared" si="41"/>
        <v>25.925925925925924</v>
      </c>
      <c r="AS13" s="141">
        <f t="shared" si="41"/>
        <v>25.925925925925924</v>
      </c>
      <c r="AT13" s="141">
        <f t="shared" si="41"/>
        <v>22.222222222222221</v>
      </c>
      <c r="AU13" s="141">
        <f t="shared" si="41"/>
        <v>7.4074074074074066</v>
      </c>
      <c r="AV13" s="141">
        <f t="shared" si="41"/>
        <v>22.222222222222221</v>
      </c>
      <c r="AW13" s="141">
        <f t="shared" si="41"/>
        <v>37.037037037037038</v>
      </c>
      <c r="AX13" s="141">
        <f t="shared" si="41"/>
        <v>3.7037037037037033</v>
      </c>
      <c r="AY13" s="141">
        <f t="shared" si="41"/>
        <v>3.7037037037037033</v>
      </c>
      <c r="AZ13" s="140">
        <f t="shared" si="42"/>
        <v>5</v>
      </c>
      <c r="BA13" s="141">
        <f t="shared" si="43"/>
        <v>20</v>
      </c>
      <c r="BB13" s="141">
        <f t="shared" si="43"/>
        <v>80</v>
      </c>
      <c r="BC13" s="141">
        <f t="shared" si="43"/>
        <v>0</v>
      </c>
      <c r="BD13" s="141">
        <f t="shared" si="43"/>
        <v>0</v>
      </c>
      <c r="BE13" s="141">
        <f t="shared" si="43"/>
        <v>0</v>
      </c>
      <c r="BF13" s="141">
        <f t="shared" si="43"/>
        <v>0</v>
      </c>
      <c r="BG13" s="140">
        <f t="shared" si="44"/>
        <v>22</v>
      </c>
      <c r="BH13" s="141">
        <f t="shared" si="45"/>
        <v>50</v>
      </c>
      <c r="BI13" s="141">
        <f t="shared" si="45"/>
        <v>36.363636363636367</v>
      </c>
      <c r="BJ13" s="141">
        <f t="shared" si="45"/>
        <v>0</v>
      </c>
      <c r="BK13" s="141">
        <f t="shared" si="45"/>
        <v>0</v>
      </c>
      <c r="BL13" s="141">
        <f t="shared" si="45"/>
        <v>0</v>
      </c>
      <c r="BM13" s="141">
        <f t="shared" si="45"/>
        <v>13.636363636363635</v>
      </c>
      <c r="BN13" s="140">
        <f t="shared" si="46"/>
        <v>5</v>
      </c>
      <c r="BO13" s="141">
        <f t="shared" si="47"/>
        <v>20</v>
      </c>
      <c r="BP13" s="141">
        <f t="shared" si="47"/>
        <v>60</v>
      </c>
      <c r="BQ13" s="141">
        <f t="shared" si="47"/>
        <v>20</v>
      </c>
      <c r="BR13" s="141">
        <f t="shared" si="47"/>
        <v>0</v>
      </c>
      <c r="BS13" s="141">
        <f t="shared" si="47"/>
        <v>0</v>
      </c>
      <c r="BT13" s="141">
        <f t="shared" si="47"/>
        <v>0</v>
      </c>
      <c r="BU13" s="140">
        <f t="shared" si="48"/>
        <v>22</v>
      </c>
      <c r="BV13" s="141">
        <f t="shared" si="49"/>
        <v>36.363636363636367</v>
      </c>
      <c r="BW13" s="141">
        <f t="shared" si="49"/>
        <v>45.454545454545453</v>
      </c>
      <c r="BX13" s="141">
        <f t="shared" si="49"/>
        <v>0</v>
      </c>
      <c r="BY13" s="141">
        <f t="shared" si="49"/>
        <v>4.5454545454545459</v>
      </c>
      <c r="BZ13" s="141">
        <f t="shared" si="49"/>
        <v>0</v>
      </c>
      <c r="CA13" s="141">
        <f t="shared" si="49"/>
        <v>13.636363636363635</v>
      </c>
      <c r="CB13" s="140">
        <f t="shared" si="50"/>
        <v>5</v>
      </c>
      <c r="CC13" s="141">
        <f t="shared" si="51"/>
        <v>20</v>
      </c>
      <c r="CD13" s="141">
        <f t="shared" si="51"/>
        <v>40</v>
      </c>
      <c r="CE13" s="141">
        <f t="shared" si="51"/>
        <v>20</v>
      </c>
      <c r="CF13" s="141">
        <f t="shared" si="51"/>
        <v>20</v>
      </c>
      <c r="CG13" s="141">
        <f t="shared" si="51"/>
        <v>0</v>
      </c>
      <c r="CH13" s="141">
        <f t="shared" si="51"/>
        <v>0</v>
      </c>
      <c r="CI13" s="140">
        <f t="shared" si="52"/>
        <v>22</v>
      </c>
      <c r="CJ13" s="141">
        <f t="shared" si="53"/>
        <v>45.454545454545453</v>
      </c>
      <c r="CK13" s="141">
        <f t="shared" si="53"/>
        <v>36.363636363636367</v>
      </c>
      <c r="CL13" s="141">
        <f t="shared" si="53"/>
        <v>4.5454545454545459</v>
      </c>
      <c r="CM13" s="141">
        <f t="shared" si="53"/>
        <v>0</v>
      </c>
      <c r="CN13" s="141">
        <f t="shared" si="53"/>
        <v>0</v>
      </c>
      <c r="CO13" s="141">
        <f t="shared" si="53"/>
        <v>13.636363636363635</v>
      </c>
      <c r="CP13" s="140">
        <f t="shared" si="54"/>
        <v>5</v>
      </c>
      <c r="CQ13" s="141">
        <f t="shared" si="55"/>
        <v>0</v>
      </c>
      <c r="CR13" s="141">
        <f t="shared" si="55"/>
        <v>60</v>
      </c>
      <c r="CS13" s="141">
        <f t="shared" si="55"/>
        <v>20</v>
      </c>
      <c r="CT13" s="141">
        <f t="shared" si="55"/>
        <v>0</v>
      </c>
      <c r="CU13" s="141">
        <f t="shared" si="55"/>
        <v>20</v>
      </c>
      <c r="CV13" s="141">
        <f t="shared" si="55"/>
        <v>0</v>
      </c>
      <c r="CW13" s="140">
        <f t="shared" si="56"/>
        <v>22</v>
      </c>
      <c r="CX13" s="141">
        <f t="shared" si="57"/>
        <v>22.727272727272727</v>
      </c>
      <c r="CY13" s="141">
        <f t="shared" si="57"/>
        <v>54.54545454545454</v>
      </c>
      <c r="CZ13" s="141">
        <f t="shared" si="57"/>
        <v>4.5454545454545459</v>
      </c>
      <c r="DA13" s="141">
        <f t="shared" si="57"/>
        <v>0</v>
      </c>
      <c r="DB13" s="141">
        <f t="shared" si="57"/>
        <v>0</v>
      </c>
      <c r="DC13" s="141">
        <f t="shared" si="57"/>
        <v>18.181818181818183</v>
      </c>
      <c r="DD13" s="140">
        <f t="shared" si="58"/>
        <v>5</v>
      </c>
      <c r="DE13" s="141">
        <f t="shared" si="59"/>
        <v>20</v>
      </c>
      <c r="DF13" s="141">
        <f t="shared" si="59"/>
        <v>40</v>
      </c>
      <c r="DG13" s="141">
        <f t="shared" si="59"/>
        <v>40</v>
      </c>
      <c r="DH13" s="141">
        <f t="shared" si="59"/>
        <v>0</v>
      </c>
      <c r="DI13" s="141">
        <f t="shared" si="59"/>
        <v>0</v>
      </c>
      <c r="DJ13" s="141">
        <f t="shared" si="59"/>
        <v>0</v>
      </c>
      <c r="DK13" s="140">
        <f t="shared" si="60"/>
        <v>22</v>
      </c>
      <c r="DL13" s="141">
        <f t="shared" si="61"/>
        <v>40.909090909090914</v>
      </c>
      <c r="DM13" s="141">
        <f t="shared" si="61"/>
        <v>40.909090909090914</v>
      </c>
      <c r="DN13" s="141">
        <f t="shared" si="61"/>
        <v>0</v>
      </c>
      <c r="DO13" s="141">
        <f t="shared" si="61"/>
        <v>0</v>
      </c>
      <c r="DP13" s="141">
        <f t="shared" si="61"/>
        <v>0</v>
      </c>
      <c r="DQ13" s="141">
        <f t="shared" si="61"/>
        <v>18.181818181818183</v>
      </c>
      <c r="DR13" s="140">
        <f t="shared" si="62"/>
        <v>5</v>
      </c>
      <c r="DS13" s="141">
        <f t="shared" si="63"/>
        <v>20</v>
      </c>
      <c r="DT13" s="141">
        <f t="shared" si="63"/>
        <v>60</v>
      </c>
      <c r="DU13" s="141">
        <f t="shared" si="63"/>
        <v>20</v>
      </c>
      <c r="DV13" s="141">
        <f t="shared" si="63"/>
        <v>0</v>
      </c>
      <c r="DW13" s="141">
        <f t="shared" si="63"/>
        <v>0</v>
      </c>
      <c r="DX13" s="141">
        <f t="shared" si="63"/>
        <v>0</v>
      </c>
      <c r="DY13" s="140">
        <f t="shared" si="64"/>
        <v>22</v>
      </c>
      <c r="DZ13" s="141">
        <f t="shared" si="65"/>
        <v>40.909090909090914</v>
      </c>
      <c r="EA13" s="141">
        <f t="shared" si="65"/>
        <v>40.909090909090914</v>
      </c>
      <c r="EB13" s="141">
        <f t="shared" si="65"/>
        <v>0</v>
      </c>
      <c r="EC13" s="141">
        <f t="shared" si="65"/>
        <v>0</v>
      </c>
      <c r="ED13" s="141">
        <f t="shared" si="65"/>
        <v>0</v>
      </c>
      <c r="EE13" s="141">
        <f t="shared" si="65"/>
        <v>18.181818181818183</v>
      </c>
      <c r="EF13" s="140">
        <f t="shared" si="66"/>
        <v>5</v>
      </c>
      <c r="EG13" s="141">
        <f t="shared" si="67"/>
        <v>60</v>
      </c>
      <c r="EH13" s="141">
        <f t="shared" si="67"/>
        <v>40</v>
      </c>
      <c r="EI13" s="141">
        <f t="shared" si="67"/>
        <v>0</v>
      </c>
      <c r="EJ13" s="140">
        <f t="shared" si="68"/>
        <v>22</v>
      </c>
      <c r="EK13" s="141">
        <f t="shared" si="69"/>
        <v>77.272727272727266</v>
      </c>
      <c r="EL13" s="141">
        <f t="shared" si="69"/>
        <v>18.181818181818183</v>
      </c>
      <c r="EM13" s="141">
        <f t="shared" si="69"/>
        <v>4.5454545454545459</v>
      </c>
      <c r="EN13" s="140">
        <f t="shared" si="70"/>
        <v>5</v>
      </c>
      <c r="EO13" s="141">
        <f t="shared" si="71"/>
        <v>100</v>
      </c>
      <c r="EP13" s="141">
        <f t="shared" si="71"/>
        <v>0</v>
      </c>
      <c r="EQ13" s="141">
        <f t="shared" si="71"/>
        <v>0</v>
      </c>
      <c r="ER13" s="140">
        <f t="shared" si="72"/>
        <v>22</v>
      </c>
      <c r="ES13" s="141">
        <f t="shared" si="73"/>
        <v>95.454545454545453</v>
      </c>
      <c r="ET13" s="141">
        <f t="shared" si="73"/>
        <v>0</v>
      </c>
      <c r="EU13" s="141">
        <f t="shared" si="73"/>
        <v>4.5454545454545459</v>
      </c>
      <c r="EV13" s="140">
        <f t="shared" si="74"/>
        <v>5</v>
      </c>
      <c r="EW13" s="141">
        <f t="shared" si="75"/>
        <v>60</v>
      </c>
      <c r="EX13" s="141">
        <f t="shared" si="75"/>
        <v>40</v>
      </c>
      <c r="EY13" s="141">
        <f t="shared" si="75"/>
        <v>0</v>
      </c>
      <c r="EZ13" s="140">
        <f t="shared" si="76"/>
        <v>22</v>
      </c>
      <c r="FA13" s="141">
        <f t="shared" si="77"/>
        <v>72.727272727272734</v>
      </c>
      <c r="FB13" s="141">
        <f t="shared" si="77"/>
        <v>27.27272727272727</v>
      </c>
      <c r="FC13" s="141">
        <f t="shared" si="77"/>
        <v>0</v>
      </c>
      <c r="FD13" s="140">
        <f t="shared" si="78"/>
        <v>27</v>
      </c>
      <c r="FE13" s="141">
        <f t="shared" si="79"/>
        <v>29.629629629629626</v>
      </c>
      <c r="FF13" s="141">
        <f t="shared" si="79"/>
        <v>55.555555555555557</v>
      </c>
      <c r="FG13" s="141">
        <f t="shared" si="79"/>
        <v>14.814814814814813</v>
      </c>
      <c r="FH13" s="140">
        <f t="shared" si="80"/>
        <v>27</v>
      </c>
      <c r="FI13" s="141">
        <f t="shared" si="81"/>
        <v>55.555555555555557</v>
      </c>
      <c r="FJ13" s="141">
        <f t="shared" si="81"/>
        <v>7.4074074074074066</v>
      </c>
      <c r="FK13" s="141">
        <f t="shared" si="81"/>
        <v>37.037037037037038</v>
      </c>
      <c r="FL13" s="140">
        <f t="shared" si="82"/>
        <v>27</v>
      </c>
      <c r="FM13" s="141">
        <f t="shared" si="83"/>
        <v>3.7037037037037033</v>
      </c>
      <c r="FN13" s="141">
        <f t="shared" si="83"/>
        <v>55.555555555555557</v>
      </c>
      <c r="FO13" s="141">
        <f t="shared" si="83"/>
        <v>40.74074074074074</v>
      </c>
      <c r="FP13" s="140">
        <f t="shared" si="84"/>
        <v>27</v>
      </c>
      <c r="FQ13" s="141">
        <f t="shared" si="85"/>
        <v>3.7037037037037033</v>
      </c>
      <c r="FR13" s="141">
        <f t="shared" si="85"/>
        <v>33.333333333333329</v>
      </c>
      <c r="FS13" s="141">
        <f t="shared" si="85"/>
        <v>62.962962962962962</v>
      </c>
      <c r="FT13" s="140">
        <f t="shared" si="86"/>
        <v>27</v>
      </c>
      <c r="FU13" s="141">
        <f t="shared" si="87"/>
        <v>22.222222222222221</v>
      </c>
      <c r="FV13" s="141">
        <f t="shared" si="87"/>
        <v>44.444444444444443</v>
      </c>
      <c r="FW13" s="141">
        <f t="shared" si="87"/>
        <v>33.333333333333329</v>
      </c>
      <c r="FX13" s="140">
        <f t="shared" si="88"/>
        <v>27</v>
      </c>
      <c r="FY13" s="141">
        <f t="shared" si="89"/>
        <v>48.148148148148145</v>
      </c>
      <c r="FZ13" s="141">
        <f t="shared" si="89"/>
        <v>14.814814814814813</v>
      </c>
      <c r="GA13" s="141">
        <f t="shared" si="89"/>
        <v>37.037037037037038</v>
      </c>
      <c r="GB13" s="140">
        <f t="shared" si="90"/>
        <v>2</v>
      </c>
      <c r="GC13" s="141">
        <f t="shared" si="91"/>
        <v>50</v>
      </c>
      <c r="GD13" s="141">
        <f t="shared" si="91"/>
        <v>50</v>
      </c>
      <c r="GE13" s="141">
        <f t="shared" si="91"/>
        <v>0</v>
      </c>
      <c r="GF13" s="140">
        <f t="shared" si="92"/>
        <v>13</v>
      </c>
      <c r="GG13" s="141">
        <f t="shared" si="93"/>
        <v>92.307692307692307</v>
      </c>
      <c r="GH13" s="141">
        <f t="shared" si="93"/>
        <v>0</v>
      </c>
      <c r="GI13" s="141">
        <f t="shared" si="93"/>
        <v>7.6923076923076925</v>
      </c>
      <c r="GJ13" s="140">
        <f t="shared" si="94"/>
        <v>1</v>
      </c>
      <c r="GK13" s="141">
        <f t="shared" si="95"/>
        <v>100</v>
      </c>
      <c r="GL13" s="141">
        <f t="shared" si="95"/>
        <v>0</v>
      </c>
      <c r="GM13" s="141">
        <f t="shared" si="95"/>
        <v>0</v>
      </c>
      <c r="GN13" s="140">
        <f t="shared" si="96"/>
        <v>0</v>
      </c>
      <c r="GO13" s="141">
        <f t="shared" si="97"/>
        <v>0</v>
      </c>
      <c r="GP13" s="141">
        <f t="shared" si="97"/>
        <v>0</v>
      </c>
      <c r="GQ13" s="141">
        <f t="shared" si="97"/>
        <v>0</v>
      </c>
      <c r="GR13" s="140">
        <f t="shared" si="98"/>
        <v>1</v>
      </c>
      <c r="GS13" s="141">
        <f t="shared" si="99"/>
        <v>100</v>
      </c>
      <c r="GT13" s="141">
        <f t="shared" si="99"/>
        <v>0</v>
      </c>
      <c r="GU13" s="141">
        <f t="shared" si="99"/>
        <v>0</v>
      </c>
      <c r="GV13" s="140">
        <f t="shared" si="100"/>
        <v>12</v>
      </c>
      <c r="GW13" s="141">
        <f t="shared" si="101"/>
        <v>91.666666666666657</v>
      </c>
      <c r="GX13" s="141">
        <f t="shared" si="101"/>
        <v>0</v>
      </c>
      <c r="GY13" s="141">
        <f t="shared" si="101"/>
        <v>8.3333333333333321</v>
      </c>
      <c r="GZ13" s="140">
        <f t="shared" si="102"/>
        <v>5</v>
      </c>
      <c r="HA13" s="141">
        <f t="shared" si="103"/>
        <v>0</v>
      </c>
      <c r="HB13" s="141">
        <f t="shared" si="103"/>
        <v>40</v>
      </c>
      <c r="HC13" s="141">
        <f t="shared" si="103"/>
        <v>20</v>
      </c>
      <c r="HD13" s="141">
        <f t="shared" si="103"/>
        <v>40</v>
      </c>
      <c r="HE13" s="140">
        <f t="shared" si="104"/>
        <v>22</v>
      </c>
      <c r="HF13" s="141">
        <f t="shared" si="105"/>
        <v>0</v>
      </c>
      <c r="HG13" s="141">
        <f t="shared" si="105"/>
        <v>54.54545454545454</v>
      </c>
      <c r="HH13" s="141">
        <f t="shared" si="105"/>
        <v>9.0909090909090917</v>
      </c>
      <c r="HI13" s="141">
        <f t="shared" si="105"/>
        <v>36.363636363636367</v>
      </c>
      <c r="HJ13" s="140">
        <f t="shared" si="106"/>
        <v>5</v>
      </c>
      <c r="HK13" s="141">
        <f t="shared" si="107"/>
        <v>0</v>
      </c>
      <c r="HL13" s="141">
        <f t="shared" si="107"/>
        <v>40</v>
      </c>
      <c r="HM13" s="141">
        <f t="shared" si="107"/>
        <v>0</v>
      </c>
      <c r="HN13" s="141">
        <f t="shared" si="107"/>
        <v>60</v>
      </c>
      <c r="HO13" s="140">
        <f t="shared" si="108"/>
        <v>22</v>
      </c>
      <c r="HP13" s="141">
        <f t="shared" si="109"/>
        <v>0</v>
      </c>
      <c r="HQ13" s="141">
        <f t="shared" si="109"/>
        <v>36.363636363636367</v>
      </c>
      <c r="HR13" s="141">
        <f t="shared" si="109"/>
        <v>0</v>
      </c>
      <c r="HS13" s="141">
        <f t="shared" si="109"/>
        <v>63.636363636363633</v>
      </c>
      <c r="HT13" s="140">
        <f t="shared" si="110"/>
        <v>5</v>
      </c>
      <c r="HU13" s="141">
        <f t="shared" si="111"/>
        <v>0</v>
      </c>
      <c r="HV13" s="141">
        <f t="shared" si="111"/>
        <v>20</v>
      </c>
      <c r="HW13" s="141">
        <f t="shared" si="111"/>
        <v>20</v>
      </c>
      <c r="HX13" s="141">
        <f t="shared" si="111"/>
        <v>60</v>
      </c>
      <c r="HY13" s="140">
        <f t="shared" si="112"/>
        <v>22</v>
      </c>
      <c r="HZ13" s="141">
        <f t="shared" si="113"/>
        <v>0</v>
      </c>
      <c r="IA13" s="141">
        <f t="shared" si="113"/>
        <v>36.363636363636367</v>
      </c>
      <c r="IB13" s="141">
        <f t="shared" si="113"/>
        <v>0</v>
      </c>
      <c r="IC13" s="141">
        <f t="shared" si="113"/>
        <v>63.636363636363633</v>
      </c>
      <c r="ID13" s="140">
        <f t="shared" si="114"/>
        <v>27</v>
      </c>
      <c r="IE13" s="141">
        <f t="shared" si="115"/>
        <v>14.814814814814813</v>
      </c>
      <c r="IF13" s="141">
        <f t="shared" si="115"/>
        <v>51.851851851851848</v>
      </c>
      <c r="IG13" s="141">
        <f t="shared" si="115"/>
        <v>29.629629629629626</v>
      </c>
      <c r="IH13" s="141">
        <f t="shared" si="115"/>
        <v>3.7037037037037033</v>
      </c>
      <c r="II13" s="141">
        <f t="shared" si="115"/>
        <v>0</v>
      </c>
      <c r="IJ13" s="140">
        <f t="shared" si="116"/>
        <v>27</v>
      </c>
      <c r="IK13" s="141">
        <f t="shared" si="117"/>
        <v>0</v>
      </c>
      <c r="IL13" s="141">
        <f t="shared" si="117"/>
        <v>62.962962962962962</v>
      </c>
      <c r="IM13" s="141">
        <f t="shared" si="117"/>
        <v>25.925925925925924</v>
      </c>
      <c r="IN13" s="141">
        <f t="shared" si="117"/>
        <v>7.4074074074074066</v>
      </c>
      <c r="IO13" s="141">
        <f t="shared" si="117"/>
        <v>3.7037037037037033</v>
      </c>
      <c r="IP13" s="140">
        <f t="shared" si="118"/>
        <v>27</v>
      </c>
      <c r="IQ13" s="141">
        <f t="shared" si="119"/>
        <v>3.7037037037037033</v>
      </c>
      <c r="IR13" s="141">
        <f t="shared" si="119"/>
        <v>48.148148148148145</v>
      </c>
      <c r="IS13" s="141">
        <f t="shared" si="119"/>
        <v>44.444444444444443</v>
      </c>
      <c r="IT13" s="141">
        <f t="shared" si="119"/>
        <v>3.7037037037037033</v>
      </c>
      <c r="IU13" s="141">
        <f t="shared" si="119"/>
        <v>0</v>
      </c>
      <c r="IV13" s="140">
        <f t="shared" si="120"/>
        <v>27</v>
      </c>
      <c r="IW13" s="141">
        <f t="shared" si="121"/>
        <v>0</v>
      </c>
      <c r="IX13" s="141">
        <f t="shared" si="121"/>
        <v>51.851851851851848</v>
      </c>
      <c r="IY13" s="141">
        <f t="shared" si="121"/>
        <v>40.74074074074074</v>
      </c>
      <c r="IZ13" s="141">
        <f t="shared" si="121"/>
        <v>7.4074074074074066</v>
      </c>
      <c r="JA13" s="141">
        <f t="shared" si="121"/>
        <v>0</v>
      </c>
      <c r="JB13" s="140">
        <f t="shared" si="122"/>
        <v>27</v>
      </c>
      <c r="JC13" s="141">
        <f t="shared" si="123"/>
        <v>18.518518518518519</v>
      </c>
      <c r="JD13" s="141">
        <f t="shared" si="123"/>
        <v>55.555555555555557</v>
      </c>
      <c r="JE13" s="141">
        <f t="shared" si="123"/>
        <v>22.222222222222221</v>
      </c>
      <c r="JF13" s="141">
        <f t="shared" si="123"/>
        <v>3.7037037037037033</v>
      </c>
      <c r="JG13" s="141">
        <f t="shared" si="123"/>
        <v>0</v>
      </c>
      <c r="JH13" s="140">
        <f t="shared" si="124"/>
        <v>27</v>
      </c>
      <c r="JI13" s="141">
        <f t="shared" si="125"/>
        <v>37.037037037037038</v>
      </c>
      <c r="JJ13" s="141">
        <f t="shared" si="125"/>
        <v>37.037037037037038</v>
      </c>
      <c r="JK13" s="141">
        <f t="shared" si="125"/>
        <v>18.518518518518519</v>
      </c>
      <c r="JL13" s="141">
        <f t="shared" si="125"/>
        <v>7.4074074074074066</v>
      </c>
      <c r="JM13" s="141">
        <f t="shared" si="125"/>
        <v>0</v>
      </c>
      <c r="JN13" s="140">
        <f t="shared" si="126"/>
        <v>27</v>
      </c>
      <c r="JO13" s="141">
        <f t="shared" si="127"/>
        <v>11.111111111111111</v>
      </c>
      <c r="JP13" s="141">
        <f t="shared" si="127"/>
        <v>62.962962962962962</v>
      </c>
      <c r="JQ13" s="141">
        <f t="shared" si="127"/>
        <v>22.222222222222221</v>
      </c>
      <c r="JR13" s="141">
        <f t="shared" si="127"/>
        <v>3.7037037037037033</v>
      </c>
      <c r="JS13" s="141">
        <f t="shared" si="127"/>
        <v>0</v>
      </c>
      <c r="JT13" s="140">
        <f t="shared" si="128"/>
        <v>27</v>
      </c>
      <c r="JU13" s="141">
        <f t="shared" si="129"/>
        <v>0</v>
      </c>
      <c r="JV13" s="141">
        <f t="shared" si="129"/>
        <v>55.555555555555557</v>
      </c>
      <c r="JW13" s="141">
        <f t="shared" si="129"/>
        <v>44.444444444444443</v>
      </c>
      <c r="JX13" s="141">
        <f t="shared" si="129"/>
        <v>0</v>
      </c>
      <c r="JY13" s="141">
        <f t="shared" si="129"/>
        <v>0</v>
      </c>
      <c r="JZ13" s="140">
        <f t="shared" si="130"/>
        <v>27</v>
      </c>
      <c r="KA13" s="141">
        <f t="shared" si="131"/>
        <v>18.518518518518519</v>
      </c>
      <c r="KB13" s="141">
        <f t="shared" si="131"/>
        <v>37.037037037037038</v>
      </c>
      <c r="KC13" s="141">
        <f t="shared" si="131"/>
        <v>33.333333333333329</v>
      </c>
      <c r="KD13" s="141">
        <f t="shared" si="131"/>
        <v>7.4074074074074066</v>
      </c>
      <c r="KE13" s="141">
        <f t="shared" si="131"/>
        <v>3.7037037037037033</v>
      </c>
    </row>
    <row r="14" spans="1:291" ht="15" customHeight="1" x14ac:dyDescent="0.15">
      <c r="A14" s="198"/>
      <c r="B14" s="207" t="s">
        <v>332</v>
      </c>
      <c r="C14" s="146">
        <f t="shared" si="28"/>
        <v>7</v>
      </c>
      <c r="D14" s="132">
        <f t="shared" si="29"/>
        <v>28.571428571428569</v>
      </c>
      <c r="E14" s="132">
        <f t="shared" si="29"/>
        <v>57.142857142857139</v>
      </c>
      <c r="F14" s="132">
        <f t="shared" si="29"/>
        <v>14.285714285714285</v>
      </c>
      <c r="G14" s="146">
        <f t="shared" si="30"/>
        <v>7</v>
      </c>
      <c r="H14" s="132">
        <f t="shared" si="31"/>
        <v>57.142857142857139</v>
      </c>
      <c r="I14" s="132">
        <f t="shared" si="31"/>
        <v>28.571428571428569</v>
      </c>
      <c r="J14" s="132">
        <f t="shared" si="31"/>
        <v>0</v>
      </c>
      <c r="K14" s="132">
        <f t="shared" si="31"/>
        <v>0</v>
      </c>
      <c r="L14" s="132">
        <f t="shared" si="31"/>
        <v>0</v>
      </c>
      <c r="M14" s="132">
        <f t="shared" si="31"/>
        <v>14.285714285714285</v>
      </c>
      <c r="N14" s="132">
        <f t="shared" si="31"/>
        <v>0</v>
      </c>
      <c r="O14" s="146">
        <f t="shared" si="32"/>
        <v>7</v>
      </c>
      <c r="P14" s="132">
        <f t="shared" si="33"/>
        <v>71.428571428571431</v>
      </c>
      <c r="Q14" s="132">
        <f t="shared" si="33"/>
        <v>14.285714285714285</v>
      </c>
      <c r="R14" s="132">
        <f t="shared" si="33"/>
        <v>14.285714285714285</v>
      </c>
      <c r="S14" s="132">
        <f t="shared" si="33"/>
        <v>0</v>
      </c>
      <c r="T14" s="146">
        <f t="shared" si="34"/>
        <v>7</v>
      </c>
      <c r="U14" s="132">
        <f t="shared" si="35"/>
        <v>71.428571428571431</v>
      </c>
      <c r="V14" s="132">
        <f t="shared" si="35"/>
        <v>0</v>
      </c>
      <c r="W14" s="132">
        <f t="shared" si="35"/>
        <v>14.285714285714285</v>
      </c>
      <c r="X14" s="132">
        <f t="shared" si="35"/>
        <v>14.285714285714285</v>
      </c>
      <c r="Y14" s="132">
        <f t="shared" si="35"/>
        <v>0</v>
      </c>
      <c r="Z14" s="132">
        <f t="shared" si="35"/>
        <v>0</v>
      </c>
      <c r="AA14" s="146">
        <f t="shared" si="36"/>
        <v>7</v>
      </c>
      <c r="AB14" s="132">
        <f t="shared" si="37"/>
        <v>71.428571428571431</v>
      </c>
      <c r="AC14" s="132">
        <f t="shared" si="37"/>
        <v>28.571428571428569</v>
      </c>
      <c r="AD14" s="132">
        <f t="shared" si="37"/>
        <v>0</v>
      </c>
      <c r="AE14" s="146">
        <f t="shared" si="38"/>
        <v>7</v>
      </c>
      <c r="AF14" s="132">
        <f t="shared" si="39"/>
        <v>0</v>
      </c>
      <c r="AG14" s="132">
        <f t="shared" si="39"/>
        <v>28.571428571428569</v>
      </c>
      <c r="AH14" s="132">
        <f t="shared" si="39"/>
        <v>42.857142857142854</v>
      </c>
      <c r="AI14" s="132">
        <f t="shared" si="39"/>
        <v>0</v>
      </c>
      <c r="AJ14" s="132">
        <f t="shared" si="39"/>
        <v>0</v>
      </c>
      <c r="AK14" s="132">
        <f t="shared" si="39"/>
        <v>14.285714285714285</v>
      </c>
      <c r="AL14" s="132">
        <f t="shared" si="39"/>
        <v>0</v>
      </c>
      <c r="AM14" s="132">
        <f t="shared" si="39"/>
        <v>14.285714285714285</v>
      </c>
      <c r="AN14" s="132">
        <f t="shared" si="39"/>
        <v>0</v>
      </c>
      <c r="AO14" s="146">
        <f t="shared" si="40"/>
        <v>7</v>
      </c>
      <c r="AP14" s="132">
        <f t="shared" si="41"/>
        <v>57.142857142857139</v>
      </c>
      <c r="AQ14" s="132">
        <f t="shared" si="41"/>
        <v>57.142857142857139</v>
      </c>
      <c r="AR14" s="132">
        <f t="shared" si="41"/>
        <v>28.571428571428569</v>
      </c>
      <c r="AS14" s="132">
        <f t="shared" si="41"/>
        <v>14.285714285714285</v>
      </c>
      <c r="AT14" s="132">
        <f t="shared" si="41"/>
        <v>0</v>
      </c>
      <c r="AU14" s="132">
        <f t="shared" si="41"/>
        <v>0</v>
      </c>
      <c r="AV14" s="132">
        <f t="shared" si="41"/>
        <v>28.571428571428569</v>
      </c>
      <c r="AW14" s="132">
        <f t="shared" si="41"/>
        <v>28.571428571428569</v>
      </c>
      <c r="AX14" s="132">
        <f t="shared" si="41"/>
        <v>14.285714285714285</v>
      </c>
      <c r="AY14" s="132">
        <f t="shared" si="41"/>
        <v>0</v>
      </c>
      <c r="AZ14" s="146">
        <f t="shared" si="42"/>
        <v>2</v>
      </c>
      <c r="BA14" s="132">
        <f t="shared" si="43"/>
        <v>0</v>
      </c>
      <c r="BB14" s="132">
        <f t="shared" si="43"/>
        <v>100</v>
      </c>
      <c r="BC14" s="132">
        <f t="shared" si="43"/>
        <v>0</v>
      </c>
      <c r="BD14" s="132">
        <f t="shared" si="43"/>
        <v>0</v>
      </c>
      <c r="BE14" s="132">
        <f t="shared" si="43"/>
        <v>0</v>
      </c>
      <c r="BF14" s="132">
        <f t="shared" si="43"/>
        <v>0</v>
      </c>
      <c r="BG14" s="146">
        <f t="shared" si="44"/>
        <v>4</v>
      </c>
      <c r="BH14" s="132">
        <f t="shared" si="45"/>
        <v>75</v>
      </c>
      <c r="BI14" s="132">
        <f t="shared" si="45"/>
        <v>25</v>
      </c>
      <c r="BJ14" s="132">
        <f t="shared" si="45"/>
        <v>0</v>
      </c>
      <c r="BK14" s="132">
        <f t="shared" si="45"/>
        <v>0</v>
      </c>
      <c r="BL14" s="132">
        <f t="shared" si="45"/>
        <v>0</v>
      </c>
      <c r="BM14" s="132">
        <f t="shared" si="45"/>
        <v>0</v>
      </c>
      <c r="BN14" s="146">
        <f t="shared" si="46"/>
        <v>2</v>
      </c>
      <c r="BO14" s="132">
        <f t="shared" si="47"/>
        <v>0</v>
      </c>
      <c r="BP14" s="132">
        <f t="shared" si="47"/>
        <v>100</v>
      </c>
      <c r="BQ14" s="132">
        <f t="shared" si="47"/>
        <v>0</v>
      </c>
      <c r="BR14" s="132">
        <f t="shared" si="47"/>
        <v>0</v>
      </c>
      <c r="BS14" s="132">
        <f t="shared" si="47"/>
        <v>0</v>
      </c>
      <c r="BT14" s="132">
        <f t="shared" si="47"/>
        <v>0</v>
      </c>
      <c r="BU14" s="146">
        <f t="shared" si="48"/>
        <v>4</v>
      </c>
      <c r="BV14" s="132">
        <f t="shared" si="49"/>
        <v>75</v>
      </c>
      <c r="BW14" s="132">
        <f t="shared" si="49"/>
        <v>25</v>
      </c>
      <c r="BX14" s="132">
        <f t="shared" si="49"/>
        <v>0</v>
      </c>
      <c r="BY14" s="132">
        <f t="shared" si="49"/>
        <v>0</v>
      </c>
      <c r="BZ14" s="132">
        <f t="shared" si="49"/>
        <v>0</v>
      </c>
      <c r="CA14" s="132">
        <f t="shared" si="49"/>
        <v>0</v>
      </c>
      <c r="CB14" s="146">
        <f t="shared" si="50"/>
        <v>2</v>
      </c>
      <c r="CC14" s="132">
        <f t="shared" si="51"/>
        <v>0</v>
      </c>
      <c r="CD14" s="132">
        <f t="shared" si="51"/>
        <v>50</v>
      </c>
      <c r="CE14" s="132">
        <f t="shared" si="51"/>
        <v>50</v>
      </c>
      <c r="CF14" s="132">
        <f t="shared" si="51"/>
        <v>0</v>
      </c>
      <c r="CG14" s="132">
        <f t="shared" si="51"/>
        <v>0</v>
      </c>
      <c r="CH14" s="132">
        <f t="shared" si="51"/>
        <v>0</v>
      </c>
      <c r="CI14" s="146">
        <f t="shared" si="52"/>
        <v>4</v>
      </c>
      <c r="CJ14" s="132">
        <f t="shared" si="53"/>
        <v>50</v>
      </c>
      <c r="CK14" s="132">
        <f t="shared" si="53"/>
        <v>50</v>
      </c>
      <c r="CL14" s="132">
        <f t="shared" si="53"/>
        <v>0</v>
      </c>
      <c r="CM14" s="132">
        <f t="shared" si="53"/>
        <v>0</v>
      </c>
      <c r="CN14" s="132">
        <f t="shared" si="53"/>
        <v>0</v>
      </c>
      <c r="CO14" s="132">
        <f t="shared" si="53"/>
        <v>0</v>
      </c>
      <c r="CP14" s="146">
        <f t="shared" si="54"/>
        <v>2</v>
      </c>
      <c r="CQ14" s="132">
        <f t="shared" si="55"/>
        <v>0</v>
      </c>
      <c r="CR14" s="132">
        <f t="shared" si="55"/>
        <v>50</v>
      </c>
      <c r="CS14" s="132">
        <f t="shared" si="55"/>
        <v>0</v>
      </c>
      <c r="CT14" s="132">
        <f t="shared" si="55"/>
        <v>0</v>
      </c>
      <c r="CU14" s="132">
        <f t="shared" si="55"/>
        <v>50</v>
      </c>
      <c r="CV14" s="132">
        <f t="shared" si="55"/>
        <v>0</v>
      </c>
      <c r="CW14" s="146">
        <f t="shared" si="56"/>
        <v>4</v>
      </c>
      <c r="CX14" s="132">
        <f t="shared" si="57"/>
        <v>50</v>
      </c>
      <c r="CY14" s="132">
        <f t="shared" si="57"/>
        <v>50</v>
      </c>
      <c r="CZ14" s="132">
        <f t="shared" si="57"/>
        <v>0</v>
      </c>
      <c r="DA14" s="132">
        <f t="shared" si="57"/>
        <v>0</v>
      </c>
      <c r="DB14" s="132">
        <f t="shared" si="57"/>
        <v>0</v>
      </c>
      <c r="DC14" s="132">
        <f t="shared" si="57"/>
        <v>0</v>
      </c>
      <c r="DD14" s="146">
        <f t="shared" si="58"/>
        <v>2</v>
      </c>
      <c r="DE14" s="132">
        <f t="shared" si="59"/>
        <v>0</v>
      </c>
      <c r="DF14" s="132">
        <f t="shared" si="59"/>
        <v>50</v>
      </c>
      <c r="DG14" s="132">
        <f t="shared" si="59"/>
        <v>50</v>
      </c>
      <c r="DH14" s="132">
        <f t="shared" si="59"/>
        <v>0</v>
      </c>
      <c r="DI14" s="132">
        <f t="shared" si="59"/>
        <v>0</v>
      </c>
      <c r="DJ14" s="132">
        <f t="shared" si="59"/>
        <v>0</v>
      </c>
      <c r="DK14" s="146">
        <f t="shared" si="60"/>
        <v>4</v>
      </c>
      <c r="DL14" s="132">
        <f t="shared" si="61"/>
        <v>50</v>
      </c>
      <c r="DM14" s="132">
        <f t="shared" si="61"/>
        <v>50</v>
      </c>
      <c r="DN14" s="132">
        <f t="shared" si="61"/>
        <v>0</v>
      </c>
      <c r="DO14" s="132">
        <f t="shared" si="61"/>
        <v>0</v>
      </c>
      <c r="DP14" s="132">
        <f t="shared" si="61"/>
        <v>0</v>
      </c>
      <c r="DQ14" s="132">
        <f t="shared" si="61"/>
        <v>0</v>
      </c>
      <c r="DR14" s="146">
        <f t="shared" si="62"/>
        <v>2</v>
      </c>
      <c r="DS14" s="132">
        <f t="shared" si="63"/>
        <v>0</v>
      </c>
      <c r="DT14" s="132">
        <f t="shared" si="63"/>
        <v>100</v>
      </c>
      <c r="DU14" s="132">
        <f t="shared" si="63"/>
        <v>0</v>
      </c>
      <c r="DV14" s="132">
        <f t="shared" si="63"/>
        <v>0</v>
      </c>
      <c r="DW14" s="132">
        <f t="shared" si="63"/>
        <v>0</v>
      </c>
      <c r="DX14" s="132">
        <f t="shared" si="63"/>
        <v>0</v>
      </c>
      <c r="DY14" s="146">
        <f t="shared" si="64"/>
        <v>4</v>
      </c>
      <c r="DZ14" s="132">
        <f t="shared" si="65"/>
        <v>50</v>
      </c>
      <c r="EA14" s="132">
        <f t="shared" si="65"/>
        <v>50</v>
      </c>
      <c r="EB14" s="132">
        <f t="shared" si="65"/>
        <v>0</v>
      </c>
      <c r="EC14" s="132">
        <f t="shared" si="65"/>
        <v>0</v>
      </c>
      <c r="ED14" s="132">
        <f t="shared" si="65"/>
        <v>0</v>
      </c>
      <c r="EE14" s="132">
        <f t="shared" si="65"/>
        <v>0</v>
      </c>
      <c r="EF14" s="146">
        <f t="shared" si="66"/>
        <v>2</v>
      </c>
      <c r="EG14" s="132">
        <f t="shared" si="67"/>
        <v>50</v>
      </c>
      <c r="EH14" s="132">
        <f t="shared" si="67"/>
        <v>0</v>
      </c>
      <c r="EI14" s="132">
        <f t="shared" si="67"/>
        <v>50</v>
      </c>
      <c r="EJ14" s="146">
        <f t="shared" si="68"/>
        <v>4</v>
      </c>
      <c r="EK14" s="132">
        <f t="shared" si="69"/>
        <v>50</v>
      </c>
      <c r="EL14" s="132">
        <f t="shared" si="69"/>
        <v>50</v>
      </c>
      <c r="EM14" s="132">
        <f t="shared" si="69"/>
        <v>0</v>
      </c>
      <c r="EN14" s="146">
        <f t="shared" si="70"/>
        <v>2</v>
      </c>
      <c r="EO14" s="132">
        <f t="shared" si="71"/>
        <v>100</v>
      </c>
      <c r="EP14" s="132">
        <f t="shared" si="71"/>
        <v>0</v>
      </c>
      <c r="EQ14" s="132">
        <f t="shared" si="71"/>
        <v>0</v>
      </c>
      <c r="ER14" s="146">
        <f t="shared" si="72"/>
        <v>4</v>
      </c>
      <c r="ES14" s="132">
        <f t="shared" si="73"/>
        <v>50</v>
      </c>
      <c r="ET14" s="132">
        <f t="shared" si="73"/>
        <v>25</v>
      </c>
      <c r="EU14" s="132">
        <f t="shared" si="73"/>
        <v>25</v>
      </c>
      <c r="EV14" s="146">
        <f t="shared" si="74"/>
        <v>2</v>
      </c>
      <c r="EW14" s="132">
        <f t="shared" si="75"/>
        <v>100</v>
      </c>
      <c r="EX14" s="132">
        <f t="shared" si="75"/>
        <v>0</v>
      </c>
      <c r="EY14" s="132">
        <f t="shared" si="75"/>
        <v>0</v>
      </c>
      <c r="EZ14" s="146">
        <f t="shared" si="76"/>
        <v>4</v>
      </c>
      <c r="FA14" s="132">
        <f t="shared" si="77"/>
        <v>75</v>
      </c>
      <c r="FB14" s="132">
        <f t="shared" si="77"/>
        <v>25</v>
      </c>
      <c r="FC14" s="132">
        <f t="shared" si="77"/>
        <v>0</v>
      </c>
      <c r="FD14" s="146">
        <f t="shared" si="78"/>
        <v>7</v>
      </c>
      <c r="FE14" s="132">
        <f t="shared" si="79"/>
        <v>0</v>
      </c>
      <c r="FF14" s="132">
        <f t="shared" si="79"/>
        <v>42.857142857142854</v>
      </c>
      <c r="FG14" s="132">
        <f t="shared" si="79"/>
        <v>57.142857142857139</v>
      </c>
      <c r="FH14" s="146">
        <f t="shared" si="80"/>
        <v>7</v>
      </c>
      <c r="FI14" s="132">
        <f t="shared" si="81"/>
        <v>57.142857142857139</v>
      </c>
      <c r="FJ14" s="132">
        <f t="shared" si="81"/>
        <v>0</v>
      </c>
      <c r="FK14" s="132">
        <f t="shared" si="81"/>
        <v>42.857142857142854</v>
      </c>
      <c r="FL14" s="146">
        <f t="shared" si="82"/>
        <v>7</v>
      </c>
      <c r="FM14" s="132">
        <f t="shared" si="83"/>
        <v>0</v>
      </c>
      <c r="FN14" s="132">
        <f t="shared" si="83"/>
        <v>14.285714285714285</v>
      </c>
      <c r="FO14" s="132">
        <f t="shared" si="83"/>
        <v>85.714285714285708</v>
      </c>
      <c r="FP14" s="146">
        <f t="shared" si="84"/>
        <v>7</v>
      </c>
      <c r="FQ14" s="132">
        <f t="shared" si="85"/>
        <v>0</v>
      </c>
      <c r="FR14" s="132">
        <f t="shared" si="85"/>
        <v>28.571428571428569</v>
      </c>
      <c r="FS14" s="132">
        <f t="shared" si="85"/>
        <v>71.428571428571431</v>
      </c>
      <c r="FT14" s="146">
        <f t="shared" si="86"/>
        <v>7</v>
      </c>
      <c r="FU14" s="132">
        <f t="shared" si="87"/>
        <v>57.142857142857139</v>
      </c>
      <c r="FV14" s="132">
        <f t="shared" si="87"/>
        <v>0</v>
      </c>
      <c r="FW14" s="132">
        <f t="shared" si="87"/>
        <v>42.857142857142854</v>
      </c>
      <c r="FX14" s="146">
        <f t="shared" si="88"/>
        <v>7</v>
      </c>
      <c r="FY14" s="132">
        <f t="shared" si="89"/>
        <v>42.857142857142854</v>
      </c>
      <c r="FZ14" s="132">
        <f t="shared" si="89"/>
        <v>0</v>
      </c>
      <c r="GA14" s="132">
        <f t="shared" si="89"/>
        <v>57.142857142857139</v>
      </c>
      <c r="GB14" s="146">
        <f t="shared" si="90"/>
        <v>1</v>
      </c>
      <c r="GC14" s="132">
        <f t="shared" si="91"/>
        <v>100</v>
      </c>
      <c r="GD14" s="132">
        <f t="shared" si="91"/>
        <v>0</v>
      </c>
      <c r="GE14" s="132">
        <f t="shared" si="91"/>
        <v>0</v>
      </c>
      <c r="GF14" s="146">
        <f t="shared" si="92"/>
        <v>2</v>
      </c>
      <c r="GG14" s="132">
        <f t="shared" si="93"/>
        <v>100</v>
      </c>
      <c r="GH14" s="132">
        <f t="shared" si="93"/>
        <v>0</v>
      </c>
      <c r="GI14" s="132">
        <f t="shared" si="93"/>
        <v>0</v>
      </c>
      <c r="GJ14" s="146">
        <f t="shared" si="94"/>
        <v>0</v>
      </c>
      <c r="GK14" s="132">
        <f t="shared" si="95"/>
        <v>0</v>
      </c>
      <c r="GL14" s="132">
        <f t="shared" si="95"/>
        <v>0</v>
      </c>
      <c r="GM14" s="132">
        <f t="shared" si="95"/>
        <v>0</v>
      </c>
      <c r="GN14" s="146">
        <f t="shared" si="96"/>
        <v>0</v>
      </c>
      <c r="GO14" s="132">
        <f t="shared" si="97"/>
        <v>0</v>
      </c>
      <c r="GP14" s="132">
        <f t="shared" si="97"/>
        <v>0</v>
      </c>
      <c r="GQ14" s="132">
        <f t="shared" si="97"/>
        <v>0</v>
      </c>
      <c r="GR14" s="146">
        <f t="shared" si="98"/>
        <v>1</v>
      </c>
      <c r="GS14" s="132">
        <f t="shared" si="99"/>
        <v>100</v>
      </c>
      <c r="GT14" s="132">
        <f t="shared" si="99"/>
        <v>0</v>
      </c>
      <c r="GU14" s="132">
        <f t="shared" si="99"/>
        <v>0</v>
      </c>
      <c r="GV14" s="146">
        <f t="shared" si="100"/>
        <v>1</v>
      </c>
      <c r="GW14" s="132">
        <f t="shared" si="101"/>
        <v>100</v>
      </c>
      <c r="GX14" s="132">
        <f t="shared" si="101"/>
        <v>0</v>
      </c>
      <c r="GY14" s="132">
        <f t="shared" si="101"/>
        <v>0</v>
      </c>
      <c r="GZ14" s="146">
        <f t="shared" si="102"/>
        <v>2</v>
      </c>
      <c r="HA14" s="132">
        <f t="shared" si="103"/>
        <v>0</v>
      </c>
      <c r="HB14" s="132">
        <f t="shared" si="103"/>
        <v>50</v>
      </c>
      <c r="HC14" s="132">
        <f t="shared" si="103"/>
        <v>0</v>
      </c>
      <c r="HD14" s="132">
        <f t="shared" si="103"/>
        <v>50</v>
      </c>
      <c r="HE14" s="146">
        <f t="shared" si="104"/>
        <v>4</v>
      </c>
      <c r="HF14" s="132">
        <f t="shared" si="105"/>
        <v>0</v>
      </c>
      <c r="HG14" s="132">
        <f t="shared" si="105"/>
        <v>75</v>
      </c>
      <c r="HH14" s="132">
        <f t="shared" si="105"/>
        <v>0</v>
      </c>
      <c r="HI14" s="132">
        <f t="shared" si="105"/>
        <v>25</v>
      </c>
      <c r="HJ14" s="146">
        <f t="shared" si="106"/>
        <v>2</v>
      </c>
      <c r="HK14" s="132">
        <f t="shared" si="107"/>
        <v>0</v>
      </c>
      <c r="HL14" s="132">
        <f t="shared" si="107"/>
        <v>0</v>
      </c>
      <c r="HM14" s="132">
        <f t="shared" si="107"/>
        <v>0</v>
      </c>
      <c r="HN14" s="132">
        <f t="shared" si="107"/>
        <v>100</v>
      </c>
      <c r="HO14" s="146">
        <f t="shared" si="108"/>
        <v>4</v>
      </c>
      <c r="HP14" s="132">
        <f t="shared" si="109"/>
        <v>0</v>
      </c>
      <c r="HQ14" s="132">
        <f t="shared" si="109"/>
        <v>0</v>
      </c>
      <c r="HR14" s="132">
        <f t="shared" si="109"/>
        <v>0</v>
      </c>
      <c r="HS14" s="132">
        <f t="shared" si="109"/>
        <v>100</v>
      </c>
      <c r="HT14" s="146">
        <f t="shared" si="110"/>
        <v>2</v>
      </c>
      <c r="HU14" s="132">
        <f t="shared" si="111"/>
        <v>0</v>
      </c>
      <c r="HV14" s="132">
        <f t="shared" si="111"/>
        <v>50</v>
      </c>
      <c r="HW14" s="132">
        <f t="shared" si="111"/>
        <v>0</v>
      </c>
      <c r="HX14" s="132">
        <f t="shared" si="111"/>
        <v>50</v>
      </c>
      <c r="HY14" s="146">
        <f t="shared" si="112"/>
        <v>4</v>
      </c>
      <c r="HZ14" s="132">
        <f t="shared" si="113"/>
        <v>0</v>
      </c>
      <c r="IA14" s="132">
        <f t="shared" si="113"/>
        <v>0</v>
      </c>
      <c r="IB14" s="132">
        <f t="shared" si="113"/>
        <v>0</v>
      </c>
      <c r="IC14" s="132">
        <f t="shared" si="113"/>
        <v>100</v>
      </c>
      <c r="ID14" s="146">
        <f t="shared" si="114"/>
        <v>7</v>
      </c>
      <c r="IE14" s="132">
        <f t="shared" si="115"/>
        <v>28.571428571428569</v>
      </c>
      <c r="IF14" s="132">
        <f t="shared" si="115"/>
        <v>57.142857142857139</v>
      </c>
      <c r="IG14" s="132">
        <f t="shared" si="115"/>
        <v>0</v>
      </c>
      <c r="IH14" s="132">
        <f t="shared" si="115"/>
        <v>14.285714285714285</v>
      </c>
      <c r="II14" s="132">
        <f t="shared" si="115"/>
        <v>0</v>
      </c>
      <c r="IJ14" s="146">
        <f t="shared" si="116"/>
        <v>7</v>
      </c>
      <c r="IK14" s="132">
        <f t="shared" si="117"/>
        <v>14.285714285714285</v>
      </c>
      <c r="IL14" s="132">
        <f t="shared" si="117"/>
        <v>42.857142857142854</v>
      </c>
      <c r="IM14" s="132">
        <f t="shared" si="117"/>
        <v>14.285714285714285</v>
      </c>
      <c r="IN14" s="132">
        <f t="shared" si="117"/>
        <v>28.571428571428569</v>
      </c>
      <c r="IO14" s="132">
        <f t="shared" si="117"/>
        <v>0</v>
      </c>
      <c r="IP14" s="146">
        <f t="shared" si="118"/>
        <v>7</v>
      </c>
      <c r="IQ14" s="132">
        <f t="shared" si="119"/>
        <v>14.285714285714285</v>
      </c>
      <c r="IR14" s="132">
        <f t="shared" si="119"/>
        <v>57.142857142857139</v>
      </c>
      <c r="IS14" s="132">
        <f t="shared" si="119"/>
        <v>14.285714285714285</v>
      </c>
      <c r="IT14" s="132">
        <f t="shared" si="119"/>
        <v>14.285714285714285</v>
      </c>
      <c r="IU14" s="132">
        <f t="shared" si="119"/>
        <v>0</v>
      </c>
      <c r="IV14" s="146">
        <f t="shared" si="120"/>
        <v>7</v>
      </c>
      <c r="IW14" s="132">
        <f t="shared" si="121"/>
        <v>14.285714285714285</v>
      </c>
      <c r="IX14" s="132">
        <f t="shared" si="121"/>
        <v>57.142857142857139</v>
      </c>
      <c r="IY14" s="132">
        <f t="shared" si="121"/>
        <v>14.285714285714285</v>
      </c>
      <c r="IZ14" s="132">
        <f t="shared" si="121"/>
        <v>14.285714285714285</v>
      </c>
      <c r="JA14" s="132">
        <f t="shared" si="121"/>
        <v>0</v>
      </c>
      <c r="JB14" s="146">
        <f t="shared" si="122"/>
        <v>7</v>
      </c>
      <c r="JC14" s="132">
        <f t="shared" si="123"/>
        <v>42.857142857142854</v>
      </c>
      <c r="JD14" s="132">
        <f t="shared" si="123"/>
        <v>42.857142857142854</v>
      </c>
      <c r="JE14" s="132">
        <f t="shared" si="123"/>
        <v>0</v>
      </c>
      <c r="JF14" s="132">
        <f t="shared" si="123"/>
        <v>14.285714285714285</v>
      </c>
      <c r="JG14" s="132">
        <f t="shared" si="123"/>
        <v>0</v>
      </c>
      <c r="JH14" s="146">
        <f t="shared" si="124"/>
        <v>7</v>
      </c>
      <c r="JI14" s="132">
        <f t="shared" si="125"/>
        <v>71.428571428571431</v>
      </c>
      <c r="JJ14" s="132">
        <f t="shared" si="125"/>
        <v>28.571428571428569</v>
      </c>
      <c r="JK14" s="132">
        <f t="shared" si="125"/>
        <v>0</v>
      </c>
      <c r="JL14" s="132">
        <f t="shared" si="125"/>
        <v>0</v>
      </c>
      <c r="JM14" s="132">
        <f t="shared" si="125"/>
        <v>0</v>
      </c>
      <c r="JN14" s="146">
        <f t="shared" si="126"/>
        <v>7</v>
      </c>
      <c r="JO14" s="132">
        <f t="shared" si="127"/>
        <v>0</v>
      </c>
      <c r="JP14" s="132">
        <f t="shared" si="127"/>
        <v>100</v>
      </c>
      <c r="JQ14" s="132">
        <f t="shared" si="127"/>
        <v>0</v>
      </c>
      <c r="JR14" s="132">
        <f t="shared" si="127"/>
        <v>0</v>
      </c>
      <c r="JS14" s="132">
        <f t="shared" si="127"/>
        <v>0</v>
      </c>
      <c r="JT14" s="146">
        <f t="shared" si="128"/>
        <v>7</v>
      </c>
      <c r="JU14" s="132">
        <f t="shared" si="129"/>
        <v>0</v>
      </c>
      <c r="JV14" s="132">
        <f t="shared" si="129"/>
        <v>85.714285714285708</v>
      </c>
      <c r="JW14" s="132">
        <f t="shared" si="129"/>
        <v>14.285714285714285</v>
      </c>
      <c r="JX14" s="132">
        <f t="shared" si="129"/>
        <v>0</v>
      </c>
      <c r="JY14" s="132">
        <f t="shared" si="129"/>
        <v>0</v>
      </c>
      <c r="JZ14" s="146">
        <f t="shared" si="130"/>
        <v>7</v>
      </c>
      <c r="KA14" s="132">
        <f t="shared" si="131"/>
        <v>14.285714285714285</v>
      </c>
      <c r="KB14" s="132">
        <f t="shared" si="131"/>
        <v>71.428571428571431</v>
      </c>
      <c r="KC14" s="132">
        <f t="shared" si="131"/>
        <v>14.285714285714285</v>
      </c>
      <c r="KD14" s="132">
        <f t="shared" si="131"/>
        <v>0</v>
      </c>
      <c r="KE14" s="132">
        <f t="shared" si="131"/>
        <v>0</v>
      </c>
    </row>
    <row r="18" spans="1:291" ht="15" customHeight="1" x14ac:dyDescent="0.15">
      <c r="A18" s="196" t="s">
        <v>504</v>
      </c>
      <c r="B18" s="197"/>
      <c r="C18" s="205">
        <v>432</v>
      </c>
      <c r="D18" s="205">
        <v>195</v>
      </c>
      <c r="E18" s="205">
        <v>227</v>
      </c>
      <c r="F18" s="205">
        <v>10</v>
      </c>
      <c r="G18" s="205">
        <v>432</v>
      </c>
      <c r="H18" s="205">
        <v>225</v>
      </c>
      <c r="I18" s="205">
        <v>111</v>
      </c>
      <c r="J18" s="205">
        <v>6</v>
      </c>
      <c r="K18" s="205">
        <v>24</v>
      </c>
      <c r="L18" s="205">
        <v>8</v>
      </c>
      <c r="M18" s="205">
        <v>53</v>
      </c>
      <c r="N18" s="205">
        <v>5</v>
      </c>
      <c r="O18" s="205">
        <v>432</v>
      </c>
      <c r="P18" s="205">
        <v>288</v>
      </c>
      <c r="Q18" s="205">
        <v>105</v>
      </c>
      <c r="R18" s="205">
        <v>34</v>
      </c>
      <c r="S18" s="205">
        <v>5</v>
      </c>
      <c r="T18" s="205">
        <v>432</v>
      </c>
      <c r="U18" s="205">
        <v>244</v>
      </c>
      <c r="V18" s="205">
        <v>68</v>
      </c>
      <c r="W18" s="205">
        <v>87</v>
      </c>
      <c r="X18" s="205">
        <v>30</v>
      </c>
      <c r="Y18" s="205">
        <v>0</v>
      </c>
      <c r="Z18" s="205">
        <v>3</v>
      </c>
      <c r="AA18" s="205">
        <v>432</v>
      </c>
      <c r="AB18" s="205">
        <v>264</v>
      </c>
      <c r="AC18" s="205">
        <v>137</v>
      </c>
      <c r="AD18" s="205">
        <v>31</v>
      </c>
      <c r="AE18" s="205">
        <v>432</v>
      </c>
      <c r="AF18" s="205">
        <v>54</v>
      </c>
      <c r="AG18" s="205">
        <v>157</v>
      </c>
      <c r="AH18" s="205">
        <v>79</v>
      </c>
      <c r="AI18" s="205">
        <v>20</v>
      </c>
      <c r="AJ18" s="205">
        <v>122</v>
      </c>
      <c r="AK18" s="205">
        <v>15</v>
      </c>
      <c r="AL18" s="205">
        <v>2</v>
      </c>
      <c r="AM18" s="205">
        <v>44</v>
      </c>
      <c r="AN18" s="205">
        <v>13</v>
      </c>
      <c r="AO18" s="205">
        <v>432</v>
      </c>
      <c r="AP18" s="205">
        <v>210</v>
      </c>
      <c r="AQ18" s="205">
        <v>163</v>
      </c>
      <c r="AR18" s="205">
        <v>113</v>
      </c>
      <c r="AS18" s="205">
        <v>102</v>
      </c>
      <c r="AT18" s="205">
        <v>157</v>
      </c>
      <c r="AU18" s="205">
        <v>60</v>
      </c>
      <c r="AV18" s="205">
        <v>127</v>
      </c>
      <c r="AW18" s="205">
        <v>157</v>
      </c>
      <c r="AX18" s="205">
        <v>30</v>
      </c>
      <c r="AY18" s="205">
        <v>13</v>
      </c>
      <c r="AZ18" s="205">
        <v>195</v>
      </c>
      <c r="BA18" s="205">
        <v>52</v>
      </c>
      <c r="BB18" s="205">
        <v>126</v>
      </c>
      <c r="BC18" s="205">
        <v>9</v>
      </c>
      <c r="BD18" s="205">
        <v>0</v>
      </c>
      <c r="BE18" s="205">
        <v>4</v>
      </c>
      <c r="BF18" s="205">
        <v>4</v>
      </c>
      <c r="BG18" s="205">
        <v>227</v>
      </c>
      <c r="BH18" s="205">
        <v>106</v>
      </c>
      <c r="BI18" s="205">
        <v>88</v>
      </c>
      <c r="BJ18" s="205">
        <v>2</v>
      </c>
      <c r="BK18" s="205">
        <v>0</v>
      </c>
      <c r="BL18" s="205">
        <v>0</v>
      </c>
      <c r="BM18" s="205">
        <v>31</v>
      </c>
      <c r="BN18" s="205">
        <v>195</v>
      </c>
      <c r="BO18" s="205">
        <v>62</v>
      </c>
      <c r="BP18" s="205">
        <v>121</v>
      </c>
      <c r="BQ18" s="205">
        <v>7</v>
      </c>
      <c r="BR18" s="205">
        <v>1</v>
      </c>
      <c r="BS18" s="205">
        <v>2</v>
      </c>
      <c r="BT18" s="205">
        <v>2</v>
      </c>
      <c r="BU18" s="205">
        <v>227</v>
      </c>
      <c r="BV18" s="205">
        <v>99</v>
      </c>
      <c r="BW18" s="205">
        <v>95</v>
      </c>
      <c r="BX18" s="205">
        <v>4</v>
      </c>
      <c r="BY18" s="205">
        <v>1</v>
      </c>
      <c r="BZ18" s="205">
        <v>1</v>
      </c>
      <c r="CA18" s="205">
        <v>27</v>
      </c>
      <c r="CB18" s="205">
        <v>195</v>
      </c>
      <c r="CC18" s="205">
        <v>53</v>
      </c>
      <c r="CD18" s="205">
        <v>92</v>
      </c>
      <c r="CE18" s="205">
        <v>34</v>
      </c>
      <c r="CF18" s="205">
        <v>9</v>
      </c>
      <c r="CG18" s="205">
        <v>5</v>
      </c>
      <c r="CH18" s="205">
        <v>2</v>
      </c>
      <c r="CI18" s="205">
        <v>227</v>
      </c>
      <c r="CJ18" s="205">
        <v>88</v>
      </c>
      <c r="CK18" s="205">
        <v>90</v>
      </c>
      <c r="CL18" s="205">
        <v>11</v>
      </c>
      <c r="CM18" s="205">
        <v>2</v>
      </c>
      <c r="CN18" s="205">
        <v>8</v>
      </c>
      <c r="CO18" s="205">
        <v>28</v>
      </c>
      <c r="CP18" s="205">
        <v>195</v>
      </c>
      <c r="CQ18" s="205">
        <v>39</v>
      </c>
      <c r="CR18" s="205">
        <v>109</v>
      </c>
      <c r="CS18" s="205">
        <v>13</v>
      </c>
      <c r="CT18" s="205">
        <v>2</v>
      </c>
      <c r="CU18" s="205">
        <v>25</v>
      </c>
      <c r="CV18" s="205">
        <v>7</v>
      </c>
      <c r="CW18" s="205">
        <v>227</v>
      </c>
      <c r="CX18" s="205">
        <v>73</v>
      </c>
      <c r="CY18" s="205">
        <v>109</v>
      </c>
      <c r="CZ18" s="205">
        <v>14</v>
      </c>
      <c r="DA18" s="205">
        <v>1</v>
      </c>
      <c r="DB18" s="205">
        <v>1</v>
      </c>
      <c r="DC18" s="205">
        <v>29</v>
      </c>
      <c r="DD18" s="205">
        <v>195</v>
      </c>
      <c r="DE18" s="205">
        <v>79</v>
      </c>
      <c r="DF18" s="205">
        <v>102</v>
      </c>
      <c r="DG18" s="205">
        <v>9</v>
      </c>
      <c r="DH18" s="205">
        <v>0</v>
      </c>
      <c r="DI18" s="205">
        <v>3</v>
      </c>
      <c r="DJ18" s="205">
        <v>2</v>
      </c>
      <c r="DK18" s="205">
        <v>227</v>
      </c>
      <c r="DL18" s="205">
        <v>105</v>
      </c>
      <c r="DM18" s="205">
        <v>85</v>
      </c>
      <c r="DN18" s="205">
        <v>8</v>
      </c>
      <c r="DO18" s="205">
        <v>0</v>
      </c>
      <c r="DP18" s="205">
        <v>1</v>
      </c>
      <c r="DQ18" s="205">
        <v>28</v>
      </c>
      <c r="DR18" s="205">
        <v>195</v>
      </c>
      <c r="DS18" s="205">
        <v>73</v>
      </c>
      <c r="DT18" s="205">
        <v>106</v>
      </c>
      <c r="DU18" s="205">
        <v>6</v>
      </c>
      <c r="DV18" s="205">
        <v>0</v>
      </c>
      <c r="DW18" s="205">
        <v>7</v>
      </c>
      <c r="DX18" s="205">
        <v>3</v>
      </c>
      <c r="DY18" s="205">
        <v>227</v>
      </c>
      <c r="DZ18" s="205">
        <v>113</v>
      </c>
      <c r="EA18" s="205">
        <v>80</v>
      </c>
      <c r="EB18" s="205">
        <v>5</v>
      </c>
      <c r="EC18" s="205">
        <v>0</v>
      </c>
      <c r="ED18" s="205">
        <v>2</v>
      </c>
      <c r="EE18" s="205">
        <v>27</v>
      </c>
      <c r="EF18" s="205">
        <v>195</v>
      </c>
      <c r="EG18" s="205">
        <v>125</v>
      </c>
      <c r="EH18" s="205">
        <v>67</v>
      </c>
      <c r="EI18" s="205">
        <v>3</v>
      </c>
      <c r="EJ18" s="205">
        <v>227</v>
      </c>
      <c r="EK18" s="205">
        <v>185</v>
      </c>
      <c r="EL18" s="205">
        <v>40</v>
      </c>
      <c r="EM18" s="205">
        <v>2</v>
      </c>
      <c r="EN18" s="205">
        <v>195</v>
      </c>
      <c r="EO18" s="205">
        <v>184</v>
      </c>
      <c r="EP18" s="205">
        <v>5</v>
      </c>
      <c r="EQ18" s="205">
        <v>6</v>
      </c>
      <c r="ER18" s="205">
        <v>227</v>
      </c>
      <c r="ES18" s="205">
        <v>211</v>
      </c>
      <c r="ET18" s="205">
        <v>10</v>
      </c>
      <c r="EU18" s="205">
        <v>6</v>
      </c>
      <c r="EV18" s="205">
        <v>195</v>
      </c>
      <c r="EW18" s="205">
        <v>122</v>
      </c>
      <c r="EX18" s="205">
        <v>69</v>
      </c>
      <c r="EY18" s="205">
        <v>4</v>
      </c>
      <c r="EZ18" s="205">
        <v>227</v>
      </c>
      <c r="FA18" s="205">
        <v>189</v>
      </c>
      <c r="FB18" s="205">
        <v>35</v>
      </c>
      <c r="FC18" s="205">
        <v>3</v>
      </c>
      <c r="FD18" s="205">
        <v>432</v>
      </c>
      <c r="FE18" s="205">
        <v>132</v>
      </c>
      <c r="FF18" s="205">
        <v>205</v>
      </c>
      <c r="FG18" s="205">
        <v>95</v>
      </c>
      <c r="FH18" s="205">
        <v>432</v>
      </c>
      <c r="FI18" s="205">
        <v>250</v>
      </c>
      <c r="FJ18" s="205">
        <v>64</v>
      </c>
      <c r="FK18" s="205">
        <v>118</v>
      </c>
      <c r="FL18" s="205">
        <v>432</v>
      </c>
      <c r="FM18" s="205">
        <v>23</v>
      </c>
      <c r="FN18" s="205">
        <v>233</v>
      </c>
      <c r="FO18" s="205">
        <v>176</v>
      </c>
      <c r="FP18" s="205">
        <v>432</v>
      </c>
      <c r="FQ18" s="205">
        <v>38</v>
      </c>
      <c r="FR18" s="205">
        <v>180</v>
      </c>
      <c r="FS18" s="205">
        <v>214</v>
      </c>
      <c r="FT18" s="205">
        <v>432</v>
      </c>
      <c r="FU18" s="205">
        <v>162</v>
      </c>
      <c r="FV18" s="205">
        <v>169</v>
      </c>
      <c r="FW18" s="205">
        <v>101</v>
      </c>
      <c r="FX18" s="205">
        <v>432</v>
      </c>
      <c r="FY18" s="205">
        <v>236</v>
      </c>
      <c r="FZ18" s="205">
        <v>72</v>
      </c>
      <c r="GA18" s="205">
        <v>124</v>
      </c>
      <c r="GB18" s="205">
        <v>118</v>
      </c>
      <c r="GC18" s="205">
        <v>114</v>
      </c>
      <c r="GD18" s="205">
        <v>1</v>
      </c>
      <c r="GE18" s="205">
        <v>3</v>
      </c>
      <c r="GF18" s="205">
        <v>125</v>
      </c>
      <c r="GG18" s="205">
        <v>119</v>
      </c>
      <c r="GH18" s="205">
        <v>1</v>
      </c>
      <c r="GI18" s="205">
        <v>5</v>
      </c>
      <c r="GJ18" s="205">
        <v>20</v>
      </c>
      <c r="GK18" s="205">
        <v>18</v>
      </c>
      <c r="GL18" s="205">
        <v>1</v>
      </c>
      <c r="GM18" s="205">
        <v>1</v>
      </c>
      <c r="GN18" s="205">
        <v>17</v>
      </c>
      <c r="GO18" s="205">
        <v>16</v>
      </c>
      <c r="GP18" s="205">
        <v>0</v>
      </c>
      <c r="GQ18" s="205">
        <v>1</v>
      </c>
      <c r="GR18" s="205">
        <v>97</v>
      </c>
      <c r="GS18" s="205">
        <v>90</v>
      </c>
      <c r="GT18" s="205">
        <v>1</v>
      </c>
      <c r="GU18" s="205">
        <v>6</v>
      </c>
      <c r="GV18" s="205">
        <v>134</v>
      </c>
      <c r="GW18" s="205">
        <v>120</v>
      </c>
      <c r="GX18" s="205">
        <v>3</v>
      </c>
      <c r="GY18" s="205">
        <v>11</v>
      </c>
      <c r="GZ18" s="205">
        <v>195</v>
      </c>
      <c r="HA18" s="205">
        <v>2</v>
      </c>
      <c r="HB18" s="205">
        <v>130</v>
      </c>
      <c r="HC18" s="205">
        <v>8</v>
      </c>
      <c r="HD18" s="205">
        <v>55</v>
      </c>
      <c r="HE18" s="205">
        <v>227</v>
      </c>
      <c r="HF18" s="205">
        <v>1</v>
      </c>
      <c r="HG18" s="205">
        <v>120</v>
      </c>
      <c r="HH18" s="205">
        <v>8</v>
      </c>
      <c r="HI18" s="205">
        <v>98</v>
      </c>
      <c r="HJ18" s="205">
        <v>195</v>
      </c>
      <c r="HK18" s="205">
        <v>3</v>
      </c>
      <c r="HL18" s="205">
        <v>56</v>
      </c>
      <c r="HM18" s="205">
        <v>1</v>
      </c>
      <c r="HN18" s="205">
        <v>135</v>
      </c>
      <c r="HO18" s="205">
        <v>227</v>
      </c>
      <c r="HP18" s="205">
        <v>0</v>
      </c>
      <c r="HQ18" s="205">
        <v>70</v>
      </c>
      <c r="HR18" s="205">
        <v>2</v>
      </c>
      <c r="HS18" s="205">
        <v>155</v>
      </c>
      <c r="HT18" s="205">
        <v>195</v>
      </c>
      <c r="HU18" s="205">
        <v>2</v>
      </c>
      <c r="HV18" s="205">
        <v>96</v>
      </c>
      <c r="HW18" s="205">
        <v>5</v>
      </c>
      <c r="HX18" s="205">
        <v>92</v>
      </c>
      <c r="HY18" s="205">
        <v>227</v>
      </c>
      <c r="HZ18" s="205">
        <v>0</v>
      </c>
      <c r="IA18" s="205">
        <v>110</v>
      </c>
      <c r="IB18" s="205">
        <v>9</v>
      </c>
      <c r="IC18" s="205">
        <v>108</v>
      </c>
      <c r="ID18" s="205">
        <v>432</v>
      </c>
      <c r="IE18" s="205">
        <v>67</v>
      </c>
      <c r="IF18" s="205">
        <v>311</v>
      </c>
      <c r="IG18" s="205">
        <v>41</v>
      </c>
      <c r="IH18" s="205">
        <v>7</v>
      </c>
      <c r="II18" s="205">
        <v>6</v>
      </c>
      <c r="IJ18" s="205">
        <v>432</v>
      </c>
      <c r="IK18" s="205">
        <v>28</v>
      </c>
      <c r="IL18" s="205">
        <v>295</v>
      </c>
      <c r="IM18" s="205">
        <v>86</v>
      </c>
      <c r="IN18" s="205">
        <v>18</v>
      </c>
      <c r="IO18" s="205">
        <v>5</v>
      </c>
      <c r="IP18" s="205">
        <v>432</v>
      </c>
      <c r="IQ18" s="205">
        <v>49</v>
      </c>
      <c r="IR18" s="205">
        <v>278</v>
      </c>
      <c r="IS18" s="205">
        <v>92</v>
      </c>
      <c r="IT18" s="205">
        <v>7</v>
      </c>
      <c r="IU18" s="205">
        <v>6</v>
      </c>
      <c r="IV18" s="205">
        <v>432</v>
      </c>
      <c r="IW18" s="205">
        <v>42</v>
      </c>
      <c r="IX18" s="205">
        <v>288</v>
      </c>
      <c r="IY18" s="205">
        <v>90</v>
      </c>
      <c r="IZ18" s="205">
        <v>9</v>
      </c>
      <c r="JA18" s="205">
        <v>3</v>
      </c>
      <c r="JB18" s="205">
        <v>432</v>
      </c>
      <c r="JC18" s="205">
        <v>131</v>
      </c>
      <c r="JD18" s="205">
        <v>227</v>
      </c>
      <c r="JE18" s="205">
        <v>64</v>
      </c>
      <c r="JF18" s="205">
        <v>6</v>
      </c>
      <c r="JG18" s="205">
        <v>4</v>
      </c>
      <c r="JH18" s="205">
        <v>432</v>
      </c>
      <c r="JI18" s="205">
        <v>162</v>
      </c>
      <c r="JJ18" s="205">
        <v>217</v>
      </c>
      <c r="JK18" s="205">
        <v>33</v>
      </c>
      <c r="JL18" s="205">
        <v>17</v>
      </c>
      <c r="JM18" s="205">
        <v>3</v>
      </c>
      <c r="JN18" s="205">
        <v>432</v>
      </c>
      <c r="JO18" s="205">
        <v>35</v>
      </c>
      <c r="JP18" s="205">
        <v>266</v>
      </c>
      <c r="JQ18" s="205">
        <v>113</v>
      </c>
      <c r="JR18" s="205">
        <v>16</v>
      </c>
      <c r="JS18" s="205">
        <v>2</v>
      </c>
      <c r="JT18" s="205">
        <v>432</v>
      </c>
      <c r="JU18" s="205">
        <v>38</v>
      </c>
      <c r="JV18" s="205">
        <v>288</v>
      </c>
      <c r="JW18" s="205">
        <v>89</v>
      </c>
      <c r="JX18" s="205">
        <v>10</v>
      </c>
      <c r="JY18" s="205">
        <v>7</v>
      </c>
      <c r="JZ18" s="205">
        <v>432</v>
      </c>
      <c r="KA18" s="205">
        <v>65</v>
      </c>
      <c r="KB18" s="205">
        <v>217</v>
      </c>
      <c r="KC18" s="205">
        <v>128</v>
      </c>
      <c r="KD18" s="205">
        <v>18</v>
      </c>
      <c r="KE18" s="205">
        <v>4</v>
      </c>
    </row>
    <row r="19" spans="1:291" ht="15" customHeight="1" x14ac:dyDescent="0.15">
      <c r="A19" s="198"/>
      <c r="B19" s="199"/>
      <c r="C19" s="205"/>
      <c r="D19" s="205"/>
      <c r="E19" s="205"/>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c r="AL19" s="205"/>
      <c r="AM19" s="205"/>
      <c r="AN19" s="205"/>
      <c r="AO19" s="205"/>
      <c r="AP19" s="205"/>
      <c r="AQ19" s="205"/>
      <c r="AR19" s="205"/>
      <c r="AS19" s="205"/>
      <c r="AT19" s="205"/>
      <c r="AU19" s="205"/>
      <c r="AV19" s="205"/>
      <c r="AW19" s="205"/>
      <c r="AX19" s="205"/>
      <c r="AY19" s="205"/>
      <c r="AZ19" s="205"/>
      <c r="BA19" s="205"/>
      <c r="BB19" s="205"/>
      <c r="BC19" s="205"/>
      <c r="BD19" s="205"/>
      <c r="BE19" s="205"/>
      <c r="BF19" s="205"/>
      <c r="BG19" s="205"/>
      <c r="BH19" s="205"/>
      <c r="BI19" s="205"/>
      <c r="BJ19" s="205"/>
      <c r="BK19" s="205"/>
      <c r="BL19" s="205"/>
      <c r="BM19" s="205"/>
      <c r="BN19" s="205"/>
      <c r="BO19" s="205"/>
      <c r="BP19" s="205"/>
      <c r="BQ19" s="205"/>
      <c r="BR19" s="205"/>
      <c r="BS19" s="205"/>
      <c r="BT19" s="205"/>
      <c r="BU19" s="205"/>
      <c r="BV19" s="205"/>
      <c r="BW19" s="205"/>
      <c r="BX19" s="205"/>
      <c r="BY19" s="205"/>
      <c r="BZ19" s="205"/>
      <c r="CA19" s="205"/>
      <c r="CB19" s="205"/>
      <c r="CC19" s="205"/>
      <c r="CD19" s="205"/>
      <c r="CE19" s="205"/>
      <c r="CF19" s="205"/>
      <c r="CG19" s="205"/>
      <c r="CH19" s="205"/>
      <c r="CI19" s="205"/>
      <c r="CJ19" s="205"/>
      <c r="CK19" s="205"/>
      <c r="CL19" s="205"/>
      <c r="CM19" s="205"/>
      <c r="CN19" s="205"/>
      <c r="CO19" s="205"/>
      <c r="CP19" s="205"/>
      <c r="CQ19" s="205"/>
      <c r="CR19" s="205"/>
      <c r="CS19" s="205"/>
      <c r="CT19" s="205"/>
      <c r="CU19" s="205"/>
      <c r="CV19" s="205"/>
      <c r="CW19" s="205"/>
      <c r="CX19" s="205"/>
      <c r="CY19" s="205"/>
      <c r="CZ19" s="205"/>
      <c r="DA19" s="205"/>
      <c r="DB19" s="205"/>
      <c r="DC19" s="205"/>
      <c r="DD19" s="205"/>
      <c r="DE19" s="205"/>
      <c r="DF19" s="205"/>
      <c r="DG19" s="205"/>
      <c r="DH19" s="205"/>
      <c r="DI19" s="205"/>
      <c r="DJ19" s="205"/>
      <c r="DK19" s="205"/>
      <c r="DL19" s="205"/>
      <c r="DM19" s="205"/>
      <c r="DN19" s="205"/>
      <c r="DO19" s="205"/>
      <c r="DP19" s="205"/>
      <c r="DQ19" s="205"/>
      <c r="DR19" s="205"/>
      <c r="DS19" s="205"/>
      <c r="DT19" s="205"/>
      <c r="DU19" s="205"/>
      <c r="DV19" s="205"/>
      <c r="DW19" s="205"/>
      <c r="DX19" s="205"/>
      <c r="DY19" s="205"/>
      <c r="DZ19" s="205"/>
      <c r="EA19" s="205"/>
      <c r="EB19" s="205"/>
      <c r="EC19" s="205"/>
      <c r="ED19" s="205"/>
      <c r="EE19" s="205"/>
      <c r="EF19" s="205"/>
      <c r="EG19" s="205"/>
      <c r="EH19" s="205"/>
      <c r="EI19" s="205"/>
      <c r="EJ19" s="205"/>
      <c r="EK19" s="205"/>
      <c r="EL19" s="205"/>
      <c r="EM19" s="205"/>
      <c r="EN19" s="205"/>
      <c r="EO19" s="205"/>
      <c r="EP19" s="205"/>
      <c r="EQ19" s="205"/>
      <c r="ER19" s="205"/>
      <c r="ES19" s="205"/>
      <c r="ET19" s="205"/>
      <c r="EU19" s="205"/>
      <c r="EV19" s="205"/>
      <c r="EW19" s="205"/>
      <c r="EX19" s="205"/>
      <c r="EY19" s="205"/>
      <c r="EZ19" s="205"/>
      <c r="FA19" s="205"/>
      <c r="FB19" s="205"/>
      <c r="FC19" s="205"/>
      <c r="FD19" s="205"/>
      <c r="FE19" s="205"/>
      <c r="FF19" s="205"/>
      <c r="FG19" s="205"/>
      <c r="FH19" s="205"/>
      <c r="FI19" s="205"/>
      <c r="FJ19" s="205"/>
      <c r="FK19" s="205"/>
      <c r="FL19" s="205"/>
      <c r="FM19" s="205"/>
      <c r="FN19" s="205"/>
      <c r="FO19" s="205"/>
      <c r="FP19" s="205"/>
      <c r="FQ19" s="205"/>
      <c r="FR19" s="205"/>
      <c r="FS19" s="205"/>
      <c r="FT19" s="205"/>
      <c r="FU19" s="205"/>
      <c r="FV19" s="205"/>
      <c r="FW19" s="205"/>
      <c r="FX19" s="205"/>
      <c r="FY19" s="205"/>
      <c r="FZ19" s="205"/>
      <c r="GA19" s="205"/>
      <c r="GB19" s="205"/>
      <c r="GC19" s="205"/>
      <c r="GD19" s="205"/>
      <c r="GE19" s="205"/>
      <c r="GF19" s="205"/>
      <c r="GG19" s="205"/>
      <c r="GH19" s="205"/>
      <c r="GI19" s="205"/>
      <c r="GJ19" s="205"/>
      <c r="GK19" s="205"/>
      <c r="GL19" s="205"/>
      <c r="GM19" s="205"/>
      <c r="GN19" s="205"/>
      <c r="GO19" s="205"/>
      <c r="GP19" s="205"/>
      <c r="GQ19" s="205"/>
      <c r="GR19" s="205"/>
      <c r="GS19" s="205"/>
      <c r="GT19" s="205"/>
      <c r="GU19" s="205"/>
      <c r="GV19" s="205"/>
      <c r="GW19" s="205"/>
      <c r="GX19" s="205"/>
      <c r="GY19" s="205"/>
      <c r="GZ19" s="205"/>
      <c r="HA19" s="205"/>
      <c r="HB19" s="205"/>
      <c r="HC19" s="205"/>
      <c r="HD19" s="205"/>
      <c r="HE19" s="205"/>
      <c r="HF19" s="205"/>
      <c r="HG19" s="205"/>
      <c r="HH19" s="205"/>
      <c r="HI19" s="205"/>
      <c r="HJ19" s="205"/>
      <c r="HK19" s="205"/>
      <c r="HL19" s="205"/>
      <c r="HM19" s="205"/>
      <c r="HN19" s="205"/>
      <c r="HO19" s="205"/>
      <c r="HP19" s="205"/>
      <c r="HQ19" s="205"/>
      <c r="HR19" s="205"/>
      <c r="HS19" s="205"/>
      <c r="HT19" s="205"/>
      <c r="HU19" s="205"/>
      <c r="HV19" s="205"/>
      <c r="HW19" s="205"/>
      <c r="HX19" s="205"/>
      <c r="HY19" s="205"/>
      <c r="HZ19" s="205"/>
      <c r="IA19" s="205"/>
      <c r="IB19" s="205"/>
      <c r="IC19" s="205"/>
      <c r="ID19" s="205"/>
      <c r="IE19" s="205"/>
      <c r="IF19" s="205"/>
      <c r="IG19" s="205"/>
      <c r="IH19" s="205"/>
      <c r="II19" s="205"/>
      <c r="IJ19" s="205"/>
      <c r="IK19" s="205"/>
      <c r="IL19" s="205"/>
      <c r="IM19" s="205"/>
      <c r="IN19" s="205"/>
      <c r="IO19" s="205"/>
      <c r="IP19" s="205"/>
      <c r="IQ19" s="205"/>
      <c r="IR19" s="205"/>
      <c r="IS19" s="205"/>
      <c r="IT19" s="205"/>
      <c r="IU19" s="205"/>
      <c r="IV19" s="205"/>
      <c r="IW19" s="205"/>
      <c r="IX19" s="205"/>
      <c r="IY19" s="205"/>
      <c r="IZ19" s="205"/>
      <c r="JA19" s="205"/>
      <c r="JB19" s="205"/>
      <c r="JC19" s="205"/>
      <c r="JD19" s="205"/>
      <c r="JE19" s="205"/>
      <c r="JF19" s="205"/>
      <c r="JG19" s="205"/>
      <c r="JH19" s="205"/>
      <c r="JI19" s="205"/>
      <c r="JJ19" s="205"/>
      <c r="JK19" s="205"/>
      <c r="JL19" s="205"/>
      <c r="JM19" s="205"/>
      <c r="JN19" s="205"/>
      <c r="JO19" s="205"/>
      <c r="JP19" s="205"/>
      <c r="JQ19" s="205"/>
      <c r="JR19" s="205"/>
      <c r="JS19" s="205"/>
      <c r="JT19" s="205"/>
      <c r="JU19" s="205"/>
      <c r="JV19" s="205"/>
      <c r="JW19" s="205"/>
      <c r="JX19" s="205"/>
      <c r="JY19" s="205"/>
      <c r="JZ19" s="205"/>
      <c r="KA19" s="205"/>
      <c r="KB19" s="205"/>
      <c r="KC19" s="205"/>
      <c r="KD19" s="205"/>
      <c r="KE19" s="205"/>
    </row>
    <row r="20" spans="1:291" ht="15" customHeight="1" x14ac:dyDescent="0.15">
      <c r="A20" s="200" t="s">
        <v>616</v>
      </c>
      <c r="B20" s="210" t="s">
        <v>617</v>
      </c>
      <c r="C20" s="205">
        <v>19</v>
      </c>
      <c r="D20" s="205">
        <v>14</v>
      </c>
      <c r="E20" s="205">
        <v>4</v>
      </c>
      <c r="F20" s="205">
        <v>1</v>
      </c>
      <c r="G20" s="205">
        <v>19</v>
      </c>
      <c r="H20" s="205">
        <v>14</v>
      </c>
      <c r="I20" s="205">
        <v>0</v>
      </c>
      <c r="J20" s="205">
        <v>0</v>
      </c>
      <c r="K20" s="205">
        <v>1</v>
      </c>
      <c r="L20" s="205">
        <v>0</v>
      </c>
      <c r="M20" s="205">
        <v>3</v>
      </c>
      <c r="N20" s="205">
        <v>1</v>
      </c>
      <c r="O20" s="205">
        <v>19</v>
      </c>
      <c r="P20" s="205">
        <v>8</v>
      </c>
      <c r="Q20" s="205">
        <v>8</v>
      </c>
      <c r="R20" s="205">
        <v>3</v>
      </c>
      <c r="S20" s="205">
        <v>0</v>
      </c>
      <c r="T20" s="205">
        <v>19</v>
      </c>
      <c r="U20" s="205">
        <v>11</v>
      </c>
      <c r="V20" s="205">
        <v>3</v>
      </c>
      <c r="W20" s="205">
        <v>2</v>
      </c>
      <c r="X20" s="205">
        <v>3</v>
      </c>
      <c r="Y20" s="205">
        <v>0</v>
      </c>
      <c r="Z20" s="205">
        <v>0</v>
      </c>
      <c r="AA20" s="205">
        <v>19</v>
      </c>
      <c r="AB20" s="205">
        <v>7</v>
      </c>
      <c r="AC20" s="205">
        <v>12</v>
      </c>
      <c r="AD20" s="205">
        <v>0</v>
      </c>
      <c r="AE20" s="205">
        <v>19</v>
      </c>
      <c r="AF20" s="205">
        <v>4</v>
      </c>
      <c r="AG20" s="205">
        <v>7</v>
      </c>
      <c r="AH20" s="205">
        <v>0</v>
      </c>
      <c r="AI20" s="205">
        <v>2</v>
      </c>
      <c r="AJ20" s="205">
        <v>3</v>
      </c>
      <c r="AK20" s="205">
        <v>0</v>
      </c>
      <c r="AL20" s="205">
        <v>1</v>
      </c>
      <c r="AM20" s="205">
        <v>3</v>
      </c>
      <c r="AN20" s="205">
        <v>2</v>
      </c>
      <c r="AO20" s="205">
        <v>19</v>
      </c>
      <c r="AP20" s="205">
        <v>10</v>
      </c>
      <c r="AQ20" s="205">
        <v>8</v>
      </c>
      <c r="AR20" s="205">
        <v>5</v>
      </c>
      <c r="AS20" s="205">
        <v>2</v>
      </c>
      <c r="AT20" s="205">
        <v>12</v>
      </c>
      <c r="AU20" s="205">
        <v>4</v>
      </c>
      <c r="AV20" s="205">
        <v>5</v>
      </c>
      <c r="AW20" s="205">
        <v>6</v>
      </c>
      <c r="AX20" s="205">
        <v>2</v>
      </c>
      <c r="AY20" s="205">
        <v>0</v>
      </c>
      <c r="AZ20" s="205">
        <v>14</v>
      </c>
      <c r="BA20" s="205">
        <v>3</v>
      </c>
      <c r="BB20" s="205">
        <v>10</v>
      </c>
      <c r="BC20" s="205">
        <v>1</v>
      </c>
      <c r="BD20" s="205">
        <v>0</v>
      </c>
      <c r="BE20" s="205">
        <v>0</v>
      </c>
      <c r="BF20" s="205">
        <v>0</v>
      </c>
      <c r="BG20" s="205">
        <v>4</v>
      </c>
      <c r="BH20" s="205">
        <v>2</v>
      </c>
      <c r="BI20" s="205">
        <v>1</v>
      </c>
      <c r="BJ20" s="205">
        <v>0</v>
      </c>
      <c r="BK20" s="205">
        <v>0</v>
      </c>
      <c r="BL20" s="205">
        <v>0</v>
      </c>
      <c r="BM20" s="205">
        <v>1</v>
      </c>
      <c r="BN20" s="205">
        <v>14</v>
      </c>
      <c r="BO20" s="205">
        <v>5</v>
      </c>
      <c r="BP20" s="205">
        <v>8</v>
      </c>
      <c r="BQ20" s="205">
        <v>1</v>
      </c>
      <c r="BR20" s="205">
        <v>0</v>
      </c>
      <c r="BS20" s="205">
        <v>0</v>
      </c>
      <c r="BT20" s="205">
        <v>0</v>
      </c>
      <c r="BU20" s="205">
        <v>4</v>
      </c>
      <c r="BV20" s="205">
        <v>1</v>
      </c>
      <c r="BW20" s="205">
        <v>2</v>
      </c>
      <c r="BX20" s="205">
        <v>0</v>
      </c>
      <c r="BY20" s="205">
        <v>0</v>
      </c>
      <c r="BZ20" s="205">
        <v>0</v>
      </c>
      <c r="CA20" s="205">
        <v>1</v>
      </c>
      <c r="CB20" s="205">
        <v>14</v>
      </c>
      <c r="CC20" s="205">
        <v>0</v>
      </c>
      <c r="CD20" s="205">
        <v>7</v>
      </c>
      <c r="CE20" s="205">
        <v>4</v>
      </c>
      <c r="CF20" s="205">
        <v>2</v>
      </c>
      <c r="CG20" s="205">
        <v>1</v>
      </c>
      <c r="CH20" s="205">
        <v>0</v>
      </c>
      <c r="CI20" s="205">
        <v>4</v>
      </c>
      <c r="CJ20" s="205">
        <v>1</v>
      </c>
      <c r="CK20" s="205">
        <v>1</v>
      </c>
      <c r="CL20" s="205">
        <v>1</v>
      </c>
      <c r="CM20" s="205">
        <v>0</v>
      </c>
      <c r="CN20" s="205">
        <v>0</v>
      </c>
      <c r="CO20" s="205">
        <v>1</v>
      </c>
      <c r="CP20" s="205">
        <v>14</v>
      </c>
      <c r="CQ20" s="205">
        <v>1</v>
      </c>
      <c r="CR20" s="205">
        <v>10</v>
      </c>
      <c r="CS20" s="205">
        <v>1</v>
      </c>
      <c r="CT20" s="205">
        <v>1</v>
      </c>
      <c r="CU20" s="205">
        <v>0</v>
      </c>
      <c r="CV20" s="205">
        <v>1</v>
      </c>
      <c r="CW20" s="205">
        <v>4</v>
      </c>
      <c r="CX20" s="205">
        <v>1</v>
      </c>
      <c r="CY20" s="205">
        <v>2</v>
      </c>
      <c r="CZ20" s="205">
        <v>0</v>
      </c>
      <c r="DA20" s="205">
        <v>0</v>
      </c>
      <c r="DB20" s="205">
        <v>0</v>
      </c>
      <c r="DC20" s="205">
        <v>1</v>
      </c>
      <c r="DD20" s="205">
        <v>14</v>
      </c>
      <c r="DE20" s="205">
        <v>8</v>
      </c>
      <c r="DF20" s="205">
        <v>5</v>
      </c>
      <c r="DG20" s="205">
        <v>1</v>
      </c>
      <c r="DH20" s="205">
        <v>0</v>
      </c>
      <c r="DI20" s="205">
        <v>0</v>
      </c>
      <c r="DJ20" s="205">
        <v>0</v>
      </c>
      <c r="DK20" s="205">
        <v>4</v>
      </c>
      <c r="DL20" s="205">
        <v>1</v>
      </c>
      <c r="DM20" s="205">
        <v>2</v>
      </c>
      <c r="DN20" s="205">
        <v>0</v>
      </c>
      <c r="DO20" s="205">
        <v>0</v>
      </c>
      <c r="DP20" s="205">
        <v>0</v>
      </c>
      <c r="DQ20" s="205">
        <v>1</v>
      </c>
      <c r="DR20" s="205">
        <v>14</v>
      </c>
      <c r="DS20" s="205">
        <v>5</v>
      </c>
      <c r="DT20" s="205">
        <v>7</v>
      </c>
      <c r="DU20" s="205">
        <v>0</v>
      </c>
      <c r="DV20" s="205">
        <v>0</v>
      </c>
      <c r="DW20" s="205">
        <v>1</v>
      </c>
      <c r="DX20" s="205">
        <v>1</v>
      </c>
      <c r="DY20" s="205">
        <v>4</v>
      </c>
      <c r="DZ20" s="205">
        <v>2</v>
      </c>
      <c r="EA20" s="205">
        <v>1</v>
      </c>
      <c r="EB20" s="205">
        <v>0</v>
      </c>
      <c r="EC20" s="205">
        <v>0</v>
      </c>
      <c r="ED20" s="205">
        <v>0</v>
      </c>
      <c r="EE20" s="205">
        <v>1</v>
      </c>
      <c r="EF20" s="205">
        <v>14</v>
      </c>
      <c r="EG20" s="205">
        <v>8</v>
      </c>
      <c r="EH20" s="205">
        <v>6</v>
      </c>
      <c r="EI20" s="205">
        <v>0</v>
      </c>
      <c r="EJ20" s="205">
        <v>4</v>
      </c>
      <c r="EK20" s="205">
        <v>3</v>
      </c>
      <c r="EL20" s="205">
        <v>1</v>
      </c>
      <c r="EM20" s="205">
        <v>0</v>
      </c>
      <c r="EN20" s="205">
        <v>14</v>
      </c>
      <c r="EO20" s="205">
        <v>14</v>
      </c>
      <c r="EP20" s="205">
        <v>0</v>
      </c>
      <c r="EQ20" s="205">
        <v>0</v>
      </c>
      <c r="ER20" s="205">
        <v>4</v>
      </c>
      <c r="ES20" s="205">
        <v>2</v>
      </c>
      <c r="ET20" s="205">
        <v>2</v>
      </c>
      <c r="EU20" s="205">
        <v>0</v>
      </c>
      <c r="EV20" s="205">
        <v>14</v>
      </c>
      <c r="EW20" s="205">
        <v>5</v>
      </c>
      <c r="EX20" s="205">
        <v>8</v>
      </c>
      <c r="EY20" s="205">
        <v>1</v>
      </c>
      <c r="EZ20" s="205">
        <v>4</v>
      </c>
      <c r="FA20" s="205">
        <v>4</v>
      </c>
      <c r="FB20" s="205">
        <v>0</v>
      </c>
      <c r="FC20" s="205">
        <v>0</v>
      </c>
      <c r="FD20" s="205">
        <v>19</v>
      </c>
      <c r="FE20" s="205">
        <v>4</v>
      </c>
      <c r="FF20" s="205">
        <v>10</v>
      </c>
      <c r="FG20" s="205">
        <v>5</v>
      </c>
      <c r="FH20" s="205">
        <v>19</v>
      </c>
      <c r="FI20" s="205">
        <v>9</v>
      </c>
      <c r="FJ20" s="205">
        <v>2</v>
      </c>
      <c r="FK20" s="205">
        <v>8</v>
      </c>
      <c r="FL20" s="205">
        <v>19</v>
      </c>
      <c r="FM20" s="205">
        <v>2</v>
      </c>
      <c r="FN20" s="205">
        <v>9</v>
      </c>
      <c r="FO20" s="205">
        <v>8</v>
      </c>
      <c r="FP20" s="205">
        <v>19</v>
      </c>
      <c r="FQ20" s="205">
        <v>2</v>
      </c>
      <c r="FR20" s="205">
        <v>7</v>
      </c>
      <c r="FS20" s="205">
        <v>10</v>
      </c>
      <c r="FT20" s="205">
        <v>19</v>
      </c>
      <c r="FU20" s="205">
        <v>5</v>
      </c>
      <c r="FV20" s="205">
        <v>7</v>
      </c>
      <c r="FW20" s="205">
        <v>7</v>
      </c>
      <c r="FX20" s="205">
        <v>19</v>
      </c>
      <c r="FY20" s="205">
        <v>9</v>
      </c>
      <c r="FZ20" s="205">
        <v>3</v>
      </c>
      <c r="GA20" s="205">
        <v>7</v>
      </c>
      <c r="GB20" s="205">
        <v>7</v>
      </c>
      <c r="GC20" s="205">
        <v>7</v>
      </c>
      <c r="GD20" s="205">
        <v>0</v>
      </c>
      <c r="GE20" s="205">
        <v>0</v>
      </c>
      <c r="GF20" s="205">
        <v>1</v>
      </c>
      <c r="GG20" s="205">
        <v>1</v>
      </c>
      <c r="GH20" s="205">
        <v>0</v>
      </c>
      <c r="GI20" s="205">
        <v>0</v>
      </c>
      <c r="GJ20" s="205">
        <v>2</v>
      </c>
      <c r="GK20" s="205">
        <v>2</v>
      </c>
      <c r="GL20" s="205">
        <v>0</v>
      </c>
      <c r="GM20" s="205">
        <v>0</v>
      </c>
      <c r="GN20" s="205">
        <v>0</v>
      </c>
      <c r="GO20" s="205">
        <v>0</v>
      </c>
      <c r="GP20" s="205">
        <v>0</v>
      </c>
      <c r="GQ20" s="205">
        <v>0</v>
      </c>
      <c r="GR20" s="205">
        <v>5</v>
      </c>
      <c r="GS20" s="205">
        <v>5</v>
      </c>
      <c r="GT20" s="205">
        <v>0</v>
      </c>
      <c r="GU20" s="205">
        <v>0</v>
      </c>
      <c r="GV20" s="205">
        <v>3</v>
      </c>
      <c r="GW20" s="205">
        <v>2</v>
      </c>
      <c r="GX20" s="205">
        <v>0</v>
      </c>
      <c r="GY20" s="205">
        <v>1</v>
      </c>
      <c r="GZ20" s="205">
        <v>14</v>
      </c>
      <c r="HA20" s="205">
        <v>0</v>
      </c>
      <c r="HB20" s="205">
        <v>7</v>
      </c>
      <c r="HC20" s="205">
        <v>0</v>
      </c>
      <c r="HD20" s="205">
        <v>7</v>
      </c>
      <c r="HE20" s="205">
        <v>4</v>
      </c>
      <c r="HF20" s="205">
        <v>0</v>
      </c>
      <c r="HG20" s="205">
        <v>0</v>
      </c>
      <c r="HH20" s="205">
        <v>0</v>
      </c>
      <c r="HI20" s="205">
        <v>4</v>
      </c>
      <c r="HJ20" s="205">
        <v>14</v>
      </c>
      <c r="HK20" s="205">
        <v>0</v>
      </c>
      <c r="HL20" s="205">
        <v>5</v>
      </c>
      <c r="HM20" s="205">
        <v>0</v>
      </c>
      <c r="HN20" s="205">
        <v>9</v>
      </c>
      <c r="HO20" s="205">
        <v>4</v>
      </c>
      <c r="HP20" s="205">
        <v>0</v>
      </c>
      <c r="HQ20" s="205">
        <v>0</v>
      </c>
      <c r="HR20" s="205">
        <v>0</v>
      </c>
      <c r="HS20" s="205">
        <v>4</v>
      </c>
      <c r="HT20" s="205">
        <v>14</v>
      </c>
      <c r="HU20" s="205">
        <v>0</v>
      </c>
      <c r="HV20" s="205">
        <v>5</v>
      </c>
      <c r="HW20" s="205">
        <v>0</v>
      </c>
      <c r="HX20" s="205">
        <v>9</v>
      </c>
      <c r="HY20" s="205">
        <v>4</v>
      </c>
      <c r="HZ20" s="205">
        <v>0</v>
      </c>
      <c r="IA20" s="205">
        <v>1</v>
      </c>
      <c r="IB20" s="205">
        <v>0</v>
      </c>
      <c r="IC20" s="205">
        <v>3</v>
      </c>
      <c r="ID20" s="205">
        <v>19</v>
      </c>
      <c r="IE20" s="205">
        <v>2</v>
      </c>
      <c r="IF20" s="205">
        <v>16</v>
      </c>
      <c r="IG20" s="205">
        <v>1</v>
      </c>
      <c r="IH20" s="205">
        <v>0</v>
      </c>
      <c r="II20" s="205">
        <v>0</v>
      </c>
      <c r="IJ20" s="205">
        <v>19</v>
      </c>
      <c r="IK20" s="205">
        <v>3</v>
      </c>
      <c r="IL20" s="205">
        <v>15</v>
      </c>
      <c r="IM20" s="205">
        <v>1</v>
      </c>
      <c r="IN20" s="205">
        <v>0</v>
      </c>
      <c r="IO20" s="205">
        <v>0</v>
      </c>
      <c r="IP20" s="205">
        <v>19</v>
      </c>
      <c r="IQ20" s="205">
        <v>4</v>
      </c>
      <c r="IR20" s="205">
        <v>15</v>
      </c>
      <c r="IS20" s="205">
        <v>0</v>
      </c>
      <c r="IT20" s="205">
        <v>0</v>
      </c>
      <c r="IU20" s="205">
        <v>0</v>
      </c>
      <c r="IV20" s="205">
        <v>19</v>
      </c>
      <c r="IW20" s="205">
        <v>3</v>
      </c>
      <c r="IX20" s="205">
        <v>15</v>
      </c>
      <c r="IY20" s="205">
        <v>1</v>
      </c>
      <c r="IZ20" s="205">
        <v>0</v>
      </c>
      <c r="JA20" s="205">
        <v>0</v>
      </c>
      <c r="JB20" s="205">
        <v>19</v>
      </c>
      <c r="JC20" s="205">
        <v>4</v>
      </c>
      <c r="JD20" s="205">
        <v>13</v>
      </c>
      <c r="JE20" s="205">
        <v>1</v>
      </c>
      <c r="JF20" s="205">
        <v>1</v>
      </c>
      <c r="JG20" s="205">
        <v>0</v>
      </c>
      <c r="JH20" s="205">
        <v>19</v>
      </c>
      <c r="JI20" s="205">
        <v>7</v>
      </c>
      <c r="JJ20" s="205">
        <v>10</v>
      </c>
      <c r="JK20" s="205">
        <v>1</v>
      </c>
      <c r="JL20" s="205">
        <v>1</v>
      </c>
      <c r="JM20" s="205">
        <v>0</v>
      </c>
      <c r="JN20" s="205">
        <v>19</v>
      </c>
      <c r="JO20" s="205">
        <v>2</v>
      </c>
      <c r="JP20" s="205">
        <v>10</v>
      </c>
      <c r="JQ20" s="205">
        <v>5</v>
      </c>
      <c r="JR20" s="205">
        <v>2</v>
      </c>
      <c r="JS20" s="205">
        <v>0</v>
      </c>
      <c r="JT20" s="205">
        <v>19</v>
      </c>
      <c r="JU20" s="205">
        <v>1</v>
      </c>
      <c r="JV20" s="205">
        <v>15</v>
      </c>
      <c r="JW20" s="205">
        <v>1</v>
      </c>
      <c r="JX20" s="205">
        <v>2</v>
      </c>
      <c r="JY20" s="205">
        <v>0</v>
      </c>
      <c r="JZ20" s="205">
        <v>19</v>
      </c>
      <c r="KA20" s="205">
        <v>5</v>
      </c>
      <c r="KB20" s="205">
        <v>9</v>
      </c>
      <c r="KC20" s="205">
        <v>4</v>
      </c>
      <c r="KD20" s="205">
        <v>1</v>
      </c>
      <c r="KE20" s="205">
        <v>0</v>
      </c>
    </row>
    <row r="21" spans="1:291" ht="15" customHeight="1" x14ac:dyDescent="0.15">
      <c r="A21" s="202" t="s">
        <v>419</v>
      </c>
      <c r="B21" s="206" t="s">
        <v>618</v>
      </c>
      <c r="C21" s="205">
        <v>18</v>
      </c>
      <c r="D21" s="205">
        <v>13</v>
      </c>
      <c r="E21" s="205">
        <v>4</v>
      </c>
      <c r="F21" s="205">
        <v>1</v>
      </c>
      <c r="G21" s="205">
        <v>18</v>
      </c>
      <c r="H21" s="205">
        <v>11</v>
      </c>
      <c r="I21" s="205">
        <v>5</v>
      </c>
      <c r="J21" s="205">
        <v>0</v>
      </c>
      <c r="K21" s="205">
        <v>0</v>
      </c>
      <c r="L21" s="205">
        <v>0</v>
      </c>
      <c r="M21" s="205">
        <v>1</v>
      </c>
      <c r="N21" s="205">
        <v>1</v>
      </c>
      <c r="O21" s="205">
        <v>18</v>
      </c>
      <c r="P21" s="205">
        <v>9</v>
      </c>
      <c r="Q21" s="205">
        <v>5</v>
      </c>
      <c r="R21" s="205">
        <v>3</v>
      </c>
      <c r="S21" s="205">
        <v>1</v>
      </c>
      <c r="T21" s="205">
        <v>18</v>
      </c>
      <c r="U21" s="205">
        <v>16</v>
      </c>
      <c r="V21" s="205">
        <v>2</v>
      </c>
      <c r="W21" s="205">
        <v>0</v>
      </c>
      <c r="X21" s="205">
        <v>0</v>
      </c>
      <c r="Y21" s="205">
        <v>0</v>
      </c>
      <c r="Z21" s="205">
        <v>0</v>
      </c>
      <c r="AA21" s="205">
        <v>18</v>
      </c>
      <c r="AB21" s="205">
        <v>10</v>
      </c>
      <c r="AC21" s="205">
        <v>5</v>
      </c>
      <c r="AD21" s="205">
        <v>3</v>
      </c>
      <c r="AE21" s="205">
        <v>18</v>
      </c>
      <c r="AF21" s="205">
        <v>1</v>
      </c>
      <c r="AG21" s="205">
        <v>7</v>
      </c>
      <c r="AH21" s="205">
        <v>1</v>
      </c>
      <c r="AI21" s="205">
        <v>0</v>
      </c>
      <c r="AJ21" s="205">
        <v>4</v>
      </c>
      <c r="AK21" s="205">
        <v>2</v>
      </c>
      <c r="AL21" s="205">
        <v>0</v>
      </c>
      <c r="AM21" s="205">
        <v>3</v>
      </c>
      <c r="AN21" s="205">
        <v>1</v>
      </c>
      <c r="AO21" s="205">
        <v>18</v>
      </c>
      <c r="AP21" s="205">
        <v>5</v>
      </c>
      <c r="AQ21" s="205">
        <v>8</v>
      </c>
      <c r="AR21" s="205">
        <v>5</v>
      </c>
      <c r="AS21" s="205">
        <v>5</v>
      </c>
      <c r="AT21" s="205">
        <v>11</v>
      </c>
      <c r="AU21" s="205">
        <v>6</v>
      </c>
      <c r="AV21" s="205">
        <v>6</v>
      </c>
      <c r="AW21" s="205">
        <v>2</v>
      </c>
      <c r="AX21" s="205">
        <v>0</v>
      </c>
      <c r="AY21" s="205">
        <v>2</v>
      </c>
      <c r="AZ21" s="205">
        <v>13</v>
      </c>
      <c r="BA21" s="205">
        <v>1</v>
      </c>
      <c r="BB21" s="205">
        <v>11</v>
      </c>
      <c r="BC21" s="205">
        <v>1</v>
      </c>
      <c r="BD21" s="205">
        <v>0</v>
      </c>
      <c r="BE21" s="205">
        <v>0</v>
      </c>
      <c r="BF21" s="205">
        <v>0</v>
      </c>
      <c r="BG21" s="205">
        <v>4</v>
      </c>
      <c r="BH21" s="205">
        <v>1</v>
      </c>
      <c r="BI21" s="205">
        <v>3</v>
      </c>
      <c r="BJ21" s="205">
        <v>0</v>
      </c>
      <c r="BK21" s="205">
        <v>0</v>
      </c>
      <c r="BL21" s="205">
        <v>0</v>
      </c>
      <c r="BM21" s="205">
        <v>0</v>
      </c>
      <c r="BN21" s="205">
        <v>13</v>
      </c>
      <c r="BO21" s="205">
        <v>2</v>
      </c>
      <c r="BP21" s="205">
        <v>9</v>
      </c>
      <c r="BQ21" s="205">
        <v>1</v>
      </c>
      <c r="BR21" s="205">
        <v>0</v>
      </c>
      <c r="BS21" s="205">
        <v>1</v>
      </c>
      <c r="BT21" s="205">
        <v>0</v>
      </c>
      <c r="BU21" s="205">
        <v>4</v>
      </c>
      <c r="BV21" s="205">
        <v>1</v>
      </c>
      <c r="BW21" s="205">
        <v>3</v>
      </c>
      <c r="BX21" s="205">
        <v>0</v>
      </c>
      <c r="BY21" s="205">
        <v>0</v>
      </c>
      <c r="BZ21" s="205">
        <v>0</v>
      </c>
      <c r="CA21" s="205">
        <v>0</v>
      </c>
      <c r="CB21" s="205">
        <v>13</v>
      </c>
      <c r="CC21" s="205">
        <v>0</v>
      </c>
      <c r="CD21" s="205">
        <v>6</v>
      </c>
      <c r="CE21" s="205">
        <v>4</v>
      </c>
      <c r="CF21" s="205">
        <v>1</v>
      </c>
      <c r="CG21" s="205">
        <v>2</v>
      </c>
      <c r="CH21" s="205">
        <v>0</v>
      </c>
      <c r="CI21" s="205">
        <v>4</v>
      </c>
      <c r="CJ21" s="205">
        <v>1</v>
      </c>
      <c r="CK21" s="205">
        <v>3</v>
      </c>
      <c r="CL21" s="205">
        <v>0</v>
      </c>
      <c r="CM21" s="205">
        <v>0</v>
      </c>
      <c r="CN21" s="205">
        <v>0</v>
      </c>
      <c r="CO21" s="205">
        <v>0</v>
      </c>
      <c r="CP21" s="205">
        <v>13</v>
      </c>
      <c r="CQ21" s="205">
        <v>0</v>
      </c>
      <c r="CR21" s="205">
        <v>9</v>
      </c>
      <c r="CS21" s="205">
        <v>2</v>
      </c>
      <c r="CT21" s="205">
        <v>1</v>
      </c>
      <c r="CU21" s="205">
        <v>1</v>
      </c>
      <c r="CV21" s="205">
        <v>0</v>
      </c>
      <c r="CW21" s="205">
        <v>4</v>
      </c>
      <c r="CX21" s="205">
        <v>1</v>
      </c>
      <c r="CY21" s="205">
        <v>3</v>
      </c>
      <c r="CZ21" s="205">
        <v>0</v>
      </c>
      <c r="DA21" s="205">
        <v>0</v>
      </c>
      <c r="DB21" s="205">
        <v>0</v>
      </c>
      <c r="DC21" s="205">
        <v>0</v>
      </c>
      <c r="DD21" s="205">
        <v>13</v>
      </c>
      <c r="DE21" s="205">
        <v>4</v>
      </c>
      <c r="DF21" s="205">
        <v>9</v>
      </c>
      <c r="DG21" s="205">
        <v>0</v>
      </c>
      <c r="DH21" s="205">
        <v>0</v>
      </c>
      <c r="DI21" s="205">
        <v>0</v>
      </c>
      <c r="DJ21" s="205">
        <v>0</v>
      </c>
      <c r="DK21" s="205">
        <v>4</v>
      </c>
      <c r="DL21" s="205">
        <v>1</v>
      </c>
      <c r="DM21" s="205">
        <v>3</v>
      </c>
      <c r="DN21" s="205">
        <v>0</v>
      </c>
      <c r="DO21" s="205">
        <v>0</v>
      </c>
      <c r="DP21" s="205">
        <v>0</v>
      </c>
      <c r="DQ21" s="205">
        <v>0</v>
      </c>
      <c r="DR21" s="205">
        <v>13</v>
      </c>
      <c r="DS21" s="205">
        <v>1</v>
      </c>
      <c r="DT21" s="205">
        <v>9</v>
      </c>
      <c r="DU21" s="205">
        <v>1</v>
      </c>
      <c r="DV21" s="205">
        <v>0</v>
      </c>
      <c r="DW21" s="205">
        <v>2</v>
      </c>
      <c r="DX21" s="205">
        <v>0</v>
      </c>
      <c r="DY21" s="205">
        <v>4</v>
      </c>
      <c r="DZ21" s="205">
        <v>1</v>
      </c>
      <c r="EA21" s="205">
        <v>3</v>
      </c>
      <c r="EB21" s="205">
        <v>0</v>
      </c>
      <c r="EC21" s="205">
        <v>0</v>
      </c>
      <c r="ED21" s="205">
        <v>0</v>
      </c>
      <c r="EE21" s="205">
        <v>0</v>
      </c>
      <c r="EF21" s="205">
        <v>13</v>
      </c>
      <c r="EG21" s="205">
        <v>7</v>
      </c>
      <c r="EH21" s="205">
        <v>5</v>
      </c>
      <c r="EI21" s="205">
        <v>1</v>
      </c>
      <c r="EJ21" s="205">
        <v>4</v>
      </c>
      <c r="EK21" s="205">
        <v>4</v>
      </c>
      <c r="EL21" s="205">
        <v>0</v>
      </c>
      <c r="EM21" s="205">
        <v>0</v>
      </c>
      <c r="EN21" s="205">
        <v>13</v>
      </c>
      <c r="EO21" s="205">
        <v>11</v>
      </c>
      <c r="EP21" s="205">
        <v>1</v>
      </c>
      <c r="EQ21" s="205">
        <v>1</v>
      </c>
      <c r="ER21" s="205">
        <v>4</v>
      </c>
      <c r="ES21" s="205">
        <v>4</v>
      </c>
      <c r="ET21" s="205">
        <v>0</v>
      </c>
      <c r="EU21" s="205">
        <v>0</v>
      </c>
      <c r="EV21" s="205">
        <v>13</v>
      </c>
      <c r="EW21" s="205">
        <v>9</v>
      </c>
      <c r="EX21" s="205">
        <v>3</v>
      </c>
      <c r="EY21" s="205">
        <v>1</v>
      </c>
      <c r="EZ21" s="205">
        <v>4</v>
      </c>
      <c r="FA21" s="205">
        <v>4</v>
      </c>
      <c r="FB21" s="205">
        <v>0</v>
      </c>
      <c r="FC21" s="205">
        <v>0</v>
      </c>
      <c r="FD21" s="205">
        <v>18</v>
      </c>
      <c r="FE21" s="205">
        <v>8</v>
      </c>
      <c r="FF21" s="205">
        <v>7</v>
      </c>
      <c r="FG21" s="205">
        <v>3</v>
      </c>
      <c r="FH21" s="205">
        <v>18</v>
      </c>
      <c r="FI21" s="205">
        <v>9</v>
      </c>
      <c r="FJ21" s="205">
        <v>5</v>
      </c>
      <c r="FK21" s="205">
        <v>4</v>
      </c>
      <c r="FL21" s="205">
        <v>18</v>
      </c>
      <c r="FM21" s="205">
        <v>1</v>
      </c>
      <c r="FN21" s="205">
        <v>13</v>
      </c>
      <c r="FO21" s="205">
        <v>4</v>
      </c>
      <c r="FP21" s="205">
        <v>18</v>
      </c>
      <c r="FQ21" s="205">
        <v>0</v>
      </c>
      <c r="FR21" s="205">
        <v>13</v>
      </c>
      <c r="FS21" s="205">
        <v>5</v>
      </c>
      <c r="FT21" s="205">
        <v>18</v>
      </c>
      <c r="FU21" s="205">
        <v>6</v>
      </c>
      <c r="FV21" s="205">
        <v>7</v>
      </c>
      <c r="FW21" s="205">
        <v>5</v>
      </c>
      <c r="FX21" s="205">
        <v>18</v>
      </c>
      <c r="FY21" s="205">
        <v>7</v>
      </c>
      <c r="FZ21" s="205">
        <v>6</v>
      </c>
      <c r="GA21" s="205">
        <v>5</v>
      </c>
      <c r="GB21" s="205">
        <v>5</v>
      </c>
      <c r="GC21" s="205">
        <v>5</v>
      </c>
      <c r="GD21" s="205">
        <v>0</v>
      </c>
      <c r="GE21" s="205">
        <v>0</v>
      </c>
      <c r="GF21" s="205">
        <v>3</v>
      </c>
      <c r="GG21" s="205">
        <v>2</v>
      </c>
      <c r="GH21" s="205">
        <v>1</v>
      </c>
      <c r="GI21" s="205">
        <v>0</v>
      </c>
      <c r="GJ21" s="205">
        <v>0</v>
      </c>
      <c r="GK21" s="205">
        <v>0</v>
      </c>
      <c r="GL21" s="205">
        <v>0</v>
      </c>
      <c r="GM21" s="205">
        <v>0</v>
      </c>
      <c r="GN21" s="205">
        <v>0</v>
      </c>
      <c r="GO21" s="205">
        <v>0</v>
      </c>
      <c r="GP21" s="205">
        <v>0</v>
      </c>
      <c r="GQ21" s="205">
        <v>0</v>
      </c>
      <c r="GR21" s="205">
        <v>4</v>
      </c>
      <c r="GS21" s="205">
        <v>4</v>
      </c>
      <c r="GT21" s="205">
        <v>0</v>
      </c>
      <c r="GU21" s="205">
        <v>0</v>
      </c>
      <c r="GV21" s="205">
        <v>2</v>
      </c>
      <c r="GW21" s="205">
        <v>2</v>
      </c>
      <c r="GX21" s="205">
        <v>0</v>
      </c>
      <c r="GY21" s="205">
        <v>0</v>
      </c>
      <c r="GZ21" s="205">
        <v>13</v>
      </c>
      <c r="HA21" s="205">
        <v>1</v>
      </c>
      <c r="HB21" s="205">
        <v>7</v>
      </c>
      <c r="HC21" s="205">
        <v>0</v>
      </c>
      <c r="HD21" s="205">
        <v>5</v>
      </c>
      <c r="HE21" s="205">
        <v>4</v>
      </c>
      <c r="HF21" s="205">
        <v>0</v>
      </c>
      <c r="HG21" s="205">
        <v>1</v>
      </c>
      <c r="HH21" s="205">
        <v>0</v>
      </c>
      <c r="HI21" s="205">
        <v>3</v>
      </c>
      <c r="HJ21" s="205">
        <v>13</v>
      </c>
      <c r="HK21" s="205">
        <v>1</v>
      </c>
      <c r="HL21" s="205">
        <v>4</v>
      </c>
      <c r="HM21" s="205">
        <v>1</v>
      </c>
      <c r="HN21" s="205">
        <v>7</v>
      </c>
      <c r="HO21" s="205">
        <v>4</v>
      </c>
      <c r="HP21" s="205">
        <v>0</v>
      </c>
      <c r="HQ21" s="205">
        <v>3</v>
      </c>
      <c r="HR21" s="205">
        <v>0</v>
      </c>
      <c r="HS21" s="205">
        <v>1</v>
      </c>
      <c r="HT21" s="205">
        <v>13</v>
      </c>
      <c r="HU21" s="205">
        <v>1</v>
      </c>
      <c r="HV21" s="205">
        <v>3</v>
      </c>
      <c r="HW21" s="205">
        <v>1</v>
      </c>
      <c r="HX21" s="205">
        <v>8</v>
      </c>
      <c r="HY21" s="205">
        <v>4</v>
      </c>
      <c r="HZ21" s="205">
        <v>0</v>
      </c>
      <c r="IA21" s="205">
        <v>2</v>
      </c>
      <c r="IB21" s="205">
        <v>0</v>
      </c>
      <c r="IC21" s="205">
        <v>2</v>
      </c>
      <c r="ID21" s="205">
        <v>18</v>
      </c>
      <c r="IE21" s="205">
        <v>5</v>
      </c>
      <c r="IF21" s="205">
        <v>12</v>
      </c>
      <c r="IG21" s="205">
        <v>0</v>
      </c>
      <c r="IH21" s="205">
        <v>1</v>
      </c>
      <c r="II21" s="205">
        <v>0</v>
      </c>
      <c r="IJ21" s="205">
        <v>18</v>
      </c>
      <c r="IK21" s="205">
        <v>2</v>
      </c>
      <c r="IL21" s="205">
        <v>15</v>
      </c>
      <c r="IM21" s="205">
        <v>1</v>
      </c>
      <c r="IN21" s="205">
        <v>0</v>
      </c>
      <c r="IO21" s="205">
        <v>0</v>
      </c>
      <c r="IP21" s="205">
        <v>18</v>
      </c>
      <c r="IQ21" s="205">
        <v>4</v>
      </c>
      <c r="IR21" s="205">
        <v>14</v>
      </c>
      <c r="IS21" s="205">
        <v>0</v>
      </c>
      <c r="IT21" s="205">
        <v>0</v>
      </c>
      <c r="IU21" s="205">
        <v>0</v>
      </c>
      <c r="IV21" s="205">
        <v>18</v>
      </c>
      <c r="IW21" s="205">
        <v>4</v>
      </c>
      <c r="IX21" s="205">
        <v>14</v>
      </c>
      <c r="IY21" s="205">
        <v>0</v>
      </c>
      <c r="IZ21" s="205">
        <v>0</v>
      </c>
      <c r="JA21" s="205">
        <v>0</v>
      </c>
      <c r="JB21" s="205">
        <v>18</v>
      </c>
      <c r="JC21" s="205">
        <v>4</v>
      </c>
      <c r="JD21" s="205">
        <v>8</v>
      </c>
      <c r="JE21" s="205">
        <v>5</v>
      </c>
      <c r="JF21" s="205">
        <v>1</v>
      </c>
      <c r="JG21" s="205">
        <v>0</v>
      </c>
      <c r="JH21" s="205">
        <v>18</v>
      </c>
      <c r="JI21" s="205">
        <v>2</v>
      </c>
      <c r="JJ21" s="205">
        <v>13</v>
      </c>
      <c r="JK21" s="205">
        <v>2</v>
      </c>
      <c r="JL21" s="205">
        <v>1</v>
      </c>
      <c r="JM21" s="205">
        <v>0</v>
      </c>
      <c r="JN21" s="205">
        <v>18</v>
      </c>
      <c r="JO21" s="205">
        <v>3</v>
      </c>
      <c r="JP21" s="205">
        <v>14</v>
      </c>
      <c r="JQ21" s="205">
        <v>1</v>
      </c>
      <c r="JR21" s="205">
        <v>0</v>
      </c>
      <c r="JS21" s="205">
        <v>0</v>
      </c>
      <c r="JT21" s="205">
        <v>18</v>
      </c>
      <c r="JU21" s="205">
        <v>0</v>
      </c>
      <c r="JV21" s="205">
        <v>16</v>
      </c>
      <c r="JW21" s="205">
        <v>1</v>
      </c>
      <c r="JX21" s="205">
        <v>1</v>
      </c>
      <c r="JY21" s="205">
        <v>0</v>
      </c>
      <c r="JZ21" s="205">
        <v>18</v>
      </c>
      <c r="KA21" s="205">
        <v>0</v>
      </c>
      <c r="KB21" s="205">
        <v>12</v>
      </c>
      <c r="KC21" s="205">
        <v>5</v>
      </c>
      <c r="KD21" s="205">
        <v>1</v>
      </c>
      <c r="KE21" s="205">
        <v>0</v>
      </c>
    </row>
    <row r="22" spans="1:291" ht="15" customHeight="1" x14ac:dyDescent="0.15">
      <c r="A22" s="202"/>
      <c r="B22" s="206" t="s">
        <v>619</v>
      </c>
      <c r="C22" s="205">
        <v>98</v>
      </c>
      <c r="D22" s="205">
        <v>48</v>
      </c>
      <c r="E22" s="205">
        <v>48</v>
      </c>
      <c r="F22" s="205">
        <v>2</v>
      </c>
      <c r="G22" s="205">
        <v>98</v>
      </c>
      <c r="H22" s="205">
        <v>59</v>
      </c>
      <c r="I22" s="205">
        <v>15</v>
      </c>
      <c r="J22" s="205">
        <v>1</v>
      </c>
      <c r="K22" s="205">
        <v>9</v>
      </c>
      <c r="L22" s="205">
        <v>4</v>
      </c>
      <c r="M22" s="205">
        <v>10</v>
      </c>
      <c r="N22" s="205">
        <v>0</v>
      </c>
      <c r="O22" s="205">
        <v>98</v>
      </c>
      <c r="P22" s="205">
        <v>66</v>
      </c>
      <c r="Q22" s="205">
        <v>25</v>
      </c>
      <c r="R22" s="205">
        <v>7</v>
      </c>
      <c r="S22" s="205">
        <v>0</v>
      </c>
      <c r="T22" s="205">
        <v>98</v>
      </c>
      <c r="U22" s="205">
        <v>63</v>
      </c>
      <c r="V22" s="205">
        <v>17</v>
      </c>
      <c r="W22" s="205">
        <v>14</v>
      </c>
      <c r="X22" s="205">
        <v>4</v>
      </c>
      <c r="Y22" s="205">
        <v>0</v>
      </c>
      <c r="Z22" s="205">
        <v>0</v>
      </c>
      <c r="AA22" s="205">
        <v>98</v>
      </c>
      <c r="AB22" s="205">
        <v>68</v>
      </c>
      <c r="AC22" s="205">
        <v>23</v>
      </c>
      <c r="AD22" s="205">
        <v>7</v>
      </c>
      <c r="AE22" s="205">
        <v>98</v>
      </c>
      <c r="AF22" s="205">
        <v>17</v>
      </c>
      <c r="AG22" s="205">
        <v>43</v>
      </c>
      <c r="AH22" s="205">
        <v>12</v>
      </c>
      <c r="AI22" s="205">
        <v>5</v>
      </c>
      <c r="AJ22" s="205">
        <v>34</v>
      </c>
      <c r="AK22" s="205">
        <v>4</v>
      </c>
      <c r="AL22" s="205">
        <v>0</v>
      </c>
      <c r="AM22" s="205">
        <v>7</v>
      </c>
      <c r="AN22" s="205">
        <v>2</v>
      </c>
      <c r="AO22" s="205">
        <v>98</v>
      </c>
      <c r="AP22" s="205">
        <v>44</v>
      </c>
      <c r="AQ22" s="205">
        <v>45</v>
      </c>
      <c r="AR22" s="205">
        <v>24</v>
      </c>
      <c r="AS22" s="205">
        <v>22</v>
      </c>
      <c r="AT22" s="205">
        <v>34</v>
      </c>
      <c r="AU22" s="205">
        <v>15</v>
      </c>
      <c r="AV22" s="205">
        <v>26</v>
      </c>
      <c r="AW22" s="205">
        <v>35</v>
      </c>
      <c r="AX22" s="205">
        <v>7</v>
      </c>
      <c r="AY22" s="205">
        <v>5</v>
      </c>
      <c r="AZ22" s="205">
        <v>48</v>
      </c>
      <c r="BA22" s="205">
        <v>16</v>
      </c>
      <c r="BB22" s="205">
        <v>30</v>
      </c>
      <c r="BC22" s="205">
        <v>1</v>
      </c>
      <c r="BD22" s="205">
        <v>0</v>
      </c>
      <c r="BE22" s="205">
        <v>0</v>
      </c>
      <c r="BF22" s="205">
        <v>1</v>
      </c>
      <c r="BG22" s="205">
        <v>48</v>
      </c>
      <c r="BH22" s="205">
        <v>20</v>
      </c>
      <c r="BI22" s="205">
        <v>19</v>
      </c>
      <c r="BJ22" s="205">
        <v>0</v>
      </c>
      <c r="BK22" s="205">
        <v>0</v>
      </c>
      <c r="BL22" s="205">
        <v>0</v>
      </c>
      <c r="BM22" s="205">
        <v>9</v>
      </c>
      <c r="BN22" s="205">
        <v>48</v>
      </c>
      <c r="BO22" s="205">
        <v>19</v>
      </c>
      <c r="BP22" s="205">
        <v>29</v>
      </c>
      <c r="BQ22" s="205">
        <v>0</v>
      </c>
      <c r="BR22" s="205">
        <v>0</v>
      </c>
      <c r="BS22" s="205">
        <v>0</v>
      </c>
      <c r="BT22" s="205">
        <v>0</v>
      </c>
      <c r="BU22" s="205">
        <v>48</v>
      </c>
      <c r="BV22" s="205">
        <v>19</v>
      </c>
      <c r="BW22" s="205">
        <v>20</v>
      </c>
      <c r="BX22" s="205">
        <v>1</v>
      </c>
      <c r="BY22" s="205">
        <v>0</v>
      </c>
      <c r="BZ22" s="205">
        <v>0</v>
      </c>
      <c r="CA22" s="205">
        <v>8</v>
      </c>
      <c r="CB22" s="205">
        <v>48</v>
      </c>
      <c r="CC22" s="205">
        <v>18</v>
      </c>
      <c r="CD22" s="205">
        <v>23</v>
      </c>
      <c r="CE22" s="205">
        <v>6</v>
      </c>
      <c r="CF22" s="205">
        <v>1</v>
      </c>
      <c r="CG22" s="205">
        <v>0</v>
      </c>
      <c r="CH22" s="205">
        <v>0</v>
      </c>
      <c r="CI22" s="205">
        <v>48</v>
      </c>
      <c r="CJ22" s="205">
        <v>20</v>
      </c>
      <c r="CK22" s="205">
        <v>14</v>
      </c>
      <c r="CL22" s="205">
        <v>3</v>
      </c>
      <c r="CM22" s="205">
        <v>1</v>
      </c>
      <c r="CN22" s="205">
        <v>1</v>
      </c>
      <c r="CO22" s="205">
        <v>9</v>
      </c>
      <c r="CP22" s="205">
        <v>48</v>
      </c>
      <c r="CQ22" s="205">
        <v>12</v>
      </c>
      <c r="CR22" s="205">
        <v>25</v>
      </c>
      <c r="CS22" s="205">
        <v>6</v>
      </c>
      <c r="CT22" s="205">
        <v>0</v>
      </c>
      <c r="CU22" s="205">
        <v>4</v>
      </c>
      <c r="CV22" s="205">
        <v>1</v>
      </c>
      <c r="CW22" s="205">
        <v>48</v>
      </c>
      <c r="CX22" s="205">
        <v>11</v>
      </c>
      <c r="CY22" s="205">
        <v>24</v>
      </c>
      <c r="CZ22" s="205">
        <v>4</v>
      </c>
      <c r="DA22" s="205">
        <v>0</v>
      </c>
      <c r="DB22" s="205">
        <v>0</v>
      </c>
      <c r="DC22" s="205">
        <v>9</v>
      </c>
      <c r="DD22" s="205">
        <v>48</v>
      </c>
      <c r="DE22" s="205">
        <v>24</v>
      </c>
      <c r="DF22" s="205">
        <v>24</v>
      </c>
      <c r="DG22" s="205">
        <v>0</v>
      </c>
      <c r="DH22" s="205">
        <v>0</v>
      </c>
      <c r="DI22" s="205">
        <v>0</v>
      </c>
      <c r="DJ22" s="205">
        <v>0</v>
      </c>
      <c r="DK22" s="205">
        <v>48</v>
      </c>
      <c r="DL22" s="205">
        <v>20</v>
      </c>
      <c r="DM22" s="205">
        <v>18</v>
      </c>
      <c r="DN22" s="205">
        <v>2</v>
      </c>
      <c r="DO22" s="205">
        <v>0</v>
      </c>
      <c r="DP22" s="205">
        <v>0</v>
      </c>
      <c r="DQ22" s="205">
        <v>8</v>
      </c>
      <c r="DR22" s="205">
        <v>48</v>
      </c>
      <c r="DS22" s="205">
        <v>23</v>
      </c>
      <c r="DT22" s="205">
        <v>23</v>
      </c>
      <c r="DU22" s="205">
        <v>1</v>
      </c>
      <c r="DV22" s="205">
        <v>0</v>
      </c>
      <c r="DW22" s="205">
        <v>1</v>
      </c>
      <c r="DX22" s="205">
        <v>0</v>
      </c>
      <c r="DY22" s="205">
        <v>48</v>
      </c>
      <c r="DZ22" s="205">
        <v>24</v>
      </c>
      <c r="EA22" s="205">
        <v>16</v>
      </c>
      <c r="EB22" s="205">
        <v>0</v>
      </c>
      <c r="EC22" s="205">
        <v>0</v>
      </c>
      <c r="ED22" s="205">
        <v>0</v>
      </c>
      <c r="EE22" s="205">
        <v>8</v>
      </c>
      <c r="EF22" s="205">
        <v>48</v>
      </c>
      <c r="EG22" s="205">
        <v>37</v>
      </c>
      <c r="EH22" s="205">
        <v>11</v>
      </c>
      <c r="EI22" s="205">
        <v>0</v>
      </c>
      <c r="EJ22" s="205">
        <v>48</v>
      </c>
      <c r="EK22" s="205">
        <v>41</v>
      </c>
      <c r="EL22" s="205">
        <v>7</v>
      </c>
      <c r="EM22" s="205">
        <v>0</v>
      </c>
      <c r="EN22" s="205">
        <v>48</v>
      </c>
      <c r="EO22" s="205">
        <v>45</v>
      </c>
      <c r="EP22" s="205">
        <v>1</v>
      </c>
      <c r="EQ22" s="205">
        <v>2</v>
      </c>
      <c r="ER22" s="205">
        <v>48</v>
      </c>
      <c r="ES22" s="205">
        <v>47</v>
      </c>
      <c r="ET22" s="205">
        <v>1</v>
      </c>
      <c r="EU22" s="205">
        <v>0</v>
      </c>
      <c r="EV22" s="205">
        <v>48</v>
      </c>
      <c r="EW22" s="205">
        <v>31</v>
      </c>
      <c r="EX22" s="205">
        <v>16</v>
      </c>
      <c r="EY22" s="205">
        <v>1</v>
      </c>
      <c r="EZ22" s="205">
        <v>48</v>
      </c>
      <c r="FA22" s="205">
        <v>43</v>
      </c>
      <c r="FB22" s="205">
        <v>5</v>
      </c>
      <c r="FC22" s="205">
        <v>0</v>
      </c>
      <c r="FD22" s="205">
        <v>98</v>
      </c>
      <c r="FE22" s="205">
        <v>35</v>
      </c>
      <c r="FF22" s="205">
        <v>42</v>
      </c>
      <c r="FG22" s="205">
        <v>21</v>
      </c>
      <c r="FH22" s="205">
        <v>98</v>
      </c>
      <c r="FI22" s="205">
        <v>53</v>
      </c>
      <c r="FJ22" s="205">
        <v>22</v>
      </c>
      <c r="FK22" s="205">
        <v>23</v>
      </c>
      <c r="FL22" s="205">
        <v>98</v>
      </c>
      <c r="FM22" s="205">
        <v>9</v>
      </c>
      <c r="FN22" s="205">
        <v>53</v>
      </c>
      <c r="FO22" s="205">
        <v>36</v>
      </c>
      <c r="FP22" s="205">
        <v>98</v>
      </c>
      <c r="FQ22" s="205">
        <v>10</v>
      </c>
      <c r="FR22" s="205">
        <v>44</v>
      </c>
      <c r="FS22" s="205">
        <v>44</v>
      </c>
      <c r="FT22" s="205">
        <v>98</v>
      </c>
      <c r="FU22" s="205">
        <v>43</v>
      </c>
      <c r="FV22" s="205">
        <v>36</v>
      </c>
      <c r="FW22" s="205">
        <v>19</v>
      </c>
      <c r="FX22" s="205">
        <v>98</v>
      </c>
      <c r="FY22" s="205">
        <v>55</v>
      </c>
      <c r="FZ22" s="205">
        <v>16</v>
      </c>
      <c r="GA22" s="205">
        <v>27</v>
      </c>
      <c r="GB22" s="205">
        <v>29</v>
      </c>
      <c r="GC22" s="205">
        <v>29</v>
      </c>
      <c r="GD22" s="205">
        <v>0</v>
      </c>
      <c r="GE22" s="205">
        <v>0</v>
      </c>
      <c r="GF22" s="205">
        <v>23</v>
      </c>
      <c r="GG22" s="205">
        <v>23</v>
      </c>
      <c r="GH22" s="205">
        <v>0</v>
      </c>
      <c r="GI22" s="205">
        <v>0</v>
      </c>
      <c r="GJ22" s="205">
        <v>5</v>
      </c>
      <c r="GK22" s="205">
        <v>4</v>
      </c>
      <c r="GL22" s="205">
        <v>0</v>
      </c>
      <c r="GM22" s="205">
        <v>1</v>
      </c>
      <c r="GN22" s="205">
        <v>4</v>
      </c>
      <c r="GO22" s="205">
        <v>4</v>
      </c>
      <c r="GP22" s="205">
        <v>0</v>
      </c>
      <c r="GQ22" s="205">
        <v>0</v>
      </c>
      <c r="GR22" s="205">
        <v>24</v>
      </c>
      <c r="GS22" s="205">
        <v>23</v>
      </c>
      <c r="GT22" s="205">
        <v>0</v>
      </c>
      <c r="GU22" s="205">
        <v>1</v>
      </c>
      <c r="GV22" s="205">
        <v>30</v>
      </c>
      <c r="GW22" s="205">
        <v>28</v>
      </c>
      <c r="GX22" s="205">
        <v>1</v>
      </c>
      <c r="GY22" s="205">
        <v>1</v>
      </c>
      <c r="GZ22" s="205">
        <v>48</v>
      </c>
      <c r="HA22" s="205">
        <v>1</v>
      </c>
      <c r="HB22" s="205">
        <v>36</v>
      </c>
      <c r="HC22" s="205">
        <v>1</v>
      </c>
      <c r="HD22" s="205">
        <v>10</v>
      </c>
      <c r="HE22" s="205">
        <v>48</v>
      </c>
      <c r="HF22" s="205">
        <v>1</v>
      </c>
      <c r="HG22" s="205">
        <v>28</v>
      </c>
      <c r="HH22" s="205">
        <v>0</v>
      </c>
      <c r="HI22" s="205">
        <v>19</v>
      </c>
      <c r="HJ22" s="205">
        <v>48</v>
      </c>
      <c r="HK22" s="205">
        <v>2</v>
      </c>
      <c r="HL22" s="205">
        <v>11</v>
      </c>
      <c r="HM22" s="205">
        <v>0</v>
      </c>
      <c r="HN22" s="205">
        <v>35</v>
      </c>
      <c r="HO22" s="205">
        <v>48</v>
      </c>
      <c r="HP22" s="205">
        <v>0</v>
      </c>
      <c r="HQ22" s="205">
        <v>14</v>
      </c>
      <c r="HR22" s="205">
        <v>0</v>
      </c>
      <c r="HS22" s="205">
        <v>34</v>
      </c>
      <c r="HT22" s="205">
        <v>48</v>
      </c>
      <c r="HU22" s="205">
        <v>0</v>
      </c>
      <c r="HV22" s="205">
        <v>26</v>
      </c>
      <c r="HW22" s="205">
        <v>1</v>
      </c>
      <c r="HX22" s="205">
        <v>21</v>
      </c>
      <c r="HY22" s="205">
        <v>48</v>
      </c>
      <c r="HZ22" s="205">
        <v>0</v>
      </c>
      <c r="IA22" s="205">
        <v>27</v>
      </c>
      <c r="IB22" s="205">
        <v>4</v>
      </c>
      <c r="IC22" s="205">
        <v>17</v>
      </c>
      <c r="ID22" s="205">
        <v>98</v>
      </c>
      <c r="IE22" s="205">
        <v>14</v>
      </c>
      <c r="IF22" s="205">
        <v>76</v>
      </c>
      <c r="IG22" s="205">
        <v>5</v>
      </c>
      <c r="IH22" s="205">
        <v>2</v>
      </c>
      <c r="II22" s="205">
        <v>1</v>
      </c>
      <c r="IJ22" s="205">
        <v>98</v>
      </c>
      <c r="IK22" s="205">
        <v>10</v>
      </c>
      <c r="IL22" s="205">
        <v>70</v>
      </c>
      <c r="IM22" s="205">
        <v>12</v>
      </c>
      <c r="IN22" s="205">
        <v>5</v>
      </c>
      <c r="IO22" s="205">
        <v>1</v>
      </c>
      <c r="IP22" s="205">
        <v>98</v>
      </c>
      <c r="IQ22" s="205">
        <v>14</v>
      </c>
      <c r="IR22" s="205">
        <v>74</v>
      </c>
      <c r="IS22" s="205">
        <v>9</v>
      </c>
      <c r="IT22" s="205">
        <v>1</v>
      </c>
      <c r="IU22" s="205">
        <v>0</v>
      </c>
      <c r="IV22" s="205">
        <v>98</v>
      </c>
      <c r="IW22" s="205">
        <v>10</v>
      </c>
      <c r="IX22" s="205">
        <v>76</v>
      </c>
      <c r="IY22" s="205">
        <v>11</v>
      </c>
      <c r="IZ22" s="205">
        <v>1</v>
      </c>
      <c r="JA22" s="205">
        <v>0</v>
      </c>
      <c r="JB22" s="205">
        <v>98</v>
      </c>
      <c r="JC22" s="205">
        <v>38</v>
      </c>
      <c r="JD22" s="205">
        <v>48</v>
      </c>
      <c r="JE22" s="205">
        <v>10</v>
      </c>
      <c r="JF22" s="205">
        <v>1</v>
      </c>
      <c r="JG22" s="205">
        <v>1</v>
      </c>
      <c r="JH22" s="205">
        <v>98</v>
      </c>
      <c r="JI22" s="205">
        <v>39</v>
      </c>
      <c r="JJ22" s="205">
        <v>50</v>
      </c>
      <c r="JK22" s="205">
        <v>3</v>
      </c>
      <c r="JL22" s="205">
        <v>5</v>
      </c>
      <c r="JM22" s="205">
        <v>1</v>
      </c>
      <c r="JN22" s="205">
        <v>98</v>
      </c>
      <c r="JO22" s="205">
        <v>12</v>
      </c>
      <c r="JP22" s="205">
        <v>62</v>
      </c>
      <c r="JQ22" s="205">
        <v>22</v>
      </c>
      <c r="JR22" s="205">
        <v>2</v>
      </c>
      <c r="JS22" s="205">
        <v>0</v>
      </c>
      <c r="JT22" s="205">
        <v>98</v>
      </c>
      <c r="JU22" s="205">
        <v>12</v>
      </c>
      <c r="JV22" s="205">
        <v>77</v>
      </c>
      <c r="JW22" s="205">
        <v>8</v>
      </c>
      <c r="JX22" s="205">
        <v>1</v>
      </c>
      <c r="JY22" s="205">
        <v>0</v>
      </c>
      <c r="JZ22" s="205">
        <v>98</v>
      </c>
      <c r="KA22" s="205">
        <v>19</v>
      </c>
      <c r="KB22" s="205">
        <v>49</v>
      </c>
      <c r="KC22" s="205">
        <v>26</v>
      </c>
      <c r="KD22" s="205">
        <v>4</v>
      </c>
      <c r="KE22" s="205">
        <v>0</v>
      </c>
    </row>
    <row r="23" spans="1:291" ht="15" customHeight="1" x14ac:dyDescent="0.15">
      <c r="A23" s="202"/>
      <c r="B23" s="206" t="s">
        <v>620</v>
      </c>
      <c r="C23" s="205">
        <v>117</v>
      </c>
      <c r="D23" s="205">
        <v>63</v>
      </c>
      <c r="E23" s="205">
        <v>51</v>
      </c>
      <c r="F23" s="205">
        <v>3</v>
      </c>
      <c r="G23" s="205">
        <v>117</v>
      </c>
      <c r="H23" s="205">
        <v>63</v>
      </c>
      <c r="I23" s="205">
        <v>32</v>
      </c>
      <c r="J23" s="205">
        <v>1</v>
      </c>
      <c r="K23" s="205">
        <v>5</v>
      </c>
      <c r="L23" s="205">
        <v>2</v>
      </c>
      <c r="M23" s="205">
        <v>12</v>
      </c>
      <c r="N23" s="205">
        <v>2</v>
      </c>
      <c r="O23" s="205">
        <v>117</v>
      </c>
      <c r="P23" s="205">
        <v>74</v>
      </c>
      <c r="Q23" s="205">
        <v>33</v>
      </c>
      <c r="R23" s="205">
        <v>9</v>
      </c>
      <c r="S23" s="205">
        <v>1</v>
      </c>
      <c r="T23" s="205">
        <v>117</v>
      </c>
      <c r="U23" s="205">
        <v>69</v>
      </c>
      <c r="V23" s="205">
        <v>14</v>
      </c>
      <c r="W23" s="205">
        <v>26</v>
      </c>
      <c r="X23" s="205">
        <v>7</v>
      </c>
      <c r="Y23" s="205">
        <v>0</v>
      </c>
      <c r="Z23" s="205">
        <v>1</v>
      </c>
      <c r="AA23" s="205">
        <v>117</v>
      </c>
      <c r="AB23" s="205">
        <v>73</v>
      </c>
      <c r="AC23" s="205">
        <v>35</v>
      </c>
      <c r="AD23" s="205">
        <v>9</v>
      </c>
      <c r="AE23" s="205">
        <v>117</v>
      </c>
      <c r="AF23" s="205">
        <v>13</v>
      </c>
      <c r="AG23" s="205">
        <v>49</v>
      </c>
      <c r="AH23" s="205">
        <v>19</v>
      </c>
      <c r="AI23" s="205">
        <v>7</v>
      </c>
      <c r="AJ23" s="205">
        <v>32</v>
      </c>
      <c r="AK23" s="205">
        <v>4</v>
      </c>
      <c r="AL23" s="205">
        <v>0</v>
      </c>
      <c r="AM23" s="205">
        <v>8</v>
      </c>
      <c r="AN23" s="205">
        <v>2</v>
      </c>
      <c r="AO23" s="205">
        <v>117</v>
      </c>
      <c r="AP23" s="205">
        <v>50</v>
      </c>
      <c r="AQ23" s="205">
        <v>41</v>
      </c>
      <c r="AR23" s="205">
        <v>32</v>
      </c>
      <c r="AS23" s="205">
        <v>30</v>
      </c>
      <c r="AT23" s="205">
        <v>42</v>
      </c>
      <c r="AU23" s="205">
        <v>15</v>
      </c>
      <c r="AV23" s="205">
        <v>30</v>
      </c>
      <c r="AW23" s="205">
        <v>42</v>
      </c>
      <c r="AX23" s="205">
        <v>10</v>
      </c>
      <c r="AY23" s="205">
        <v>1</v>
      </c>
      <c r="AZ23" s="205">
        <v>63</v>
      </c>
      <c r="BA23" s="205">
        <v>20</v>
      </c>
      <c r="BB23" s="205">
        <v>34</v>
      </c>
      <c r="BC23" s="205">
        <v>3</v>
      </c>
      <c r="BD23" s="205">
        <v>0</v>
      </c>
      <c r="BE23" s="205">
        <v>3</v>
      </c>
      <c r="BF23" s="205">
        <v>3</v>
      </c>
      <c r="BG23" s="205">
        <v>51</v>
      </c>
      <c r="BH23" s="205">
        <v>27</v>
      </c>
      <c r="BI23" s="205">
        <v>20</v>
      </c>
      <c r="BJ23" s="205">
        <v>1</v>
      </c>
      <c r="BK23" s="205">
        <v>0</v>
      </c>
      <c r="BL23" s="205">
        <v>0</v>
      </c>
      <c r="BM23" s="205">
        <v>3</v>
      </c>
      <c r="BN23" s="205">
        <v>63</v>
      </c>
      <c r="BO23" s="205">
        <v>20</v>
      </c>
      <c r="BP23" s="205">
        <v>39</v>
      </c>
      <c r="BQ23" s="205">
        <v>2</v>
      </c>
      <c r="BR23" s="205">
        <v>0</v>
      </c>
      <c r="BS23" s="205">
        <v>1</v>
      </c>
      <c r="BT23" s="205">
        <v>1</v>
      </c>
      <c r="BU23" s="205">
        <v>51</v>
      </c>
      <c r="BV23" s="205">
        <v>21</v>
      </c>
      <c r="BW23" s="205">
        <v>26</v>
      </c>
      <c r="BX23" s="205">
        <v>1</v>
      </c>
      <c r="BY23" s="205">
        <v>0</v>
      </c>
      <c r="BZ23" s="205">
        <v>0</v>
      </c>
      <c r="CA23" s="205">
        <v>3</v>
      </c>
      <c r="CB23" s="205">
        <v>63</v>
      </c>
      <c r="CC23" s="205">
        <v>20</v>
      </c>
      <c r="CD23" s="205">
        <v>32</v>
      </c>
      <c r="CE23" s="205">
        <v>6</v>
      </c>
      <c r="CF23" s="205">
        <v>3</v>
      </c>
      <c r="CG23" s="205">
        <v>1</v>
      </c>
      <c r="CH23" s="205">
        <v>1</v>
      </c>
      <c r="CI23" s="205">
        <v>51</v>
      </c>
      <c r="CJ23" s="205">
        <v>20</v>
      </c>
      <c r="CK23" s="205">
        <v>24</v>
      </c>
      <c r="CL23" s="205">
        <v>3</v>
      </c>
      <c r="CM23" s="205">
        <v>0</v>
      </c>
      <c r="CN23" s="205">
        <v>1</v>
      </c>
      <c r="CO23" s="205">
        <v>3</v>
      </c>
      <c r="CP23" s="205">
        <v>63</v>
      </c>
      <c r="CQ23" s="205">
        <v>15</v>
      </c>
      <c r="CR23" s="205">
        <v>33</v>
      </c>
      <c r="CS23" s="205">
        <v>1</v>
      </c>
      <c r="CT23" s="205">
        <v>0</v>
      </c>
      <c r="CU23" s="205">
        <v>12</v>
      </c>
      <c r="CV23" s="205">
        <v>2</v>
      </c>
      <c r="CW23" s="205">
        <v>51</v>
      </c>
      <c r="CX23" s="205">
        <v>23</v>
      </c>
      <c r="CY23" s="205">
        <v>23</v>
      </c>
      <c r="CZ23" s="205">
        <v>2</v>
      </c>
      <c r="DA23" s="205">
        <v>0</v>
      </c>
      <c r="DB23" s="205">
        <v>0</v>
      </c>
      <c r="DC23" s="205">
        <v>3</v>
      </c>
      <c r="DD23" s="205">
        <v>63</v>
      </c>
      <c r="DE23" s="205">
        <v>26</v>
      </c>
      <c r="DF23" s="205">
        <v>29</v>
      </c>
      <c r="DG23" s="205">
        <v>4</v>
      </c>
      <c r="DH23" s="205">
        <v>0</v>
      </c>
      <c r="DI23" s="205">
        <v>3</v>
      </c>
      <c r="DJ23" s="205">
        <v>1</v>
      </c>
      <c r="DK23" s="205">
        <v>51</v>
      </c>
      <c r="DL23" s="205">
        <v>26</v>
      </c>
      <c r="DM23" s="205">
        <v>21</v>
      </c>
      <c r="DN23" s="205">
        <v>2</v>
      </c>
      <c r="DO23" s="205">
        <v>0</v>
      </c>
      <c r="DP23" s="205">
        <v>0</v>
      </c>
      <c r="DQ23" s="205">
        <v>2</v>
      </c>
      <c r="DR23" s="205">
        <v>63</v>
      </c>
      <c r="DS23" s="205">
        <v>24</v>
      </c>
      <c r="DT23" s="205">
        <v>32</v>
      </c>
      <c r="DU23" s="205">
        <v>3</v>
      </c>
      <c r="DV23" s="205">
        <v>0</v>
      </c>
      <c r="DW23" s="205">
        <v>3</v>
      </c>
      <c r="DX23" s="205">
        <v>1</v>
      </c>
      <c r="DY23" s="205">
        <v>51</v>
      </c>
      <c r="DZ23" s="205">
        <v>24</v>
      </c>
      <c r="EA23" s="205">
        <v>21</v>
      </c>
      <c r="EB23" s="205">
        <v>3</v>
      </c>
      <c r="EC23" s="205">
        <v>0</v>
      </c>
      <c r="ED23" s="205">
        <v>1</v>
      </c>
      <c r="EE23" s="205">
        <v>2</v>
      </c>
      <c r="EF23" s="205">
        <v>63</v>
      </c>
      <c r="EG23" s="205">
        <v>41</v>
      </c>
      <c r="EH23" s="205">
        <v>21</v>
      </c>
      <c r="EI23" s="205">
        <v>1</v>
      </c>
      <c r="EJ23" s="205">
        <v>51</v>
      </c>
      <c r="EK23" s="205">
        <v>45</v>
      </c>
      <c r="EL23" s="205">
        <v>6</v>
      </c>
      <c r="EM23" s="205">
        <v>0</v>
      </c>
      <c r="EN23" s="205">
        <v>63</v>
      </c>
      <c r="EO23" s="205">
        <v>60</v>
      </c>
      <c r="EP23" s="205">
        <v>2</v>
      </c>
      <c r="EQ23" s="205">
        <v>1</v>
      </c>
      <c r="ER23" s="205">
        <v>51</v>
      </c>
      <c r="ES23" s="205">
        <v>47</v>
      </c>
      <c r="ET23" s="205">
        <v>4</v>
      </c>
      <c r="EU23" s="205">
        <v>0</v>
      </c>
      <c r="EV23" s="205">
        <v>63</v>
      </c>
      <c r="EW23" s="205">
        <v>40</v>
      </c>
      <c r="EX23" s="205">
        <v>23</v>
      </c>
      <c r="EY23" s="205">
        <v>0</v>
      </c>
      <c r="EZ23" s="205">
        <v>51</v>
      </c>
      <c r="FA23" s="205">
        <v>43</v>
      </c>
      <c r="FB23" s="205">
        <v>7</v>
      </c>
      <c r="FC23" s="205">
        <v>1</v>
      </c>
      <c r="FD23" s="205">
        <v>117</v>
      </c>
      <c r="FE23" s="205">
        <v>38</v>
      </c>
      <c r="FF23" s="205">
        <v>54</v>
      </c>
      <c r="FG23" s="205">
        <v>25</v>
      </c>
      <c r="FH23" s="205">
        <v>117</v>
      </c>
      <c r="FI23" s="205">
        <v>71</v>
      </c>
      <c r="FJ23" s="205">
        <v>16</v>
      </c>
      <c r="FK23" s="205">
        <v>30</v>
      </c>
      <c r="FL23" s="205">
        <v>117</v>
      </c>
      <c r="FM23" s="205">
        <v>5</v>
      </c>
      <c r="FN23" s="205">
        <v>63</v>
      </c>
      <c r="FO23" s="205">
        <v>49</v>
      </c>
      <c r="FP23" s="205">
        <v>117</v>
      </c>
      <c r="FQ23" s="205">
        <v>14</v>
      </c>
      <c r="FR23" s="205">
        <v>44</v>
      </c>
      <c r="FS23" s="205">
        <v>59</v>
      </c>
      <c r="FT23" s="205">
        <v>117</v>
      </c>
      <c r="FU23" s="205">
        <v>49</v>
      </c>
      <c r="FV23" s="205">
        <v>47</v>
      </c>
      <c r="FW23" s="205">
        <v>21</v>
      </c>
      <c r="FX23" s="205">
        <v>117</v>
      </c>
      <c r="FY23" s="205">
        <v>63</v>
      </c>
      <c r="FZ23" s="205">
        <v>21</v>
      </c>
      <c r="GA23" s="205">
        <v>33</v>
      </c>
      <c r="GB23" s="205">
        <v>39</v>
      </c>
      <c r="GC23" s="205">
        <v>37</v>
      </c>
      <c r="GD23" s="205">
        <v>0</v>
      </c>
      <c r="GE23" s="205">
        <v>2</v>
      </c>
      <c r="GF23" s="205">
        <v>30</v>
      </c>
      <c r="GG23" s="205">
        <v>29</v>
      </c>
      <c r="GH23" s="205">
        <v>0</v>
      </c>
      <c r="GI23" s="205">
        <v>1</v>
      </c>
      <c r="GJ23" s="205">
        <v>10</v>
      </c>
      <c r="GK23" s="205">
        <v>9</v>
      </c>
      <c r="GL23" s="205">
        <v>1</v>
      </c>
      <c r="GM23" s="205">
        <v>0</v>
      </c>
      <c r="GN23" s="205">
        <v>4</v>
      </c>
      <c r="GO23" s="205">
        <v>4</v>
      </c>
      <c r="GP23" s="205">
        <v>0</v>
      </c>
      <c r="GQ23" s="205">
        <v>0</v>
      </c>
      <c r="GR23" s="205">
        <v>29</v>
      </c>
      <c r="GS23" s="205">
        <v>27</v>
      </c>
      <c r="GT23" s="205">
        <v>1</v>
      </c>
      <c r="GU23" s="205">
        <v>1</v>
      </c>
      <c r="GV23" s="205">
        <v>34</v>
      </c>
      <c r="GW23" s="205">
        <v>30</v>
      </c>
      <c r="GX23" s="205">
        <v>2</v>
      </c>
      <c r="GY23" s="205">
        <v>2</v>
      </c>
      <c r="GZ23" s="205">
        <v>63</v>
      </c>
      <c r="HA23" s="205">
        <v>0</v>
      </c>
      <c r="HB23" s="205">
        <v>44</v>
      </c>
      <c r="HC23" s="205">
        <v>4</v>
      </c>
      <c r="HD23" s="205">
        <v>15</v>
      </c>
      <c r="HE23" s="205">
        <v>51</v>
      </c>
      <c r="HF23" s="205">
        <v>0</v>
      </c>
      <c r="HG23" s="205">
        <v>27</v>
      </c>
      <c r="HH23" s="205">
        <v>1</v>
      </c>
      <c r="HI23" s="205">
        <v>23</v>
      </c>
      <c r="HJ23" s="205">
        <v>63</v>
      </c>
      <c r="HK23" s="205">
        <v>0</v>
      </c>
      <c r="HL23" s="205">
        <v>21</v>
      </c>
      <c r="HM23" s="205">
        <v>0</v>
      </c>
      <c r="HN23" s="205">
        <v>42</v>
      </c>
      <c r="HO23" s="205">
        <v>51</v>
      </c>
      <c r="HP23" s="205">
        <v>0</v>
      </c>
      <c r="HQ23" s="205">
        <v>14</v>
      </c>
      <c r="HR23" s="205">
        <v>1</v>
      </c>
      <c r="HS23" s="205">
        <v>36</v>
      </c>
      <c r="HT23" s="205">
        <v>63</v>
      </c>
      <c r="HU23" s="205">
        <v>1</v>
      </c>
      <c r="HV23" s="205">
        <v>28</v>
      </c>
      <c r="HW23" s="205">
        <v>2</v>
      </c>
      <c r="HX23" s="205">
        <v>32</v>
      </c>
      <c r="HY23" s="205">
        <v>51</v>
      </c>
      <c r="HZ23" s="205">
        <v>0</v>
      </c>
      <c r="IA23" s="205">
        <v>32</v>
      </c>
      <c r="IB23" s="205">
        <v>2</v>
      </c>
      <c r="IC23" s="205">
        <v>17</v>
      </c>
      <c r="ID23" s="205">
        <v>117</v>
      </c>
      <c r="IE23" s="205">
        <v>11</v>
      </c>
      <c r="IF23" s="205">
        <v>97</v>
      </c>
      <c r="IG23" s="205">
        <v>5</v>
      </c>
      <c r="IH23" s="205">
        <v>0</v>
      </c>
      <c r="II23" s="205">
        <v>4</v>
      </c>
      <c r="IJ23" s="205">
        <v>117</v>
      </c>
      <c r="IK23" s="205">
        <v>5</v>
      </c>
      <c r="IL23" s="205">
        <v>82</v>
      </c>
      <c r="IM23" s="205">
        <v>24</v>
      </c>
      <c r="IN23" s="205">
        <v>3</v>
      </c>
      <c r="IO23" s="205">
        <v>3</v>
      </c>
      <c r="IP23" s="205">
        <v>117</v>
      </c>
      <c r="IQ23" s="205">
        <v>9</v>
      </c>
      <c r="IR23" s="205">
        <v>84</v>
      </c>
      <c r="IS23" s="205">
        <v>21</v>
      </c>
      <c r="IT23" s="205">
        <v>0</v>
      </c>
      <c r="IU23" s="205">
        <v>3</v>
      </c>
      <c r="IV23" s="205">
        <v>117</v>
      </c>
      <c r="IW23" s="205">
        <v>8</v>
      </c>
      <c r="IX23" s="205">
        <v>87</v>
      </c>
      <c r="IY23" s="205">
        <v>18</v>
      </c>
      <c r="IZ23" s="205">
        <v>1</v>
      </c>
      <c r="JA23" s="205">
        <v>3</v>
      </c>
      <c r="JB23" s="205">
        <v>117</v>
      </c>
      <c r="JC23" s="205">
        <v>35</v>
      </c>
      <c r="JD23" s="205">
        <v>62</v>
      </c>
      <c r="JE23" s="205">
        <v>17</v>
      </c>
      <c r="JF23" s="205">
        <v>0</v>
      </c>
      <c r="JG23" s="205">
        <v>3</v>
      </c>
      <c r="JH23" s="205">
        <v>117</v>
      </c>
      <c r="JI23" s="205">
        <v>41</v>
      </c>
      <c r="JJ23" s="205">
        <v>61</v>
      </c>
      <c r="JK23" s="205">
        <v>12</v>
      </c>
      <c r="JL23" s="205">
        <v>1</v>
      </c>
      <c r="JM23" s="205">
        <v>2</v>
      </c>
      <c r="JN23" s="205">
        <v>117</v>
      </c>
      <c r="JO23" s="205">
        <v>7</v>
      </c>
      <c r="JP23" s="205">
        <v>64</v>
      </c>
      <c r="JQ23" s="205">
        <v>38</v>
      </c>
      <c r="JR23" s="205">
        <v>6</v>
      </c>
      <c r="JS23" s="205">
        <v>2</v>
      </c>
      <c r="JT23" s="205">
        <v>117</v>
      </c>
      <c r="JU23" s="205">
        <v>8</v>
      </c>
      <c r="JV23" s="205">
        <v>77</v>
      </c>
      <c r="JW23" s="205">
        <v>23</v>
      </c>
      <c r="JX23" s="205">
        <v>4</v>
      </c>
      <c r="JY23" s="205">
        <v>5</v>
      </c>
      <c r="JZ23" s="205">
        <v>117</v>
      </c>
      <c r="KA23" s="205">
        <v>17</v>
      </c>
      <c r="KB23" s="205">
        <v>54</v>
      </c>
      <c r="KC23" s="205">
        <v>39</v>
      </c>
      <c r="KD23" s="205">
        <v>5</v>
      </c>
      <c r="KE23" s="205">
        <v>2</v>
      </c>
    </row>
    <row r="24" spans="1:291" ht="15" customHeight="1" x14ac:dyDescent="0.15">
      <c r="A24" s="202"/>
      <c r="B24" s="206" t="s">
        <v>621</v>
      </c>
      <c r="C24" s="205">
        <v>78</v>
      </c>
      <c r="D24" s="205">
        <v>28</v>
      </c>
      <c r="E24" s="205">
        <v>50</v>
      </c>
      <c r="F24" s="205">
        <v>0</v>
      </c>
      <c r="G24" s="205">
        <v>78</v>
      </c>
      <c r="H24" s="205">
        <v>39</v>
      </c>
      <c r="I24" s="205">
        <v>20</v>
      </c>
      <c r="J24" s="205">
        <v>1</v>
      </c>
      <c r="K24" s="205">
        <v>2</v>
      </c>
      <c r="L24" s="205">
        <v>1</v>
      </c>
      <c r="M24" s="205">
        <v>15</v>
      </c>
      <c r="N24" s="205">
        <v>0</v>
      </c>
      <c r="O24" s="205">
        <v>78</v>
      </c>
      <c r="P24" s="205">
        <v>57</v>
      </c>
      <c r="Q24" s="205">
        <v>14</v>
      </c>
      <c r="R24" s="205">
        <v>5</v>
      </c>
      <c r="S24" s="205">
        <v>2</v>
      </c>
      <c r="T24" s="205">
        <v>78</v>
      </c>
      <c r="U24" s="205">
        <v>40</v>
      </c>
      <c r="V24" s="205">
        <v>13</v>
      </c>
      <c r="W24" s="205">
        <v>16</v>
      </c>
      <c r="X24" s="205">
        <v>8</v>
      </c>
      <c r="Y24" s="205">
        <v>0</v>
      </c>
      <c r="Z24" s="205">
        <v>1</v>
      </c>
      <c r="AA24" s="205">
        <v>78</v>
      </c>
      <c r="AB24" s="205">
        <v>53</v>
      </c>
      <c r="AC24" s="205">
        <v>20</v>
      </c>
      <c r="AD24" s="205">
        <v>5</v>
      </c>
      <c r="AE24" s="205">
        <v>78</v>
      </c>
      <c r="AF24" s="205">
        <v>9</v>
      </c>
      <c r="AG24" s="205">
        <v>25</v>
      </c>
      <c r="AH24" s="205">
        <v>16</v>
      </c>
      <c r="AI24" s="205">
        <v>2</v>
      </c>
      <c r="AJ24" s="205">
        <v>23</v>
      </c>
      <c r="AK24" s="205">
        <v>1</v>
      </c>
      <c r="AL24" s="205">
        <v>1</v>
      </c>
      <c r="AM24" s="205">
        <v>14</v>
      </c>
      <c r="AN24" s="205">
        <v>3</v>
      </c>
      <c r="AO24" s="205">
        <v>78</v>
      </c>
      <c r="AP24" s="205">
        <v>39</v>
      </c>
      <c r="AQ24" s="205">
        <v>29</v>
      </c>
      <c r="AR24" s="205">
        <v>23</v>
      </c>
      <c r="AS24" s="205">
        <v>15</v>
      </c>
      <c r="AT24" s="205">
        <v>29</v>
      </c>
      <c r="AU24" s="205">
        <v>10</v>
      </c>
      <c r="AV24" s="205">
        <v>24</v>
      </c>
      <c r="AW24" s="205">
        <v>32</v>
      </c>
      <c r="AX24" s="205">
        <v>3</v>
      </c>
      <c r="AY24" s="205">
        <v>3</v>
      </c>
      <c r="AZ24" s="205">
        <v>28</v>
      </c>
      <c r="BA24" s="205">
        <v>8</v>
      </c>
      <c r="BB24" s="205">
        <v>18</v>
      </c>
      <c r="BC24" s="205">
        <v>1</v>
      </c>
      <c r="BD24" s="205">
        <v>0</v>
      </c>
      <c r="BE24" s="205">
        <v>1</v>
      </c>
      <c r="BF24" s="205">
        <v>0</v>
      </c>
      <c r="BG24" s="205">
        <v>50</v>
      </c>
      <c r="BH24" s="205">
        <v>25</v>
      </c>
      <c r="BI24" s="205">
        <v>14</v>
      </c>
      <c r="BJ24" s="205">
        <v>1</v>
      </c>
      <c r="BK24" s="205">
        <v>0</v>
      </c>
      <c r="BL24" s="205">
        <v>0</v>
      </c>
      <c r="BM24" s="205">
        <v>10</v>
      </c>
      <c r="BN24" s="205">
        <v>28</v>
      </c>
      <c r="BO24" s="205">
        <v>11</v>
      </c>
      <c r="BP24" s="205">
        <v>15</v>
      </c>
      <c r="BQ24" s="205">
        <v>1</v>
      </c>
      <c r="BR24" s="205">
        <v>0</v>
      </c>
      <c r="BS24" s="205">
        <v>0</v>
      </c>
      <c r="BT24" s="205">
        <v>1</v>
      </c>
      <c r="BU24" s="205">
        <v>50</v>
      </c>
      <c r="BV24" s="205">
        <v>26</v>
      </c>
      <c r="BW24" s="205">
        <v>13</v>
      </c>
      <c r="BX24" s="205">
        <v>1</v>
      </c>
      <c r="BY24" s="205">
        <v>0</v>
      </c>
      <c r="BZ24" s="205">
        <v>1</v>
      </c>
      <c r="CA24" s="205">
        <v>9</v>
      </c>
      <c r="CB24" s="205">
        <v>28</v>
      </c>
      <c r="CC24" s="205">
        <v>8</v>
      </c>
      <c r="CD24" s="205">
        <v>12</v>
      </c>
      <c r="CE24" s="205">
        <v>6</v>
      </c>
      <c r="CF24" s="205">
        <v>0</v>
      </c>
      <c r="CG24" s="205">
        <v>1</v>
      </c>
      <c r="CH24" s="205">
        <v>1</v>
      </c>
      <c r="CI24" s="205">
        <v>50</v>
      </c>
      <c r="CJ24" s="205">
        <v>19</v>
      </c>
      <c r="CK24" s="205">
        <v>17</v>
      </c>
      <c r="CL24" s="205">
        <v>1</v>
      </c>
      <c r="CM24" s="205">
        <v>1</v>
      </c>
      <c r="CN24" s="205">
        <v>3</v>
      </c>
      <c r="CO24" s="205">
        <v>9</v>
      </c>
      <c r="CP24" s="205">
        <v>28</v>
      </c>
      <c r="CQ24" s="205">
        <v>7</v>
      </c>
      <c r="CR24" s="205">
        <v>14</v>
      </c>
      <c r="CS24" s="205">
        <v>0</v>
      </c>
      <c r="CT24" s="205">
        <v>0</v>
      </c>
      <c r="CU24" s="205">
        <v>4</v>
      </c>
      <c r="CV24" s="205">
        <v>3</v>
      </c>
      <c r="CW24" s="205">
        <v>50</v>
      </c>
      <c r="CX24" s="205">
        <v>14</v>
      </c>
      <c r="CY24" s="205">
        <v>22</v>
      </c>
      <c r="CZ24" s="205">
        <v>4</v>
      </c>
      <c r="DA24" s="205">
        <v>0</v>
      </c>
      <c r="DB24" s="205">
        <v>1</v>
      </c>
      <c r="DC24" s="205">
        <v>9</v>
      </c>
      <c r="DD24" s="205">
        <v>28</v>
      </c>
      <c r="DE24" s="205">
        <v>12</v>
      </c>
      <c r="DF24" s="205">
        <v>14</v>
      </c>
      <c r="DG24" s="205">
        <v>1</v>
      </c>
      <c r="DH24" s="205">
        <v>0</v>
      </c>
      <c r="DI24" s="205">
        <v>0</v>
      </c>
      <c r="DJ24" s="205">
        <v>1</v>
      </c>
      <c r="DK24" s="205">
        <v>50</v>
      </c>
      <c r="DL24" s="205">
        <v>28</v>
      </c>
      <c r="DM24" s="205">
        <v>10</v>
      </c>
      <c r="DN24" s="205">
        <v>2</v>
      </c>
      <c r="DO24" s="205">
        <v>0</v>
      </c>
      <c r="DP24" s="205">
        <v>0</v>
      </c>
      <c r="DQ24" s="205">
        <v>10</v>
      </c>
      <c r="DR24" s="205">
        <v>28</v>
      </c>
      <c r="DS24" s="205">
        <v>13</v>
      </c>
      <c r="DT24" s="205">
        <v>14</v>
      </c>
      <c r="DU24" s="205">
        <v>0</v>
      </c>
      <c r="DV24" s="205">
        <v>0</v>
      </c>
      <c r="DW24" s="205">
        <v>0</v>
      </c>
      <c r="DX24" s="205">
        <v>1</v>
      </c>
      <c r="DY24" s="205">
        <v>50</v>
      </c>
      <c r="DZ24" s="205">
        <v>28</v>
      </c>
      <c r="EA24" s="205">
        <v>12</v>
      </c>
      <c r="EB24" s="205">
        <v>1</v>
      </c>
      <c r="EC24" s="205">
        <v>0</v>
      </c>
      <c r="ED24" s="205">
        <v>0</v>
      </c>
      <c r="EE24" s="205">
        <v>9</v>
      </c>
      <c r="EF24" s="205">
        <v>28</v>
      </c>
      <c r="EG24" s="205">
        <v>16</v>
      </c>
      <c r="EH24" s="205">
        <v>12</v>
      </c>
      <c r="EI24" s="205">
        <v>0</v>
      </c>
      <c r="EJ24" s="205">
        <v>50</v>
      </c>
      <c r="EK24" s="205">
        <v>39</v>
      </c>
      <c r="EL24" s="205">
        <v>10</v>
      </c>
      <c r="EM24" s="205">
        <v>1</v>
      </c>
      <c r="EN24" s="205">
        <v>28</v>
      </c>
      <c r="EO24" s="205">
        <v>27</v>
      </c>
      <c r="EP24" s="205">
        <v>0</v>
      </c>
      <c r="EQ24" s="205">
        <v>1</v>
      </c>
      <c r="ER24" s="205">
        <v>50</v>
      </c>
      <c r="ES24" s="205">
        <v>47</v>
      </c>
      <c r="ET24" s="205">
        <v>1</v>
      </c>
      <c r="EU24" s="205">
        <v>2</v>
      </c>
      <c r="EV24" s="205">
        <v>28</v>
      </c>
      <c r="EW24" s="205">
        <v>17</v>
      </c>
      <c r="EX24" s="205">
        <v>11</v>
      </c>
      <c r="EY24" s="205">
        <v>0</v>
      </c>
      <c r="EZ24" s="205">
        <v>50</v>
      </c>
      <c r="FA24" s="205">
        <v>40</v>
      </c>
      <c r="FB24" s="205">
        <v>8</v>
      </c>
      <c r="FC24" s="205">
        <v>2</v>
      </c>
      <c r="FD24" s="205">
        <v>78</v>
      </c>
      <c r="FE24" s="205">
        <v>23</v>
      </c>
      <c r="FF24" s="205">
        <v>39</v>
      </c>
      <c r="FG24" s="205">
        <v>16</v>
      </c>
      <c r="FH24" s="205">
        <v>78</v>
      </c>
      <c r="FI24" s="205">
        <v>49</v>
      </c>
      <c r="FJ24" s="205">
        <v>8</v>
      </c>
      <c r="FK24" s="205">
        <v>21</v>
      </c>
      <c r="FL24" s="205">
        <v>78</v>
      </c>
      <c r="FM24" s="205">
        <v>3</v>
      </c>
      <c r="FN24" s="205">
        <v>43</v>
      </c>
      <c r="FO24" s="205">
        <v>32</v>
      </c>
      <c r="FP24" s="205">
        <v>78</v>
      </c>
      <c r="FQ24" s="205">
        <v>7</v>
      </c>
      <c r="FR24" s="205">
        <v>33</v>
      </c>
      <c r="FS24" s="205">
        <v>38</v>
      </c>
      <c r="FT24" s="205">
        <v>78</v>
      </c>
      <c r="FU24" s="205">
        <v>30</v>
      </c>
      <c r="FV24" s="205">
        <v>31</v>
      </c>
      <c r="FW24" s="205">
        <v>17</v>
      </c>
      <c r="FX24" s="205">
        <v>78</v>
      </c>
      <c r="FY24" s="205">
        <v>50</v>
      </c>
      <c r="FZ24" s="205">
        <v>8</v>
      </c>
      <c r="GA24" s="205">
        <v>20</v>
      </c>
      <c r="GB24" s="205">
        <v>22</v>
      </c>
      <c r="GC24" s="205">
        <v>22</v>
      </c>
      <c r="GD24" s="205">
        <v>0</v>
      </c>
      <c r="GE24" s="205">
        <v>0</v>
      </c>
      <c r="GF24" s="205">
        <v>27</v>
      </c>
      <c r="GG24" s="205">
        <v>25</v>
      </c>
      <c r="GH24" s="205">
        <v>0</v>
      </c>
      <c r="GI24" s="205">
        <v>2</v>
      </c>
      <c r="GJ24" s="205">
        <v>1</v>
      </c>
      <c r="GK24" s="205">
        <v>1</v>
      </c>
      <c r="GL24" s="205">
        <v>0</v>
      </c>
      <c r="GM24" s="205">
        <v>0</v>
      </c>
      <c r="GN24" s="205">
        <v>6</v>
      </c>
      <c r="GO24" s="205">
        <v>6</v>
      </c>
      <c r="GP24" s="205">
        <v>0</v>
      </c>
      <c r="GQ24" s="205">
        <v>0</v>
      </c>
      <c r="GR24" s="205">
        <v>24</v>
      </c>
      <c r="GS24" s="205">
        <v>20</v>
      </c>
      <c r="GT24" s="205">
        <v>0</v>
      </c>
      <c r="GU24" s="205">
        <v>4</v>
      </c>
      <c r="GV24" s="205">
        <v>26</v>
      </c>
      <c r="GW24" s="205">
        <v>23</v>
      </c>
      <c r="GX24" s="205">
        <v>0</v>
      </c>
      <c r="GY24" s="205">
        <v>3</v>
      </c>
      <c r="GZ24" s="205">
        <v>28</v>
      </c>
      <c r="HA24" s="205">
        <v>0</v>
      </c>
      <c r="HB24" s="205">
        <v>21</v>
      </c>
      <c r="HC24" s="205">
        <v>1</v>
      </c>
      <c r="HD24" s="205">
        <v>6</v>
      </c>
      <c r="HE24" s="205">
        <v>50</v>
      </c>
      <c r="HF24" s="205">
        <v>0</v>
      </c>
      <c r="HG24" s="205">
        <v>28</v>
      </c>
      <c r="HH24" s="205">
        <v>2</v>
      </c>
      <c r="HI24" s="205">
        <v>20</v>
      </c>
      <c r="HJ24" s="205">
        <v>28</v>
      </c>
      <c r="HK24" s="205">
        <v>0</v>
      </c>
      <c r="HL24" s="205">
        <v>6</v>
      </c>
      <c r="HM24" s="205">
        <v>0</v>
      </c>
      <c r="HN24" s="205">
        <v>22</v>
      </c>
      <c r="HO24" s="205">
        <v>50</v>
      </c>
      <c r="HP24" s="205">
        <v>0</v>
      </c>
      <c r="HQ24" s="205">
        <v>20</v>
      </c>
      <c r="HR24" s="205">
        <v>1</v>
      </c>
      <c r="HS24" s="205">
        <v>29</v>
      </c>
      <c r="HT24" s="205">
        <v>28</v>
      </c>
      <c r="HU24" s="205">
        <v>0</v>
      </c>
      <c r="HV24" s="205">
        <v>19</v>
      </c>
      <c r="HW24" s="205">
        <v>0</v>
      </c>
      <c r="HX24" s="205">
        <v>9</v>
      </c>
      <c r="HY24" s="205">
        <v>50</v>
      </c>
      <c r="HZ24" s="205">
        <v>0</v>
      </c>
      <c r="IA24" s="205">
        <v>20</v>
      </c>
      <c r="IB24" s="205">
        <v>2</v>
      </c>
      <c r="IC24" s="205">
        <v>28</v>
      </c>
      <c r="ID24" s="205">
        <v>78</v>
      </c>
      <c r="IE24" s="205">
        <v>15</v>
      </c>
      <c r="IF24" s="205">
        <v>54</v>
      </c>
      <c r="IG24" s="205">
        <v>9</v>
      </c>
      <c r="IH24" s="205">
        <v>0</v>
      </c>
      <c r="II24" s="205">
        <v>0</v>
      </c>
      <c r="IJ24" s="205">
        <v>78</v>
      </c>
      <c r="IK24" s="205">
        <v>4</v>
      </c>
      <c r="IL24" s="205">
        <v>54</v>
      </c>
      <c r="IM24" s="205">
        <v>16</v>
      </c>
      <c r="IN24" s="205">
        <v>4</v>
      </c>
      <c r="IO24" s="205">
        <v>0</v>
      </c>
      <c r="IP24" s="205">
        <v>78</v>
      </c>
      <c r="IQ24" s="205">
        <v>10</v>
      </c>
      <c r="IR24" s="205">
        <v>40</v>
      </c>
      <c r="IS24" s="205">
        <v>25</v>
      </c>
      <c r="IT24" s="205">
        <v>1</v>
      </c>
      <c r="IU24" s="205">
        <v>2</v>
      </c>
      <c r="IV24" s="205">
        <v>78</v>
      </c>
      <c r="IW24" s="205">
        <v>9</v>
      </c>
      <c r="IX24" s="205">
        <v>39</v>
      </c>
      <c r="IY24" s="205">
        <v>28</v>
      </c>
      <c r="IZ24" s="205">
        <v>2</v>
      </c>
      <c r="JA24" s="205">
        <v>0</v>
      </c>
      <c r="JB24" s="205">
        <v>78</v>
      </c>
      <c r="JC24" s="205">
        <v>24</v>
      </c>
      <c r="JD24" s="205">
        <v>39</v>
      </c>
      <c r="JE24" s="205">
        <v>14</v>
      </c>
      <c r="JF24" s="205">
        <v>1</v>
      </c>
      <c r="JG24" s="205">
        <v>0</v>
      </c>
      <c r="JH24" s="205">
        <v>78</v>
      </c>
      <c r="JI24" s="205">
        <v>28</v>
      </c>
      <c r="JJ24" s="205">
        <v>43</v>
      </c>
      <c r="JK24" s="205">
        <v>5</v>
      </c>
      <c r="JL24" s="205">
        <v>2</v>
      </c>
      <c r="JM24" s="205">
        <v>0</v>
      </c>
      <c r="JN24" s="205">
        <v>78</v>
      </c>
      <c r="JO24" s="205">
        <v>3</v>
      </c>
      <c r="JP24" s="205">
        <v>50</v>
      </c>
      <c r="JQ24" s="205">
        <v>22</v>
      </c>
      <c r="JR24" s="205">
        <v>3</v>
      </c>
      <c r="JS24" s="205">
        <v>0</v>
      </c>
      <c r="JT24" s="205">
        <v>78</v>
      </c>
      <c r="JU24" s="205">
        <v>8</v>
      </c>
      <c r="JV24" s="205">
        <v>44</v>
      </c>
      <c r="JW24" s="205">
        <v>24</v>
      </c>
      <c r="JX24" s="205">
        <v>1</v>
      </c>
      <c r="JY24" s="205">
        <v>1</v>
      </c>
      <c r="JZ24" s="205">
        <v>78</v>
      </c>
      <c r="KA24" s="205">
        <v>10</v>
      </c>
      <c r="KB24" s="205">
        <v>40</v>
      </c>
      <c r="KC24" s="205">
        <v>27</v>
      </c>
      <c r="KD24" s="205">
        <v>0</v>
      </c>
      <c r="KE24" s="205">
        <v>1</v>
      </c>
    </row>
    <row r="25" spans="1:291" ht="15" customHeight="1" x14ac:dyDescent="0.15">
      <c r="A25" s="202"/>
      <c r="B25" s="206" t="s">
        <v>622</v>
      </c>
      <c r="C25" s="205">
        <v>68</v>
      </c>
      <c r="D25" s="205">
        <v>22</v>
      </c>
      <c r="E25" s="205">
        <v>44</v>
      </c>
      <c r="F25" s="205">
        <v>2</v>
      </c>
      <c r="G25" s="205">
        <v>68</v>
      </c>
      <c r="H25" s="205">
        <v>26</v>
      </c>
      <c r="I25" s="205">
        <v>27</v>
      </c>
      <c r="J25" s="205">
        <v>1</v>
      </c>
      <c r="K25" s="205">
        <v>4</v>
      </c>
      <c r="L25" s="205">
        <v>0</v>
      </c>
      <c r="M25" s="205">
        <v>9</v>
      </c>
      <c r="N25" s="205">
        <v>1</v>
      </c>
      <c r="O25" s="205">
        <v>68</v>
      </c>
      <c r="P25" s="205">
        <v>47</v>
      </c>
      <c r="Q25" s="205">
        <v>15</v>
      </c>
      <c r="R25" s="205">
        <v>6</v>
      </c>
      <c r="S25" s="205">
        <v>0</v>
      </c>
      <c r="T25" s="205">
        <v>68</v>
      </c>
      <c r="U25" s="205">
        <v>29</v>
      </c>
      <c r="V25" s="205">
        <v>15</v>
      </c>
      <c r="W25" s="205">
        <v>17</v>
      </c>
      <c r="X25" s="205">
        <v>7</v>
      </c>
      <c r="Y25" s="205">
        <v>0</v>
      </c>
      <c r="Z25" s="205">
        <v>0</v>
      </c>
      <c r="AA25" s="205">
        <v>68</v>
      </c>
      <c r="AB25" s="205">
        <v>34</v>
      </c>
      <c r="AC25" s="205">
        <v>30</v>
      </c>
      <c r="AD25" s="205">
        <v>4</v>
      </c>
      <c r="AE25" s="205">
        <v>68</v>
      </c>
      <c r="AF25" s="205">
        <v>7</v>
      </c>
      <c r="AG25" s="205">
        <v>17</v>
      </c>
      <c r="AH25" s="205">
        <v>21</v>
      </c>
      <c r="AI25" s="205">
        <v>4</v>
      </c>
      <c r="AJ25" s="205">
        <v>19</v>
      </c>
      <c r="AK25" s="205">
        <v>1</v>
      </c>
      <c r="AL25" s="205">
        <v>0</v>
      </c>
      <c r="AM25" s="205">
        <v>4</v>
      </c>
      <c r="AN25" s="205">
        <v>2</v>
      </c>
      <c r="AO25" s="205">
        <v>68</v>
      </c>
      <c r="AP25" s="205">
        <v>38</v>
      </c>
      <c r="AQ25" s="205">
        <v>22</v>
      </c>
      <c r="AR25" s="205">
        <v>15</v>
      </c>
      <c r="AS25" s="205">
        <v>20</v>
      </c>
      <c r="AT25" s="205">
        <v>23</v>
      </c>
      <c r="AU25" s="205">
        <v>8</v>
      </c>
      <c r="AV25" s="205">
        <v>28</v>
      </c>
      <c r="AW25" s="205">
        <v>28</v>
      </c>
      <c r="AX25" s="205">
        <v>6</v>
      </c>
      <c r="AY25" s="205">
        <v>1</v>
      </c>
      <c r="AZ25" s="205">
        <v>22</v>
      </c>
      <c r="BA25" s="205">
        <v>3</v>
      </c>
      <c r="BB25" s="205">
        <v>17</v>
      </c>
      <c r="BC25" s="205">
        <v>2</v>
      </c>
      <c r="BD25" s="205">
        <v>0</v>
      </c>
      <c r="BE25" s="205">
        <v>0</v>
      </c>
      <c r="BF25" s="205">
        <v>0</v>
      </c>
      <c r="BG25" s="205">
        <v>44</v>
      </c>
      <c r="BH25" s="205">
        <v>17</v>
      </c>
      <c r="BI25" s="205">
        <v>22</v>
      </c>
      <c r="BJ25" s="205">
        <v>0</v>
      </c>
      <c r="BK25" s="205">
        <v>0</v>
      </c>
      <c r="BL25" s="205">
        <v>0</v>
      </c>
      <c r="BM25" s="205">
        <v>5</v>
      </c>
      <c r="BN25" s="205">
        <v>22</v>
      </c>
      <c r="BO25" s="205">
        <v>4</v>
      </c>
      <c r="BP25" s="205">
        <v>16</v>
      </c>
      <c r="BQ25" s="205">
        <v>1</v>
      </c>
      <c r="BR25" s="205">
        <v>1</v>
      </c>
      <c r="BS25" s="205">
        <v>0</v>
      </c>
      <c r="BT25" s="205">
        <v>0</v>
      </c>
      <c r="BU25" s="205">
        <v>44</v>
      </c>
      <c r="BV25" s="205">
        <v>20</v>
      </c>
      <c r="BW25" s="205">
        <v>20</v>
      </c>
      <c r="BX25" s="205">
        <v>1</v>
      </c>
      <c r="BY25" s="205">
        <v>0</v>
      </c>
      <c r="BZ25" s="205">
        <v>0</v>
      </c>
      <c r="CA25" s="205">
        <v>3</v>
      </c>
      <c r="CB25" s="205">
        <v>22</v>
      </c>
      <c r="CC25" s="205">
        <v>6</v>
      </c>
      <c r="CD25" s="205">
        <v>9</v>
      </c>
      <c r="CE25" s="205">
        <v>6</v>
      </c>
      <c r="CF25" s="205">
        <v>1</v>
      </c>
      <c r="CG25" s="205">
        <v>0</v>
      </c>
      <c r="CH25" s="205">
        <v>0</v>
      </c>
      <c r="CI25" s="205">
        <v>44</v>
      </c>
      <c r="CJ25" s="205">
        <v>15</v>
      </c>
      <c r="CK25" s="205">
        <v>21</v>
      </c>
      <c r="CL25" s="205">
        <v>2</v>
      </c>
      <c r="CM25" s="205">
        <v>0</v>
      </c>
      <c r="CN25" s="205">
        <v>3</v>
      </c>
      <c r="CO25" s="205">
        <v>3</v>
      </c>
      <c r="CP25" s="205">
        <v>22</v>
      </c>
      <c r="CQ25" s="205">
        <v>4</v>
      </c>
      <c r="CR25" s="205">
        <v>14</v>
      </c>
      <c r="CS25" s="205">
        <v>2</v>
      </c>
      <c r="CT25" s="205">
        <v>0</v>
      </c>
      <c r="CU25" s="205">
        <v>2</v>
      </c>
      <c r="CV25" s="205">
        <v>0</v>
      </c>
      <c r="CW25" s="205">
        <v>44</v>
      </c>
      <c r="CX25" s="205">
        <v>16</v>
      </c>
      <c r="CY25" s="205">
        <v>21</v>
      </c>
      <c r="CZ25" s="205">
        <v>3</v>
      </c>
      <c r="DA25" s="205">
        <v>1</v>
      </c>
      <c r="DB25" s="205">
        <v>0</v>
      </c>
      <c r="DC25" s="205">
        <v>3</v>
      </c>
      <c r="DD25" s="205">
        <v>22</v>
      </c>
      <c r="DE25" s="205">
        <v>4</v>
      </c>
      <c r="DF25" s="205">
        <v>18</v>
      </c>
      <c r="DG25" s="205">
        <v>0</v>
      </c>
      <c r="DH25" s="205">
        <v>0</v>
      </c>
      <c r="DI25" s="205">
        <v>0</v>
      </c>
      <c r="DJ25" s="205">
        <v>0</v>
      </c>
      <c r="DK25" s="205">
        <v>44</v>
      </c>
      <c r="DL25" s="205">
        <v>18</v>
      </c>
      <c r="DM25" s="205">
        <v>20</v>
      </c>
      <c r="DN25" s="205">
        <v>2</v>
      </c>
      <c r="DO25" s="205">
        <v>0</v>
      </c>
      <c r="DP25" s="205">
        <v>1</v>
      </c>
      <c r="DQ25" s="205">
        <v>3</v>
      </c>
      <c r="DR25" s="205">
        <v>22</v>
      </c>
      <c r="DS25" s="205">
        <v>6</v>
      </c>
      <c r="DT25" s="205">
        <v>16</v>
      </c>
      <c r="DU25" s="205">
        <v>0</v>
      </c>
      <c r="DV25" s="205">
        <v>0</v>
      </c>
      <c r="DW25" s="205">
        <v>0</v>
      </c>
      <c r="DX25" s="205">
        <v>0</v>
      </c>
      <c r="DY25" s="205">
        <v>44</v>
      </c>
      <c r="DZ25" s="205">
        <v>23</v>
      </c>
      <c r="EA25" s="205">
        <v>16</v>
      </c>
      <c r="EB25" s="205">
        <v>1</v>
      </c>
      <c r="EC25" s="205">
        <v>0</v>
      </c>
      <c r="ED25" s="205">
        <v>1</v>
      </c>
      <c r="EE25" s="205">
        <v>3</v>
      </c>
      <c r="EF25" s="205">
        <v>22</v>
      </c>
      <c r="EG25" s="205">
        <v>12</v>
      </c>
      <c r="EH25" s="205">
        <v>10</v>
      </c>
      <c r="EI25" s="205">
        <v>0</v>
      </c>
      <c r="EJ25" s="205">
        <v>44</v>
      </c>
      <c r="EK25" s="205">
        <v>34</v>
      </c>
      <c r="EL25" s="205">
        <v>10</v>
      </c>
      <c r="EM25" s="205">
        <v>0</v>
      </c>
      <c r="EN25" s="205">
        <v>22</v>
      </c>
      <c r="EO25" s="205">
        <v>20</v>
      </c>
      <c r="EP25" s="205">
        <v>1</v>
      </c>
      <c r="EQ25" s="205">
        <v>1</v>
      </c>
      <c r="ER25" s="205">
        <v>44</v>
      </c>
      <c r="ES25" s="205">
        <v>41</v>
      </c>
      <c r="ET25" s="205">
        <v>1</v>
      </c>
      <c r="EU25" s="205">
        <v>2</v>
      </c>
      <c r="EV25" s="205">
        <v>22</v>
      </c>
      <c r="EW25" s="205">
        <v>15</v>
      </c>
      <c r="EX25" s="205">
        <v>6</v>
      </c>
      <c r="EY25" s="205">
        <v>1</v>
      </c>
      <c r="EZ25" s="205">
        <v>44</v>
      </c>
      <c r="FA25" s="205">
        <v>36</v>
      </c>
      <c r="FB25" s="205">
        <v>8</v>
      </c>
      <c r="FC25" s="205">
        <v>0</v>
      </c>
      <c r="FD25" s="205">
        <v>68</v>
      </c>
      <c r="FE25" s="205">
        <v>16</v>
      </c>
      <c r="FF25" s="205">
        <v>35</v>
      </c>
      <c r="FG25" s="205">
        <v>17</v>
      </c>
      <c r="FH25" s="205">
        <v>68</v>
      </c>
      <c r="FI25" s="205">
        <v>40</v>
      </c>
      <c r="FJ25" s="205">
        <v>9</v>
      </c>
      <c r="FK25" s="205">
        <v>19</v>
      </c>
      <c r="FL25" s="205">
        <v>68</v>
      </c>
      <c r="FM25" s="205">
        <v>2</v>
      </c>
      <c r="FN25" s="205">
        <v>36</v>
      </c>
      <c r="FO25" s="205">
        <v>30</v>
      </c>
      <c r="FP25" s="205">
        <v>68</v>
      </c>
      <c r="FQ25" s="205">
        <v>4</v>
      </c>
      <c r="FR25" s="205">
        <v>28</v>
      </c>
      <c r="FS25" s="205">
        <v>36</v>
      </c>
      <c r="FT25" s="205">
        <v>68</v>
      </c>
      <c r="FU25" s="205">
        <v>19</v>
      </c>
      <c r="FV25" s="205">
        <v>29</v>
      </c>
      <c r="FW25" s="205">
        <v>20</v>
      </c>
      <c r="FX25" s="205">
        <v>68</v>
      </c>
      <c r="FY25" s="205">
        <v>36</v>
      </c>
      <c r="FZ25" s="205">
        <v>14</v>
      </c>
      <c r="GA25" s="205">
        <v>18</v>
      </c>
      <c r="GB25" s="205">
        <v>13</v>
      </c>
      <c r="GC25" s="205">
        <v>12</v>
      </c>
      <c r="GD25" s="205">
        <v>0</v>
      </c>
      <c r="GE25" s="205">
        <v>1</v>
      </c>
      <c r="GF25" s="205">
        <v>26</v>
      </c>
      <c r="GG25" s="205">
        <v>25</v>
      </c>
      <c r="GH25" s="205">
        <v>0</v>
      </c>
      <c r="GI25" s="205">
        <v>1</v>
      </c>
      <c r="GJ25" s="205">
        <v>1</v>
      </c>
      <c r="GK25" s="205">
        <v>1</v>
      </c>
      <c r="GL25" s="205">
        <v>0</v>
      </c>
      <c r="GM25" s="205">
        <v>0</v>
      </c>
      <c r="GN25" s="205">
        <v>3</v>
      </c>
      <c r="GO25" s="205">
        <v>2</v>
      </c>
      <c r="GP25" s="205">
        <v>0</v>
      </c>
      <c r="GQ25" s="205">
        <v>1</v>
      </c>
      <c r="GR25" s="205">
        <v>9</v>
      </c>
      <c r="GS25" s="205">
        <v>9</v>
      </c>
      <c r="GT25" s="205">
        <v>0</v>
      </c>
      <c r="GU25" s="205">
        <v>0</v>
      </c>
      <c r="GV25" s="205">
        <v>26</v>
      </c>
      <c r="GW25" s="205">
        <v>23</v>
      </c>
      <c r="GX25" s="205">
        <v>0</v>
      </c>
      <c r="GY25" s="205">
        <v>3</v>
      </c>
      <c r="GZ25" s="205">
        <v>22</v>
      </c>
      <c r="HA25" s="205">
        <v>0</v>
      </c>
      <c r="HB25" s="205">
        <v>12</v>
      </c>
      <c r="HC25" s="205">
        <v>1</v>
      </c>
      <c r="HD25" s="205">
        <v>9</v>
      </c>
      <c r="HE25" s="205">
        <v>44</v>
      </c>
      <c r="HF25" s="205">
        <v>0</v>
      </c>
      <c r="HG25" s="205">
        <v>21</v>
      </c>
      <c r="HH25" s="205">
        <v>3</v>
      </c>
      <c r="HI25" s="205">
        <v>20</v>
      </c>
      <c r="HJ25" s="205">
        <v>22</v>
      </c>
      <c r="HK25" s="205">
        <v>0</v>
      </c>
      <c r="HL25" s="205">
        <v>7</v>
      </c>
      <c r="HM25" s="205">
        <v>0</v>
      </c>
      <c r="HN25" s="205">
        <v>15</v>
      </c>
      <c r="HO25" s="205">
        <v>44</v>
      </c>
      <c r="HP25" s="205">
        <v>0</v>
      </c>
      <c r="HQ25" s="205">
        <v>11</v>
      </c>
      <c r="HR25" s="205">
        <v>0</v>
      </c>
      <c r="HS25" s="205">
        <v>33</v>
      </c>
      <c r="HT25" s="205">
        <v>22</v>
      </c>
      <c r="HU25" s="205">
        <v>0</v>
      </c>
      <c r="HV25" s="205">
        <v>13</v>
      </c>
      <c r="HW25" s="205">
        <v>0</v>
      </c>
      <c r="HX25" s="205">
        <v>9</v>
      </c>
      <c r="HY25" s="205">
        <v>44</v>
      </c>
      <c r="HZ25" s="205">
        <v>0</v>
      </c>
      <c r="IA25" s="205">
        <v>20</v>
      </c>
      <c r="IB25" s="205">
        <v>1</v>
      </c>
      <c r="IC25" s="205">
        <v>23</v>
      </c>
      <c r="ID25" s="205">
        <v>68</v>
      </c>
      <c r="IE25" s="205">
        <v>14</v>
      </c>
      <c r="IF25" s="205">
        <v>38</v>
      </c>
      <c r="IG25" s="205">
        <v>13</v>
      </c>
      <c r="IH25" s="205">
        <v>2</v>
      </c>
      <c r="II25" s="205">
        <v>1</v>
      </c>
      <c r="IJ25" s="205">
        <v>68</v>
      </c>
      <c r="IK25" s="205">
        <v>3</v>
      </c>
      <c r="IL25" s="205">
        <v>39</v>
      </c>
      <c r="IM25" s="205">
        <v>24</v>
      </c>
      <c r="IN25" s="205">
        <v>2</v>
      </c>
      <c r="IO25" s="205">
        <v>0</v>
      </c>
      <c r="IP25" s="205">
        <v>68</v>
      </c>
      <c r="IQ25" s="205">
        <v>6</v>
      </c>
      <c r="IR25" s="205">
        <v>34</v>
      </c>
      <c r="IS25" s="205">
        <v>24</v>
      </c>
      <c r="IT25" s="205">
        <v>3</v>
      </c>
      <c r="IU25" s="205">
        <v>1</v>
      </c>
      <c r="IV25" s="205">
        <v>68</v>
      </c>
      <c r="IW25" s="205">
        <v>7</v>
      </c>
      <c r="IX25" s="205">
        <v>39</v>
      </c>
      <c r="IY25" s="205">
        <v>20</v>
      </c>
      <c r="IZ25" s="205">
        <v>2</v>
      </c>
      <c r="JA25" s="205">
        <v>0</v>
      </c>
      <c r="JB25" s="205">
        <v>68</v>
      </c>
      <c r="JC25" s="205">
        <v>18</v>
      </c>
      <c r="JD25" s="205">
        <v>39</v>
      </c>
      <c r="JE25" s="205">
        <v>11</v>
      </c>
      <c r="JF25" s="205">
        <v>0</v>
      </c>
      <c r="JG25" s="205">
        <v>0</v>
      </c>
      <c r="JH25" s="205">
        <v>68</v>
      </c>
      <c r="JI25" s="205">
        <v>30</v>
      </c>
      <c r="JJ25" s="205">
        <v>28</v>
      </c>
      <c r="JK25" s="205">
        <v>5</v>
      </c>
      <c r="JL25" s="205">
        <v>5</v>
      </c>
      <c r="JM25" s="205">
        <v>0</v>
      </c>
      <c r="JN25" s="205">
        <v>68</v>
      </c>
      <c r="JO25" s="205">
        <v>5</v>
      </c>
      <c r="JP25" s="205">
        <v>42</v>
      </c>
      <c r="JQ25" s="205">
        <v>19</v>
      </c>
      <c r="JR25" s="205">
        <v>2</v>
      </c>
      <c r="JS25" s="205">
        <v>0</v>
      </c>
      <c r="JT25" s="205">
        <v>68</v>
      </c>
      <c r="JU25" s="205">
        <v>9</v>
      </c>
      <c r="JV25" s="205">
        <v>38</v>
      </c>
      <c r="JW25" s="205">
        <v>19</v>
      </c>
      <c r="JX25" s="205">
        <v>1</v>
      </c>
      <c r="JY25" s="205">
        <v>1</v>
      </c>
      <c r="JZ25" s="205">
        <v>68</v>
      </c>
      <c r="KA25" s="205">
        <v>8</v>
      </c>
      <c r="KB25" s="205">
        <v>38</v>
      </c>
      <c r="KC25" s="205">
        <v>17</v>
      </c>
      <c r="KD25" s="205">
        <v>5</v>
      </c>
      <c r="KE25" s="205">
        <v>0</v>
      </c>
    </row>
    <row r="26" spans="1:291" ht="15" customHeight="1" x14ac:dyDescent="0.15">
      <c r="A26" s="202"/>
      <c r="B26" s="206" t="s">
        <v>623</v>
      </c>
      <c r="C26" s="205">
        <v>27</v>
      </c>
      <c r="D26" s="205">
        <v>5</v>
      </c>
      <c r="E26" s="205">
        <v>22</v>
      </c>
      <c r="F26" s="205">
        <v>0</v>
      </c>
      <c r="G26" s="205">
        <v>27</v>
      </c>
      <c r="H26" s="205">
        <v>9</v>
      </c>
      <c r="I26" s="205">
        <v>10</v>
      </c>
      <c r="J26" s="205">
        <v>2</v>
      </c>
      <c r="K26" s="205">
        <v>3</v>
      </c>
      <c r="L26" s="205">
        <v>1</v>
      </c>
      <c r="M26" s="205">
        <v>2</v>
      </c>
      <c r="N26" s="205">
        <v>0</v>
      </c>
      <c r="O26" s="205">
        <v>27</v>
      </c>
      <c r="P26" s="205">
        <v>22</v>
      </c>
      <c r="Q26" s="205">
        <v>4</v>
      </c>
      <c r="R26" s="205">
        <v>0</v>
      </c>
      <c r="S26" s="205">
        <v>1</v>
      </c>
      <c r="T26" s="205">
        <v>27</v>
      </c>
      <c r="U26" s="205">
        <v>11</v>
      </c>
      <c r="V26" s="205">
        <v>4</v>
      </c>
      <c r="W26" s="205">
        <v>11</v>
      </c>
      <c r="X26" s="205">
        <v>0</v>
      </c>
      <c r="Y26" s="205">
        <v>0</v>
      </c>
      <c r="Z26" s="205">
        <v>1</v>
      </c>
      <c r="AA26" s="205">
        <v>27</v>
      </c>
      <c r="AB26" s="205">
        <v>14</v>
      </c>
      <c r="AC26" s="205">
        <v>10</v>
      </c>
      <c r="AD26" s="205">
        <v>3</v>
      </c>
      <c r="AE26" s="205">
        <v>27</v>
      </c>
      <c r="AF26" s="205">
        <v>3</v>
      </c>
      <c r="AG26" s="205">
        <v>7</v>
      </c>
      <c r="AH26" s="205">
        <v>7</v>
      </c>
      <c r="AI26" s="205">
        <v>0</v>
      </c>
      <c r="AJ26" s="205">
        <v>7</v>
      </c>
      <c r="AK26" s="205">
        <v>2</v>
      </c>
      <c r="AL26" s="205">
        <v>0</v>
      </c>
      <c r="AM26" s="205">
        <v>4</v>
      </c>
      <c r="AN26" s="205">
        <v>1</v>
      </c>
      <c r="AO26" s="205">
        <v>27</v>
      </c>
      <c r="AP26" s="205">
        <v>20</v>
      </c>
      <c r="AQ26" s="205">
        <v>6</v>
      </c>
      <c r="AR26" s="205">
        <v>7</v>
      </c>
      <c r="AS26" s="205">
        <v>7</v>
      </c>
      <c r="AT26" s="205">
        <v>6</v>
      </c>
      <c r="AU26" s="205">
        <v>2</v>
      </c>
      <c r="AV26" s="205">
        <v>6</v>
      </c>
      <c r="AW26" s="205">
        <v>10</v>
      </c>
      <c r="AX26" s="205">
        <v>1</v>
      </c>
      <c r="AY26" s="205">
        <v>1</v>
      </c>
      <c r="AZ26" s="205">
        <v>5</v>
      </c>
      <c r="BA26" s="205">
        <v>1</v>
      </c>
      <c r="BB26" s="205">
        <v>4</v>
      </c>
      <c r="BC26" s="205">
        <v>0</v>
      </c>
      <c r="BD26" s="205">
        <v>0</v>
      </c>
      <c r="BE26" s="205">
        <v>0</v>
      </c>
      <c r="BF26" s="205">
        <v>0</v>
      </c>
      <c r="BG26" s="205">
        <v>22</v>
      </c>
      <c r="BH26" s="205">
        <v>11</v>
      </c>
      <c r="BI26" s="205">
        <v>8</v>
      </c>
      <c r="BJ26" s="205">
        <v>0</v>
      </c>
      <c r="BK26" s="205">
        <v>0</v>
      </c>
      <c r="BL26" s="205">
        <v>0</v>
      </c>
      <c r="BM26" s="205">
        <v>3</v>
      </c>
      <c r="BN26" s="205">
        <v>5</v>
      </c>
      <c r="BO26" s="205">
        <v>1</v>
      </c>
      <c r="BP26" s="205">
        <v>3</v>
      </c>
      <c r="BQ26" s="205">
        <v>1</v>
      </c>
      <c r="BR26" s="205">
        <v>0</v>
      </c>
      <c r="BS26" s="205">
        <v>0</v>
      </c>
      <c r="BT26" s="205">
        <v>0</v>
      </c>
      <c r="BU26" s="205">
        <v>22</v>
      </c>
      <c r="BV26" s="205">
        <v>8</v>
      </c>
      <c r="BW26" s="205">
        <v>10</v>
      </c>
      <c r="BX26" s="205">
        <v>0</v>
      </c>
      <c r="BY26" s="205">
        <v>1</v>
      </c>
      <c r="BZ26" s="205">
        <v>0</v>
      </c>
      <c r="CA26" s="205">
        <v>3</v>
      </c>
      <c r="CB26" s="205">
        <v>5</v>
      </c>
      <c r="CC26" s="205">
        <v>1</v>
      </c>
      <c r="CD26" s="205">
        <v>2</v>
      </c>
      <c r="CE26" s="205">
        <v>1</v>
      </c>
      <c r="CF26" s="205">
        <v>1</v>
      </c>
      <c r="CG26" s="205">
        <v>0</v>
      </c>
      <c r="CH26" s="205">
        <v>0</v>
      </c>
      <c r="CI26" s="205">
        <v>22</v>
      </c>
      <c r="CJ26" s="205">
        <v>10</v>
      </c>
      <c r="CK26" s="205">
        <v>8</v>
      </c>
      <c r="CL26" s="205">
        <v>1</v>
      </c>
      <c r="CM26" s="205">
        <v>0</v>
      </c>
      <c r="CN26" s="205">
        <v>0</v>
      </c>
      <c r="CO26" s="205">
        <v>3</v>
      </c>
      <c r="CP26" s="205">
        <v>5</v>
      </c>
      <c r="CQ26" s="205">
        <v>0</v>
      </c>
      <c r="CR26" s="205">
        <v>3</v>
      </c>
      <c r="CS26" s="205">
        <v>1</v>
      </c>
      <c r="CT26" s="205">
        <v>0</v>
      </c>
      <c r="CU26" s="205">
        <v>1</v>
      </c>
      <c r="CV26" s="205">
        <v>0</v>
      </c>
      <c r="CW26" s="205">
        <v>22</v>
      </c>
      <c r="CX26" s="205">
        <v>5</v>
      </c>
      <c r="CY26" s="205">
        <v>12</v>
      </c>
      <c r="CZ26" s="205">
        <v>1</v>
      </c>
      <c r="DA26" s="205">
        <v>0</v>
      </c>
      <c r="DB26" s="205">
        <v>0</v>
      </c>
      <c r="DC26" s="205">
        <v>4</v>
      </c>
      <c r="DD26" s="205">
        <v>5</v>
      </c>
      <c r="DE26" s="205">
        <v>1</v>
      </c>
      <c r="DF26" s="205">
        <v>2</v>
      </c>
      <c r="DG26" s="205">
        <v>2</v>
      </c>
      <c r="DH26" s="205">
        <v>0</v>
      </c>
      <c r="DI26" s="205">
        <v>0</v>
      </c>
      <c r="DJ26" s="205">
        <v>0</v>
      </c>
      <c r="DK26" s="205">
        <v>22</v>
      </c>
      <c r="DL26" s="205">
        <v>9</v>
      </c>
      <c r="DM26" s="205">
        <v>9</v>
      </c>
      <c r="DN26" s="205">
        <v>0</v>
      </c>
      <c r="DO26" s="205">
        <v>0</v>
      </c>
      <c r="DP26" s="205">
        <v>0</v>
      </c>
      <c r="DQ26" s="205">
        <v>4</v>
      </c>
      <c r="DR26" s="205">
        <v>5</v>
      </c>
      <c r="DS26" s="205">
        <v>1</v>
      </c>
      <c r="DT26" s="205">
        <v>3</v>
      </c>
      <c r="DU26" s="205">
        <v>1</v>
      </c>
      <c r="DV26" s="205">
        <v>0</v>
      </c>
      <c r="DW26" s="205">
        <v>0</v>
      </c>
      <c r="DX26" s="205">
        <v>0</v>
      </c>
      <c r="DY26" s="205">
        <v>22</v>
      </c>
      <c r="DZ26" s="205">
        <v>9</v>
      </c>
      <c r="EA26" s="205">
        <v>9</v>
      </c>
      <c r="EB26" s="205">
        <v>0</v>
      </c>
      <c r="EC26" s="205">
        <v>0</v>
      </c>
      <c r="ED26" s="205">
        <v>0</v>
      </c>
      <c r="EE26" s="205">
        <v>4</v>
      </c>
      <c r="EF26" s="205">
        <v>5</v>
      </c>
      <c r="EG26" s="205">
        <v>3</v>
      </c>
      <c r="EH26" s="205">
        <v>2</v>
      </c>
      <c r="EI26" s="205">
        <v>0</v>
      </c>
      <c r="EJ26" s="205">
        <v>22</v>
      </c>
      <c r="EK26" s="205">
        <v>17</v>
      </c>
      <c r="EL26" s="205">
        <v>4</v>
      </c>
      <c r="EM26" s="205">
        <v>1</v>
      </c>
      <c r="EN26" s="205">
        <v>5</v>
      </c>
      <c r="EO26" s="205">
        <v>5</v>
      </c>
      <c r="EP26" s="205">
        <v>0</v>
      </c>
      <c r="EQ26" s="205">
        <v>0</v>
      </c>
      <c r="ER26" s="205">
        <v>22</v>
      </c>
      <c r="ES26" s="205">
        <v>21</v>
      </c>
      <c r="ET26" s="205">
        <v>0</v>
      </c>
      <c r="EU26" s="205">
        <v>1</v>
      </c>
      <c r="EV26" s="205">
        <v>5</v>
      </c>
      <c r="EW26" s="205">
        <v>3</v>
      </c>
      <c r="EX26" s="205">
        <v>2</v>
      </c>
      <c r="EY26" s="205">
        <v>0</v>
      </c>
      <c r="EZ26" s="205">
        <v>22</v>
      </c>
      <c r="FA26" s="205">
        <v>16</v>
      </c>
      <c r="FB26" s="205">
        <v>6</v>
      </c>
      <c r="FC26" s="205">
        <v>0</v>
      </c>
      <c r="FD26" s="205">
        <v>27</v>
      </c>
      <c r="FE26" s="205">
        <v>8</v>
      </c>
      <c r="FF26" s="205">
        <v>15</v>
      </c>
      <c r="FG26" s="205">
        <v>4</v>
      </c>
      <c r="FH26" s="205">
        <v>27</v>
      </c>
      <c r="FI26" s="205">
        <v>15</v>
      </c>
      <c r="FJ26" s="205">
        <v>2</v>
      </c>
      <c r="FK26" s="205">
        <v>10</v>
      </c>
      <c r="FL26" s="205">
        <v>27</v>
      </c>
      <c r="FM26" s="205">
        <v>1</v>
      </c>
      <c r="FN26" s="205">
        <v>15</v>
      </c>
      <c r="FO26" s="205">
        <v>11</v>
      </c>
      <c r="FP26" s="205">
        <v>27</v>
      </c>
      <c r="FQ26" s="205">
        <v>1</v>
      </c>
      <c r="FR26" s="205">
        <v>9</v>
      </c>
      <c r="FS26" s="205">
        <v>17</v>
      </c>
      <c r="FT26" s="205">
        <v>27</v>
      </c>
      <c r="FU26" s="205">
        <v>6</v>
      </c>
      <c r="FV26" s="205">
        <v>12</v>
      </c>
      <c r="FW26" s="205">
        <v>9</v>
      </c>
      <c r="FX26" s="205">
        <v>27</v>
      </c>
      <c r="FY26" s="205">
        <v>13</v>
      </c>
      <c r="FZ26" s="205">
        <v>4</v>
      </c>
      <c r="GA26" s="205">
        <v>10</v>
      </c>
      <c r="GB26" s="205">
        <v>2</v>
      </c>
      <c r="GC26" s="205">
        <v>1</v>
      </c>
      <c r="GD26" s="205">
        <v>1</v>
      </c>
      <c r="GE26" s="205">
        <v>0</v>
      </c>
      <c r="GF26" s="205">
        <v>13</v>
      </c>
      <c r="GG26" s="205">
        <v>12</v>
      </c>
      <c r="GH26" s="205">
        <v>0</v>
      </c>
      <c r="GI26" s="205">
        <v>1</v>
      </c>
      <c r="GJ26" s="205">
        <v>1</v>
      </c>
      <c r="GK26" s="205">
        <v>1</v>
      </c>
      <c r="GL26" s="205">
        <v>0</v>
      </c>
      <c r="GM26" s="205">
        <v>0</v>
      </c>
      <c r="GN26" s="205">
        <v>0</v>
      </c>
      <c r="GO26" s="205">
        <v>0</v>
      </c>
      <c r="GP26" s="205">
        <v>0</v>
      </c>
      <c r="GQ26" s="205">
        <v>0</v>
      </c>
      <c r="GR26" s="205">
        <v>1</v>
      </c>
      <c r="GS26" s="205">
        <v>1</v>
      </c>
      <c r="GT26" s="205">
        <v>0</v>
      </c>
      <c r="GU26" s="205">
        <v>0</v>
      </c>
      <c r="GV26" s="205">
        <v>12</v>
      </c>
      <c r="GW26" s="205">
        <v>11</v>
      </c>
      <c r="GX26" s="205">
        <v>0</v>
      </c>
      <c r="GY26" s="205">
        <v>1</v>
      </c>
      <c r="GZ26" s="205">
        <v>5</v>
      </c>
      <c r="HA26" s="205">
        <v>0</v>
      </c>
      <c r="HB26" s="205">
        <v>2</v>
      </c>
      <c r="HC26" s="205">
        <v>1</v>
      </c>
      <c r="HD26" s="205">
        <v>2</v>
      </c>
      <c r="HE26" s="205">
        <v>22</v>
      </c>
      <c r="HF26" s="205">
        <v>0</v>
      </c>
      <c r="HG26" s="205">
        <v>12</v>
      </c>
      <c r="HH26" s="205">
        <v>2</v>
      </c>
      <c r="HI26" s="205">
        <v>8</v>
      </c>
      <c r="HJ26" s="205">
        <v>5</v>
      </c>
      <c r="HK26" s="205">
        <v>0</v>
      </c>
      <c r="HL26" s="205">
        <v>2</v>
      </c>
      <c r="HM26" s="205">
        <v>0</v>
      </c>
      <c r="HN26" s="205">
        <v>3</v>
      </c>
      <c r="HO26" s="205">
        <v>22</v>
      </c>
      <c r="HP26" s="205">
        <v>0</v>
      </c>
      <c r="HQ26" s="205">
        <v>8</v>
      </c>
      <c r="HR26" s="205">
        <v>0</v>
      </c>
      <c r="HS26" s="205">
        <v>14</v>
      </c>
      <c r="HT26" s="205">
        <v>5</v>
      </c>
      <c r="HU26" s="205">
        <v>0</v>
      </c>
      <c r="HV26" s="205">
        <v>1</v>
      </c>
      <c r="HW26" s="205">
        <v>1</v>
      </c>
      <c r="HX26" s="205">
        <v>3</v>
      </c>
      <c r="HY26" s="205">
        <v>22</v>
      </c>
      <c r="HZ26" s="205">
        <v>0</v>
      </c>
      <c r="IA26" s="205">
        <v>8</v>
      </c>
      <c r="IB26" s="205">
        <v>0</v>
      </c>
      <c r="IC26" s="205">
        <v>14</v>
      </c>
      <c r="ID26" s="205">
        <v>27</v>
      </c>
      <c r="IE26" s="205">
        <v>4</v>
      </c>
      <c r="IF26" s="205">
        <v>14</v>
      </c>
      <c r="IG26" s="205">
        <v>8</v>
      </c>
      <c r="IH26" s="205">
        <v>1</v>
      </c>
      <c r="II26" s="205">
        <v>0</v>
      </c>
      <c r="IJ26" s="205">
        <v>27</v>
      </c>
      <c r="IK26" s="205">
        <v>0</v>
      </c>
      <c r="IL26" s="205">
        <v>17</v>
      </c>
      <c r="IM26" s="205">
        <v>7</v>
      </c>
      <c r="IN26" s="205">
        <v>2</v>
      </c>
      <c r="IO26" s="205">
        <v>1</v>
      </c>
      <c r="IP26" s="205">
        <v>27</v>
      </c>
      <c r="IQ26" s="205">
        <v>1</v>
      </c>
      <c r="IR26" s="205">
        <v>13</v>
      </c>
      <c r="IS26" s="205">
        <v>12</v>
      </c>
      <c r="IT26" s="205">
        <v>1</v>
      </c>
      <c r="IU26" s="205">
        <v>0</v>
      </c>
      <c r="IV26" s="205">
        <v>27</v>
      </c>
      <c r="IW26" s="205">
        <v>0</v>
      </c>
      <c r="IX26" s="205">
        <v>14</v>
      </c>
      <c r="IY26" s="205">
        <v>11</v>
      </c>
      <c r="IZ26" s="205">
        <v>2</v>
      </c>
      <c r="JA26" s="205">
        <v>0</v>
      </c>
      <c r="JB26" s="205">
        <v>27</v>
      </c>
      <c r="JC26" s="205">
        <v>5</v>
      </c>
      <c r="JD26" s="205">
        <v>15</v>
      </c>
      <c r="JE26" s="205">
        <v>6</v>
      </c>
      <c r="JF26" s="205">
        <v>1</v>
      </c>
      <c r="JG26" s="205">
        <v>0</v>
      </c>
      <c r="JH26" s="205">
        <v>27</v>
      </c>
      <c r="JI26" s="205">
        <v>10</v>
      </c>
      <c r="JJ26" s="205">
        <v>10</v>
      </c>
      <c r="JK26" s="205">
        <v>5</v>
      </c>
      <c r="JL26" s="205">
        <v>2</v>
      </c>
      <c r="JM26" s="205">
        <v>0</v>
      </c>
      <c r="JN26" s="205">
        <v>27</v>
      </c>
      <c r="JO26" s="205">
        <v>3</v>
      </c>
      <c r="JP26" s="205">
        <v>17</v>
      </c>
      <c r="JQ26" s="205">
        <v>6</v>
      </c>
      <c r="JR26" s="205">
        <v>1</v>
      </c>
      <c r="JS26" s="205">
        <v>0</v>
      </c>
      <c r="JT26" s="205">
        <v>27</v>
      </c>
      <c r="JU26" s="205">
        <v>0</v>
      </c>
      <c r="JV26" s="205">
        <v>15</v>
      </c>
      <c r="JW26" s="205">
        <v>12</v>
      </c>
      <c r="JX26" s="205">
        <v>0</v>
      </c>
      <c r="JY26" s="205">
        <v>0</v>
      </c>
      <c r="JZ26" s="205">
        <v>27</v>
      </c>
      <c r="KA26" s="205">
        <v>5</v>
      </c>
      <c r="KB26" s="205">
        <v>10</v>
      </c>
      <c r="KC26" s="205">
        <v>9</v>
      </c>
      <c r="KD26" s="205">
        <v>2</v>
      </c>
      <c r="KE26" s="205">
        <v>1</v>
      </c>
    </row>
    <row r="27" spans="1:291" ht="15" customHeight="1" x14ac:dyDescent="0.15">
      <c r="A27" s="198"/>
      <c r="B27" s="207" t="s">
        <v>332</v>
      </c>
      <c r="C27" s="205">
        <v>7</v>
      </c>
      <c r="D27" s="205">
        <v>2</v>
      </c>
      <c r="E27" s="205">
        <v>4</v>
      </c>
      <c r="F27" s="205">
        <v>1</v>
      </c>
      <c r="G27" s="205">
        <v>7</v>
      </c>
      <c r="H27" s="205">
        <v>4</v>
      </c>
      <c r="I27" s="205">
        <v>2</v>
      </c>
      <c r="J27" s="205">
        <v>0</v>
      </c>
      <c r="K27" s="205">
        <v>0</v>
      </c>
      <c r="L27" s="205">
        <v>0</v>
      </c>
      <c r="M27" s="205">
        <v>1</v>
      </c>
      <c r="N27" s="205">
        <v>0</v>
      </c>
      <c r="O27" s="205">
        <v>7</v>
      </c>
      <c r="P27" s="205">
        <v>5</v>
      </c>
      <c r="Q27" s="205">
        <v>1</v>
      </c>
      <c r="R27" s="205">
        <v>1</v>
      </c>
      <c r="S27" s="205">
        <v>0</v>
      </c>
      <c r="T27" s="205">
        <v>7</v>
      </c>
      <c r="U27" s="205">
        <v>5</v>
      </c>
      <c r="V27" s="205">
        <v>0</v>
      </c>
      <c r="W27" s="205">
        <v>1</v>
      </c>
      <c r="X27" s="205">
        <v>1</v>
      </c>
      <c r="Y27" s="205">
        <v>0</v>
      </c>
      <c r="Z27" s="205">
        <v>0</v>
      </c>
      <c r="AA27" s="205">
        <v>7</v>
      </c>
      <c r="AB27" s="205">
        <v>5</v>
      </c>
      <c r="AC27" s="205">
        <v>2</v>
      </c>
      <c r="AD27" s="205">
        <v>0</v>
      </c>
      <c r="AE27" s="205">
        <v>7</v>
      </c>
      <c r="AF27" s="205">
        <v>0</v>
      </c>
      <c r="AG27" s="205">
        <v>2</v>
      </c>
      <c r="AH27" s="205">
        <v>3</v>
      </c>
      <c r="AI27" s="205">
        <v>0</v>
      </c>
      <c r="AJ27" s="205">
        <v>0</v>
      </c>
      <c r="AK27" s="205">
        <v>1</v>
      </c>
      <c r="AL27" s="205">
        <v>0</v>
      </c>
      <c r="AM27" s="205">
        <v>1</v>
      </c>
      <c r="AN27" s="205">
        <v>0</v>
      </c>
      <c r="AO27" s="205">
        <v>7</v>
      </c>
      <c r="AP27" s="205">
        <v>4</v>
      </c>
      <c r="AQ27" s="205">
        <v>4</v>
      </c>
      <c r="AR27" s="205">
        <v>2</v>
      </c>
      <c r="AS27" s="205">
        <v>1</v>
      </c>
      <c r="AT27" s="205">
        <v>0</v>
      </c>
      <c r="AU27" s="205">
        <v>0</v>
      </c>
      <c r="AV27" s="205">
        <v>2</v>
      </c>
      <c r="AW27" s="205">
        <v>2</v>
      </c>
      <c r="AX27" s="205">
        <v>1</v>
      </c>
      <c r="AY27" s="205">
        <v>0</v>
      </c>
      <c r="AZ27" s="205">
        <v>2</v>
      </c>
      <c r="BA27" s="205">
        <v>0</v>
      </c>
      <c r="BB27" s="205">
        <v>2</v>
      </c>
      <c r="BC27" s="205">
        <v>0</v>
      </c>
      <c r="BD27" s="205">
        <v>0</v>
      </c>
      <c r="BE27" s="205">
        <v>0</v>
      </c>
      <c r="BF27" s="205">
        <v>0</v>
      </c>
      <c r="BG27" s="205">
        <v>4</v>
      </c>
      <c r="BH27" s="205">
        <v>3</v>
      </c>
      <c r="BI27" s="205">
        <v>1</v>
      </c>
      <c r="BJ27" s="205">
        <v>0</v>
      </c>
      <c r="BK27" s="205">
        <v>0</v>
      </c>
      <c r="BL27" s="205">
        <v>0</v>
      </c>
      <c r="BM27" s="205">
        <v>0</v>
      </c>
      <c r="BN27" s="205">
        <v>2</v>
      </c>
      <c r="BO27" s="205">
        <v>0</v>
      </c>
      <c r="BP27" s="205">
        <v>2</v>
      </c>
      <c r="BQ27" s="205">
        <v>0</v>
      </c>
      <c r="BR27" s="205">
        <v>0</v>
      </c>
      <c r="BS27" s="205">
        <v>0</v>
      </c>
      <c r="BT27" s="205">
        <v>0</v>
      </c>
      <c r="BU27" s="205">
        <v>4</v>
      </c>
      <c r="BV27" s="205">
        <v>3</v>
      </c>
      <c r="BW27" s="205">
        <v>1</v>
      </c>
      <c r="BX27" s="205">
        <v>0</v>
      </c>
      <c r="BY27" s="205">
        <v>0</v>
      </c>
      <c r="BZ27" s="205">
        <v>0</v>
      </c>
      <c r="CA27" s="205">
        <v>0</v>
      </c>
      <c r="CB27" s="205">
        <v>2</v>
      </c>
      <c r="CC27" s="205">
        <v>0</v>
      </c>
      <c r="CD27" s="205">
        <v>1</v>
      </c>
      <c r="CE27" s="205">
        <v>1</v>
      </c>
      <c r="CF27" s="205">
        <v>0</v>
      </c>
      <c r="CG27" s="205">
        <v>0</v>
      </c>
      <c r="CH27" s="205">
        <v>0</v>
      </c>
      <c r="CI27" s="205">
        <v>4</v>
      </c>
      <c r="CJ27" s="205">
        <v>2</v>
      </c>
      <c r="CK27" s="205">
        <v>2</v>
      </c>
      <c r="CL27" s="205">
        <v>0</v>
      </c>
      <c r="CM27" s="205">
        <v>0</v>
      </c>
      <c r="CN27" s="205">
        <v>0</v>
      </c>
      <c r="CO27" s="205">
        <v>0</v>
      </c>
      <c r="CP27" s="205">
        <v>2</v>
      </c>
      <c r="CQ27" s="205">
        <v>0</v>
      </c>
      <c r="CR27" s="205">
        <v>1</v>
      </c>
      <c r="CS27" s="205">
        <v>0</v>
      </c>
      <c r="CT27" s="205">
        <v>0</v>
      </c>
      <c r="CU27" s="205">
        <v>1</v>
      </c>
      <c r="CV27" s="205">
        <v>0</v>
      </c>
      <c r="CW27" s="205">
        <v>4</v>
      </c>
      <c r="CX27" s="205">
        <v>2</v>
      </c>
      <c r="CY27" s="205">
        <v>2</v>
      </c>
      <c r="CZ27" s="205">
        <v>0</v>
      </c>
      <c r="DA27" s="205">
        <v>0</v>
      </c>
      <c r="DB27" s="205">
        <v>0</v>
      </c>
      <c r="DC27" s="205">
        <v>0</v>
      </c>
      <c r="DD27" s="205">
        <v>2</v>
      </c>
      <c r="DE27" s="205">
        <v>0</v>
      </c>
      <c r="DF27" s="205">
        <v>1</v>
      </c>
      <c r="DG27" s="205">
        <v>1</v>
      </c>
      <c r="DH27" s="205">
        <v>0</v>
      </c>
      <c r="DI27" s="205">
        <v>0</v>
      </c>
      <c r="DJ27" s="205">
        <v>0</v>
      </c>
      <c r="DK27" s="205">
        <v>4</v>
      </c>
      <c r="DL27" s="205">
        <v>2</v>
      </c>
      <c r="DM27" s="205">
        <v>2</v>
      </c>
      <c r="DN27" s="205">
        <v>0</v>
      </c>
      <c r="DO27" s="205">
        <v>0</v>
      </c>
      <c r="DP27" s="205">
        <v>0</v>
      </c>
      <c r="DQ27" s="205">
        <v>0</v>
      </c>
      <c r="DR27" s="205">
        <v>2</v>
      </c>
      <c r="DS27" s="205">
        <v>0</v>
      </c>
      <c r="DT27" s="205">
        <v>2</v>
      </c>
      <c r="DU27" s="205">
        <v>0</v>
      </c>
      <c r="DV27" s="205">
        <v>0</v>
      </c>
      <c r="DW27" s="205">
        <v>0</v>
      </c>
      <c r="DX27" s="205">
        <v>0</v>
      </c>
      <c r="DY27" s="205">
        <v>4</v>
      </c>
      <c r="DZ27" s="205">
        <v>2</v>
      </c>
      <c r="EA27" s="205">
        <v>2</v>
      </c>
      <c r="EB27" s="205">
        <v>0</v>
      </c>
      <c r="EC27" s="205">
        <v>0</v>
      </c>
      <c r="ED27" s="205">
        <v>0</v>
      </c>
      <c r="EE27" s="205">
        <v>0</v>
      </c>
      <c r="EF27" s="205">
        <v>2</v>
      </c>
      <c r="EG27" s="205">
        <v>1</v>
      </c>
      <c r="EH27" s="205">
        <v>0</v>
      </c>
      <c r="EI27" s="205">
        <v>1</v>
      </c>
      <c r="EJ27" s="205">
        <v>4</v>
      </c>
      <c r="EK27" s="205">
        <v>2</v>
      </c>
      <c r="EL27" s="205">
        <v>2</v>
      </c>
      <c r="EM27" s="205">
        <v>0</v>
      </c>
      <c r="EN27" s="205">
        <v>2</v>
      </c>
      <c r="EO27" s="205">
        <v>2</v>
      </c>
      <c r="EP27" s="205">
        <v>0</v>
      </c>
      <c r="EQ27" s="205">
        <v>0</v>
      </c>
      <c r="ER27" s="205">
        <v>4</v>
      </c>
      <c r="ES27" s="205">
        <v>2</v>
      </c>
      <c r="ET27" s="205">
        <v>1</v>
      </c>
      <c r="EU27" s="205">
        <v>1</v>
      </c>
      <c r="EV27" s="205">
        <v>2</v>
      </c>
      <c r="EW27" s="205">
        <v>2</v>
      </c>
      <c r="EX27" s="205">
        <v>0</v>
      </c>
      <c r="EY27" s="205">
        <v>0</v>
      </c>
      <c r="EZ27" s="205">
        <v>4</v>
      </c>
      <c r="FA27" s="205">
        <v>3</v>
      </c>
      <c r="FB27" s="205">
        <v>1</v>
      </c>
      <c r="FC27" s="205">
        <v>0</v>
      </c>
      <c r="FD27" s="205">
        <v>7</v>
      </c>
      <c r="FE27" s="205">
        <v>0</v>
      </c>
      <c r="FF27" s="205">
        <v>3</v>
      </c>
      <c r="FG27" s="205">
        <v>4</v>
      </c>
      <c r="FH27" s="205">
        <v>7</v>
      </c>
      <c r="FI27" s="205">
        <v>4</v>
      </c>
      <c r="FJ27" s="205">
        <v>0</v>
      </c>
      <c r="FK27" s="205">
        <v>3</v>
      </c>
      <c r="FL27" s="205">
        <v>7</v>
      </c>
      <c r="FM27" s="205">
        <v>0</v>
      </c>
      <c r="FN27" s="205">
        <v>1</v>
      </c>
      <c r="FO27" s="205">
        <v>6</v>
      </c>
      <c r="FP27" s="205">
        <v>7</v>
      </c>
      <c r="FQ27" s="205">
        <v>0</v>
      </c>
      <c r="FR27" s="205">
        <v>2</v>
      </c>
      <c r="FS27" s="205">
        <v>5</v>
      </c>
      <c r="FT27" s="205">
        <v>7</v>
      </c>
      <c r="FU27" s="205">
        <v>4</v>
      </c>
      <c r="FV27" s="205">
        <v>0</v>
      </c>
      <c r="FW27" s="205">
        <v>3</v>
      </c>
      <c r="FX27" s="205">
        <v>7</v>
      </c>
      <c r="FY27" s="205">
        <v>3</v>
      </c>
      <c r="FZ27" s="205">
        <v>0</v>
      </c>
      <c r="GA27" s="205">
        <v>4</v>
      </c>
      <c r="GB27" s="205">
        <v>1</v>
      </c>
      <c r="GC27" s="205">
        <v>1</v>
      </c>
      <c r="GD27" s="205">
        <v>0</v>
      </c>
      <c r="GE27" s="205">
        <v>0</v>
      </c>
      <c r="GF27" s="205">
        <v>2</v>
      </c>
      <c r="GG27" s="205">
        <v>2</v>
      </c>
      <c r="GH27" s="205">
        <v>0</v>
      </c>
      <c r="GI27" s="205">
        <v>0</v>
      </c>
      <c r="GJ27" s="205">
        <v>0</v>
      </c>
      <c r="GK27" s="205">
        <v>0</v>
      </c>
      <c r="GL27" s="205">
        <v>0</v>
      </c>
      <c r="GM27" s="205">
        <v>0</v>
      </c>
      <c r="GN27" s="205">
        <v>0</v>
      </c>
      <c r="GO27" s="205">
        <v>0</v>
      </c>
      <c r="GP27" s="205">
        <v>0</v>
      </c>
      <c r="GQ27" s="205">
        <v>0</v>
      </c>
      <c r="GR27" s="205">
        <v>1</v>
      </c>
      <c r="GS27" s="205">
        <v>1</v>
      </c>
      <c r="GT27" s="205">
        <v>0</v>
      </c>
      <c r="GU27" s="205">
        <v>0</v>
      </c>
      <c r="GV27" s="205">
        <v>1</v>
      </c>
      <c r="GW27" s="205">
        <v>1</v>
      </c>
      <c r="GX27" s="205">
        <v>0</v>
      </c>
      <c r="GY27" s="205">
        <v>0</v>
      </c>
      <c r="GZ27" s="205">
        <v>2</v>
      </c>
      <c r="HA27" s="205">
        <v>0</v>
      </c>
      <c r="HB27" s="205">
        <v>1</v>
      </c>
      <c r="HC27" s="205">
        <v>0</v>
      </c>
      <c r="HD27" s="205">
        <v>1</v>
      </c>
      <c r="HE27" s="205">
        <v>4</v>
      </c>
      <c r="HF27" s="205">
        <v>0</v>
      </c>
      <c r="HG27" s="205">
        <v>3</v>
      </c>
      <c r="HH27" s="205">
        <v>0</v>
      </c>
      <c r="HI27" s="205">
        <v>1</v>
      </c>
      <c r="HJ27" s="205">
        <v>2</v>
      </c>
      <c r="HK27" s="205">
        <v>0</v>
      </c>
      <c r="HL27" s="205">
        <v>0</v>
      </c>
      <c r="HM27" s="205">
        <v>0</v>
      </c>
      <c r="HN27" s="205">
        <v>2</v>
      </c>
      <c r="HO27" s="205">
        <v>4</v>
      </c>
      <c r="HP27" s="205">
        <v>0</v>
      </c>
      <c r="HQ27" s="205">
        <v>0</v>
      </c>
      <c r="HR27" s="205">
        <v>0</v>
      </c>
      <c r="HS27" s="205">
        <v>4</v>
      </c>
      <c r="HT27" s="205">
        <v>2</v>
      </c>
      <c r="HU27" s="205">
        <v>0</v>
      </c>
      <c r="HV27" s="205">
        <v>1</v>
      </c>
      <c r="HW27" s="205">
        <v>0</v>
      </c>
      <c r="HX27" s="205">
        <v>1</v>
      </c>
      <c r="HY27" s="205">
        <v>4</v>
      </c>
      <c r="HZ27" s="205">
        <v>0</v>
      </c>
      <c r="IA27" s="205">
        <v>0</v>
      </c>
      <c r="IB27" s="205">
        <v>0</v>
      </c>
      <c r="IC27" s="205">
        <v>4</v>
      </c>
      <c r="ID27" s="205">
        <v>7</v>
      </c>
      <c r="IE27" s="205">
        <v>2</v>
      </c>
      <c r="IF27" s="205">
        <v>4</v>
      </c>
      <c r="IG27" s="205">
        <v>0</v>
      </c>
      <c r="IH27" s="205">
        <v>1</v>
      </c>
      <c r="II27" s="205">
        <v>0</v>
      </c>
      <c r="IJ27" s="205">
        <v>7</v>
      </c>
      <c r="IK27" s="205">
        <v>1</v>
      </c>
      <c r="IL27" s="205">
        <v>3</v>
      </c>
      <c r="IM27" s="205">
        <v>1</v>
      </c>
      <c r="IN27" s="205">
        <v>2</v>
      </c>
      <c r="IO27" s="205">
        <v>0</v>
      </c>
      <c r="IP27" s="205">
        <v>7</v>
      </c>
      <c r="IQ27" s="205">
        <v>1</v>
      </c>
      <c r="IR27" s="205">
        <v>4</v>
      </c>
      <c r="IS27" s="205">
        <v>1</v>
      </c>
      <c r="IT27" s="205">
        <v>1</v>
      </c>
      <c r="IU27" s="205">
        <v>0</v>
      </c>
      <c r="IV27" s="205">
        <v>7</v>
      </c>
      <c r="IW27" s="205">
        <v>1</v>
      </c>
      <c r="IX27" s="205">
        <v>4</v>
      </c>
      <c r="IY27" s="205">
        <v>1</v>
      </c>
      <c r="IZ27" s="205">
        <v>1</v>
      </c>
      <c r="JA27" s="205">
        <v>0</v>
      </c>
      <c r="JB27" s="205">
        <v>7</v>
      </c>
      <c r="JC27" s="205">
        <v>3</v>
      </c>
      <c r="JD27" s="205">
        <v>3</v>
      </c>
      <c r="JE27" s="205">
        <v>0</v>
      </c>
      <c r="JF27" s="205">
        <v>1</v>
      </c>
      <c r="JG27" s="205">
        <v>0</v>
      </c>
      <c r="JH27" s="205">
        <v>7</v>
      </c>
      <c r="JI27" s="205">
        <v>5</v>
      </c>
      <c r="JJ27" s="205">
        <v>2</v>
      </c>
      <c r="JK27" s="205">
        <v>0</v>
      </c>
      <c r="JL27" s="205">
        <v>0</v>
      </c>
      <c r="JM27" s="205">
        <v>0</v>
      </c>
      <c r="JN27" s="205">
        <v>7</v>
      </c>
      <c r="JO27" s="205">
        <v>0</v>
      </c>
      <c r="JP27" s="205">
        <v>7</v>
      </c>
      <c r="JQ27" s="205">
        <v>0</v>
      </c>
      <c r="JR27" s="205">
        <v>0</v>
      </c>
      <c r="JS27" s="205">
        <v>0</v>
      </c>
      <c r="JT27" s="205">
        <v>7</v>
      </c>
      <c r="JU27" s="205">
        <v>0</v>
      </c>
      <c r="JV27" s="205">
        <v>6</v>
      </c>
      <c r="JW27" s="205">
        <v>1</v>
      </c>
      <c r="JX27" s="205">
        <v>0</v>
      </c>
      <c r="JY27" s="205">
        <v>0</v>
      </c>
      <c r="JZ27" s="205">
        <v>7</v>
      </c>
      <c r="KA27" s="205">
        <v>1</v>
      </c>
      <c r="KB27" s="205">
        <v>5</v>
      </c>
      <c r="KC27" s="205">
        <v>1</v>
      </c>
      <c r="KD27" s="205">
        <v>0</v>
      </c>
      <c r="KE27" s="205">
        <v>0</v>
      </c>
    </row>
  </sheetData>
  <mergeCells count="37">
    <mergeCell ref="A4:B4"/>
    <mergeCell ref="GZ3:HD3"/>
    <mergeCell ref="HE3:HI3"/>
    <mergeCell ref="HJ3:HN3"/>
    <mergeCell ref="HO3:HS3"/>
    <mergeCell ref="FD3:FG3"/>
    <mergeCell ref="FH3:FK3"/>
    <mergeCell ref="FL3:FO3"/>
    <mergeCell ref="FP3:FS3"/>
    <mergeCell ref="FT3:FW3"/>
    <mergeCell ref="FX3:GA3"/>
    <mergeCell ref="EF3:EI3"/>
    <mergeCell ref="EJ3:EM3"/>
    <mergeCell ref="EN3:EQ3"/>
    <mergeCell ref="ER3:EU3"/>
    <mergeCell ref="EV3:EY3"/>
    <mergeCell ref="HT3:HX3"/>
    <mergeCell ref="HY3:IC3"/>
    <mergeCell ref="GB3:GE3"/>
    <mergeCell ref="GF3:GI3"/>
    <mergeCell ref="GJ3:GM3"/>
    <mergeCell ref="GN3:GQ3"/>
    <mergeCell ref="GR3:GU3"/>
    <mergeCell ref="GV3:GY3"/>
    <mergeCell ref="EZ3:FC3"/>
    <mergeCell ref="CP3:CV3"/>
    <mergeCell ref="CW3:DC3"/>
    <mergeCell ref="DD3:DJ3"/>
    <mergeCell ref="DK3:DQ3"/>
    <mergeCell ref="DR3:DX3"/>
    <mergeCell ref="DY3:EE3"/>
    <mergeCell ref="CI3:CO3"/>
    <mergeCell ref="AZ3:BF3"/>
    <mergeCell ref="BG3:BM3"/>
    <mergeCell ref="BN3:BT3"/>
    <mergeCell ref="BU3:CA3"/>
    <mergeCell ref="CB3:CH3"/>
  </mergeCells>
  <phoneticPr fontId="1"/>
  <pageMargins left="0.31496062992125984" right="0.31496062992125984" top="0.70866141732283472" bottom="0.39370078740157483" header="0.31496062992125984" footer="0.19685039370078741"/>
  <pageSetup paperSize="9" scale="80" orientation="landscape" horizontalDpi="200" verticalDpi="200" r:id="rId1"/>
  <headerFooter alignWithMargins="0">
    <oddHeader>&amp;R【３．介護サービスの選択・変更が与える満足度等への影響】
 &amp;A  (&amp;P/&amp;N)</oddHeader>
  </headerFooter>
  <colBreaks count="20" manualBreakCount="20">
    <brk id="19" max="13" man="1"/>
    <brk id="30" max="13" man="1"/>
    <brk id="40" max="13" man="1"/>
    <brk id="51" max="13" man="1"/>
    <brk id="65" max="13" man="1"/>
    <brk id="79" max="13" man="1"/>
    <brk id="93" max="13" man="1"/>
    <brk id="107" max="13" man="1"/>
    <brk id="121" max="13" man="1"/>
    <brk id="135" max="13" man="1"/>
    <brk id="151" max="13" man="1"/>
    <brk id="159" max="13" man="1"/>
    <brk id="175" max="13" man="1"/>
    <brk id="183" max="13" man="1"/>
    <brk id="199" max="13" man="1"/>
    <brk id="207" max="13" man="1"/>
    <brk id="227" max="13" man="1"/>
    <brk id="237" max="13" man="1"/>
    <brk id="255" max="13" man="1"/>
    <brk id="273" max="13"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3"/>
  <sheetViews>
    <sheetView showGridLines="0" view="pageBreakPreview" zoomScale="85" zoomScaleNormal="100" zoomScaleSheetLayoutView="85" workbookViewId="0"/>
  </sheetViews>
  <sheetFormatPr defaultColWidth="8" defaultRowHeight="15" customHeight="1" x14ac:dyDescent="0.15"/>
  <cols>
    <col min="1" max="1" width="15" style="190" customWidth="1"/>
    <col min="2" max="2" width="19.7109375" style="190" customWidth="1"/>
    <col min="3" max="10" width="10.7109375" style="190" hidden="1" customWidth="1"/>
    <col min="11" max="34" width="10.7109375" style="190" customWidth="1"/>
    <col min="35" max="16384" width="8" style="190"/>
  </cols>
  <sheetData>
    <row r="1" spans="1:34" ht="15" customHeight="1" x14ac:dyDescent="0.15">
      <c r="C1" s="190" t="s">
        <v>509</v>
      </c>
      <c r="K1" s="190" t="s">
        <v>624</v>
      </c>
      <c r="S1" s="190" t="s">
        <v>624</v>
      </c>
      <c r="AA1" s="190" t="s">
        <v>624</v>
      </c>
    </row>
    <row r="2" spans="1:34" ht="15" customHeight="1" x14ac:dyDescent="0.15">
      <c r="K2" s="190" t="s">
        <v>520</v>
      </c>
      <c r="S2" s="190" t="s">
        <v>521</v>
      </c>
      <c r="AA2" s="190" t="s">
        <v>522</v>
      </c>
    </row>
    <row r="3" spans="1:34" ht="15" customHeight="1" x14ac:dyDescent="0.15">
      <c r="C3" s="309" t="s">
        <v>523</v>
      </c>
      <c r="D3" s="310"/>
      <c r="E3" s="310"/>
      <c r="F3" s="311"/>
      <c r="G3" s="309" t="s">
        <v>524</v>
      </c>
      <c r="H3" s="310"/>
      <c r="I3" s="310"/>
      <c r="J3" s="311"/>
      <c r="K3" s="309" t="s">
        <v>523</v>
      </c>
      <c r="L3" s="310"/>
      <c r="M3" s="310"/>
      <c r="N3" s="311"/>
      <c r="O3" s="309" t="s">
        <v>524</v>
      </c>
      <c r="P3" s="310"/>
      <c r="Q3" s="310"/>
      <c r="R3" s="311"/>
      <c r="S3" s="309" t="s">
        <v>523</v>
      </c>
      <c r="T3" s="310"/>
      <c r="U3" s="310"/>
      <c r="V3" s="311"/>
      <c r="W3" s="309" t="s">
        <v>524</v>
      </c>
      <c r="X3" s="310"/>
      <c r="Y3" s="310"/>
      <c r="Z3" s="311"/>
      <c r="AA3" s="309" t="s">
        <v>523</v>
      </c>
      <c r="AB3" s="310"/>
      <c r="AC3" s="310"/>
      <c r="AD3" s="311"/>
      <c r="AE3" s="309" t="s">
        <v>524</v>
      </c>
      <c r="AF3" s="310"/>
      <c r="AG3" s="310"/>
      <c r="AH3" s="311"/>
    </row>
    <row r="4" spans="1:34" s="195" customFormat="1" ht="22.5" x14ac:dyDescent="0.15">
      <c r="A4" s="312" t="s">
        <v>625</v>
      </c>
      <c r="B4" s="313"/>
      <c r="C4" s="193" t="s">
        <v>499</v>
      </c>
      <c r="D4" s="211" t="s">
        <v>510</v>
      </c>
      <c r="E4" s="212" t="s">
        <v>511</v>
      </c>
      <c r="F4" s="213" t="s">
        <v>332</v>
      </c>
      <c r="G4" s="193" t="s">
        <v>499</v>
      </c>
      <c r="H4" s="211" t="s">
        <v>510</v>
      </c>
      <c r="I4" s="212" t="s">
        <v>511</v>
      </c>
      <c r="J4" s="213" t="s">
        <v>332</v>
      </c>
      <c r="K4" s="193" t="s">
        <v>499</v>
      </c>
      <c r="L4" s="211" t="s">
        <v>510</v>
      </c>
      <c r="M4" s="212" t="s">
        <v>511</v>
      </c>
      <c r="N4" s="213" t="s">
        <v>332</v>
      </c>
      <c r="O4" s="193" t="s">
        <v>499</v>
      </c>
      <c r="P4" s="211" t="s">
        <v>510</v>
      </c>
      <c r="Q4" s="212" t="s">
        <v>511</v>
      </c>
      <c r="R4" s="213" t="s">
        <v>332</v>
      </c>
      <c r="S4" s="193" t="s">
        <v>499</v>
      </c>
      <c r="T4" s="211" t="s">
        <v>510</v>
      </c>
      <c r="U4" s="212" t="s">
        <v>511</v>
      </c>
      <c r="V4" s="213" t="s">
        <v>332</v>
      </c>
      <c r="W4" s="193" t="s">
        <v>499</v>
      </c>
      <c r="X4" s="211" t="s">
        <v>510</v>
      </c>
      <c r="Y4" s="212" t="s">
        <v>511</v>
      </c>
      <c r="Z4" s="213" t="s">
        <v>332</v>
      </c>
      <c r="AA4" s="193" t="s">
        <v>499</v>
      </c>
      <c r="AB4" s="211" t="s">
        <v>510</v>
      </c>
      <c r="AC4" s="212" t="s">
        <v>511</v>
      </c>
      <c r="AD4" s="213" t="s">
        <v>332</v>
      </c>
      <c r="AE4" s="193" t="s">
        <v>499</v>
      </c>
      <c r="AF4" s="211" t="s">
        <v>510</v>
      </c>
      <c r="AG4" s="212" t="s">
        <v>511</v>
      </c>
      <c r="AH4" s="213" t="s">
        <v>332</v>
      </c>
    </row>
    <row r="5" spans="1:34" ht="15" customHeight="1" x14ac:dyDescent="0.15">
      <c r="A5" s="196" t="s">
        <v>504</v>
      </c>
      <c r="B5" s="197"/>
      <c r="C5" s="127">
        <f t="shared" ref="C5:AH5" si="0">C36</f>
        <v>195</v>
      </c>
      <c r="D5" s="127">
        <f t="shared" si="0"/>
        <v>184</v>
      </c>
      <c r="E5" s="127">
        <f t="shared" si="0"/>
        <v>5</v>
      </c>
      <c r="F5" s="127">
        <f t="shared" si="0"/>
        <v>6</v>
      </c>
      <c r="G5" s="127">
        <f t="shared" si="0"/>
        <v>227</v>
      </c>
      <c r="H5" s="127">
        <f t="shared" si="0"/>
        <v>211</v>
      </c>
      <c r="I5" s="127">
        <f t="shared" si="0"/>
        <v>10</v>
      </c>
      <c r="J5" s="127">
        <f t="shared" si="0"/>
        <v>6</v>
      </c>
      <c r="K5" s="127">
        <f t="shared" si="0"/>
        <v>118</v>
      </c>
      <c r="L5" s="127">
        <f t="shared" si="0"/>
        <v>114</v>
      </c>
      <c r="M5" s="127">
        <f t="shared" si="0"/>
        <v>1</v>
      </c>
      <c r="N5" s="127">
        <f t="shared" si="0"/>
        <v>3</v>
      </c>
      <c r="O5" s="127">
        <f t="shared" si="0"/>
        <v>125</v>
      </c>
      <c r="P5" s="127">
        <f t="shared" si="0"/>
        <v>119</v>
      </c>
      <c r="Q5" s="127">
        <f t="shared" si="0"/>
        <v>1</v>
      </c>
      <c r="R5" s="127">
        <f t="shared" si="0"/>
        <v>5</v>
      </c>
      <c r="S5" s="127">
        <f t="shared" si="0"/>
        <v>20</v>
      </c>
      <c r="T5" s="127">
        <f t="shared" si="0"/>
        <v>18</v>
      </c>
      <c r="U5" s="127">
        <f t="shared" si="0"/>
        <v>1</v>
      </c>
      <c r="V5" s="127">
        <f t="shared" si="0"/>
        <v>1</v>
      </c>
      <c r="W5" s="127">
        <f t="shared" si="0"/>
        <v>17</v>
      </c>
      <c r="X5" s="127">
        <f t="shared" si="0"/>
        <v>16</v>
      </c>
      <c r="Y5" s="127">
        <f t="shared" si="0"/>
        <v>0</v>
      </c>
      <c r="Z5" s="127">
        <f t="shared" si="0"/>
        <v>1</v>
      </c>
      <c r="AA5" s="127">
        <f t="shared" si="0"/>
        <v>97</v>
      </c>
      <c r="AB5" s="127">
        <f t="shared" si="0"/>
        <v>90</v>
      </c>
      <c r="AC5" s="127">
        <f t="shared" si="0"/>
        <v>1</v>
      </c>
      <c r="AD5" s="127">
        <f t="shared" si="0"/>
        <v>6</v>
      </c>
      <c r="AE5" s="127">
        <f t="shared" si="0"/>
        <v>134</v>
      </c>
      <c r="AF5" s="127">
        <f t="shared" si="0"/>
        <v>120</v>
      </c>
      <c r="AG5" s="127">
        <f t="shared" si="0"/>
        <v>3</v>
      </c>
      <c r="AH5" s="127">
        <f t="shared" si="0"/>
        <v>11</v>
      </c>
    </row>
    <row r="6" spans="1:34" ht="15" customHeight="1" x14ac:dyDescent="0.15">
      <c r="A6" s="198"/>
      <c r="B6" s="199"/>
      <c r="C6" s="131">
        <f>IF(SUM(D6:F6)&gt;100,"－",SUM(D6:F6))</f>
        <v>100</v>
      </c>
      <c r="D6" s="132">
        <f t="shared" ref="D6:F6" si="1">D5/$C5*100</f>
        <v>94.358974358974351</v>
      </c>
      <c r="E6" s="132">
        <f t="shared" si="1"/>
        <v>2.5641025641025639</v>
      </c>
      <c r="F6" s="132">
        <f t="shared" si="1"/>
        <v>3.0769230769230771</v>
      </c>
      <c r="G6" s="131">
        <f>IF(SUM(H6:J6)&gt;100,"－",SUM(H6:J6))</f>
        <v>100</v>
      </c>
      <c r="H6" s="132">
        <f>H5/G5*100</f>
        <v>92.951541850220266</v>
      </c>
      <c r="I6" s="132">
        <f>I5/G5*100</f>
        <v>4.4052863436123353</v>
      </c>
      <c r="J6" s="132">
        <f>J5/G5*100</f>
        <v>2.643171806167401</v>
      </c>
      <c r="K6" s="131">
        <f>IF(SUM(L6:N6)&gt;100,"－",SUM(L6:N6))</f>
        <v>100</v>
      </c>
      <c r="L6" s="132">
        <f>L5/K5*100</f>
        <v>96.610169491525426</v>
      </c>
      <c r="M6" s="132">
        <f>M5/K5*100</f>
        <v>0.84745762711864403</v>
      </c>
      <c r="N6" s="132">
        <f>N5/K5*100</f>
        <v>2.5423728813559325</v>
      </c>
      <c r="O6" s="131">
        <f>IF(SUM(P6:R6)&gt;100,"－",SUM(P6:R6))</f>
        <v>99.999999999999986</v>
      </c>
      <c r="P6" s="132">
        <f>P5/O5*100</f>
        <v>95.199999999999989</v>
      </c>
      <c r="Q6" s="132">
        <f>Q5/O5*100</f>
        <v>0.8</v>
      </c>
      <c r="R6" s="132">
        <f>R5/O5*100</f>
        <v>4</v>
      </c>
      <c r="S6" s="131">
        <f>IF(SUM(T6:V6)&gt;100,"－",SUM(T6:V6))</f>
        <v>100</v>
      </c>
      <c r="T6" s="132">
        <f>T5/S5*100</f>
        <v>90</v>
      </c>
      <c r="U6" s="132">
        <f>U5/S5*100</f>
        <v>5</v>
      </c>
      <c r="V6" s="132">
        <f>V5/S5*100</f>
        <v>5</v>
      </c>
      <c r="W6" s="131">
        <f>IF(SUM(X6:Z6)&gt;100,"－",SUM(X6:Z6))</f>
        <v>99.999999999999986</v>
      </c>
      <c r="X6" s="132">
        <f>X5/W5*100</f>
        <v>94.117647058823522</v>
      </c>
      <c r="Y6" s="132">
        <f>Y5/W5*100</f>
        <v>0</v>
      </c>
      <c r="Z6" s="132">
        <f>Z5/W5*100</f>
        <v>5.8823529411764701</v>
      </c>
      <c r="AA6" s="131">
        <f>IF(SUM(AB6:AD6)&gt;100,"－",SUM(AB6:AD6))</f>
        <v>100</v>
      </c>
      <c r="AB6" s="132">
        <f>AB5/AA5*100</f>
        <v>92.783505154639172</v>
      </c>
      <c r="AC6" s="132">
        <f>AC5/AA5*100</f>
        <v>1.0309278350515463</v>
      </c>
      <c r="AD6" s="132">
        <f>AD5/AA5*100</f>
        <v>6.1855670103092786</v>
      </c>
      <c r="AE6" s="131">
        <f>IF(SUM(AF6:AH6)&gt;100,"－",SUM(AF6:AH6))</f>
        <v>100</v>
      </c>
      <c r="AF6" s="132">
        <f>AF5/AE5*100</f>
        <v>89.552238805970148</v>
      </c>
      <c r="AG6" s="132">
        <f>AG5/AE5*100</f>
        <v>2.2388059701492535</v>
      </c>
      <c r="AH6" s="132">
        <f>AH5/AE5*100</f>
        <v>8.2089552238805972</v>
      </c>
    </row>
    <row r="7" spans="1:34" ht="15" customHeight="1" x14ac:dyDescent="0.15">
      <c r="A7" s="200" t="s">
        <v>626</v>
      </c>
      <c r="B7" s="210" t="s">
        <v>627</v>
      </c>
      <c r="C7" s="127">
        <f>C38</f>
        <v>24</v>
      </c>
      <c r="D7" s="137">
        <f>IF($C7=0,0,D38/$C7*100)</f>
        <v>91.666666666666657</v>
      </c>
      <c r="E7" s="137">
        <f>IF($C7=0,0,E38/$C7*100)</f>
        <v>4.1666666666666661</v>
      </c>
      <c r="F7" s="137">
        <f>IF($C7=0,0,F38/$C7*100)</f>
        <v>4.1666666666666661</v>
      </c>
      <c r="G7" s="127">
        <f>G38</f>
        <v>18</v>
      </c>
      <c r="H7" s="137">
        <f t="shared" ref="H7:H32" si="2">IF(G7=0,0,H38/G7*100)</f>
        <v>83.333333333333343</v>
      </c>
      <c r="I7" s="137">
        <f t="shared" ref="I7:I32" si="3">IF(G7=0,0,I38/G7*100)</f>
        <v>11.111111111111111</v>
      </c>
      <c r="J7" s="137">
        <f t="shared" ref="J7:J32" si="4">IF(G7=0,0,J38/G7*100)</f>
        <v>5.5555555555555554</v>
      </c>
      <c r="K7" s="127">
        <f>K38</f>
        <v>19</v>
      </c>
      <c r="L7" s="137">
        <f>IF(K7=0,0,L38/K7*100)</f>
        <v>100</v>
      </c>
      <c r="M7" s="137">
        <f>IF(K7=0,0,M38/K7*100)</f>
        <v>0</v>
      </c>
      <c r="N7" s="137">
        <f>IF(K7=0,0,N38/K7*100)</f>
        <v>0</v>
      </c>
      <c r="O7" s="127">
        <f>O38</f>
        <v>9</v>
      </c>
      <c r="P7" s="137">
        <f t="shared" ref="P7:P32" si="5">IF(O7=0,0,P38/O7*100)</f>
        <v>100</v>
      </c>
      <c r="Q7" s="137">
        <f t="shared" ref="Q7:Q32" si="6">IF(O7=0,0,Q38/O7*100)</f>
        <v>0</v>
      </c>
      <c r="R7" s="137">
        <f t="shared" ref="R7:R32" si="7">IF(O7=0,0,R38/O7*100)</f>
        <v>0</v>
      </c>
      <c r="S7" s="127">
        <f>S38</f>
        <v>5</v>
      </c>
      <c r="T7" s="137">
        <f>IF(S7=0,0,T38/S7*100)</f>
        <v>80</v>
      </c>
      <c r="U7" s="137">
        <f>IF(S7=0,0,U38/S7*100)</f>
        <v>0</v>
      </c>
      <c r="V7" s="137">
        <f>IF(S7=0,0,V38/S7*100)</f>
        <v>20</v>
      </c>
      <c r="W7" s="127">
        <f>W38</f>
        <v>3</v>
      </c>
      <c r="X7" s="137">
        <f t="shared" ref="X7:X32" si="8">IF(W7=0,0,X38/W7*100)</f>
        <v>100</v>
      </c>
      <c r="Y7" s="137">
        <f t="shared" ref="Y7:Y32" si="9">IF(W7=0,0,Y38/W7*100)</f>
        <v>0</v>
      </c>
      <c r="Z7" s="137">
        <f t="shared" ref="Z7:Z32" si="10">IF(W7=0,0,Z38/W7*100)</f>
        <v>0</v>
      </c>
      <c r="AA7" s="127">
        <f>AA38</f>
        <v>17</v>
      </c>
      <c r="AB7" s="137">
        <f>IF(AA7=0,0,AB38/AA7*100)</f>
        <v>94.117647058823522</v>
      </c>
      <c r="AC7" s="137">
        <f>IF(AA7=0,0,AC38/AA7*100)</f>
        <v>0</v>
      </c>
      <c r="AD7" s="137">
        <f>IF(AA7=0,0,AD38/AA7*100)</f>
        <v>5.8823529411764701</v>
      </c>
      <c r="AE7" s="127">
        <f>AE38</f>
        <v>9</v>
      </c>
      <c r="AF7" s="137">
        <f t="shared" ref="AF7:AF32" si="11">IF(AE7=0,0,AF38/AE7*100)</f>
        <v>100</v>
      </c>
      <c r="AG7" s="137">
        <f t="shared" ref="AG7:AG32" si="12">IF(AE7=0,0,AG38/AE7*100)</f>
        <v>0</v>
      </c>
      <c r="AH7" s="137">
        <f t="shared" ref="AH7:AH32" si="13">IF(AE7=0,0,AH38/AE7*100)</f>
        <v>0</v>
      </c>
    </row>
    <row r="8" spans="1:34" ht="15" customHeight="1" x14ac:dyDescent="0.15">
      <c r="A8" s="202" t="s">
        <v>628</v>
      </c>
      <c r="B8" s="206" t="s">
        <v>629</v>
      </c>
      <c r="C8" s="140">
        <f t="shared" ref="C8:C32" si="14">C39</f>
        <v>115</v>
      </c>
      <c r="D8" s="141">
        <f t="shared" ref="D8:F23" si="15">IF($C8=0,0,D39/$C8*100)</f>
        <v>94.782608695652172</v>
      </c>
      <c r="E8" s="141">
        <f t="shared" si="15"/>
        <v>1.7391304347826086</v>
      </c>
      <c r="F8" s="141">
        <f t="shared" si="15"/>
        <v>3.4782608695652173</v>
      </c>
      <c r="G8" s="140">
        <f t="shared" ref="G8:G32" si="16">G39</f>
        <v>130</v>
      </c>
      <c r="H8" s="141">
        <f t="shared" si="2"/>
        <v>94.615384615384613</v>
      </c>
      <c r="I8" s="141">
        <f t="shared" si="3"/>
        <v>4.6153846153846159</v>
      </c>
      <c r="J8" s="141">
        <f t="shared" si="4"/>
        <v>0.76923076923076927</v>
      </c>
      <c r="K8" s="140">
        <f t="shared" ref="K8:K32" si="17">K39</f>
        <v>64</v>
      </c>
      <c r="L8" s="141">
        <f t="shared" ref="L8:L32" si="18">IF(K8=0,0,L39/K8*100)</f>
        <v>95.3125</v>
      </c>
      <c r="M8" s="141">
        <f t="shared" ref="M8:M32" si="19">IF(K8=0,0,M39/K8*100)</f>
        <v>0</v>
      </c>
      <c r="N8" s="141">
        <f t="shared" ref="N8:N32" si="20">IF(K8=0,0,N39/K8*100)</f>
        <v>4.6875</v>
      </c>
      <c r="O8" s="140">
        <f t="shared" ref="O8:O32" si="21">O39</f>
        <v>70</v>
      </c>
      <c r="P8" s="141">
        <f t="shared" si="5"/>
        <v>97.142857142857139</v>
      </c>
      <c r="Q8" s="141">
        <f t="shared" si="6"/>
        <v>1.4285714285714286</v>
      </c>
      <c r="R8" s="141">
        <f t="shared" si="7"/>
        <v>1.4285714285714286</v>
      </c>
      <c r="S8" s="140">
        <f t="shared" ref="S8:S32" si="22">S39</f>
        <v>13</v>
      </c>
      <c r="T8" s="141">
        <f t="shared" ref="T8:T32" si="23">IF(S8=0,0,T39/S8*100)</f>
        <v>92.307692307692307</v>
      </c>
      <c r="U8" s="141">
        <f t="shared" ref="U8:U32" si="24">IF(S8=0,0,U39/S8*100)</f>
        <v>7.6923076923076925</v>
      </c>
      <c r="V8" s="141">
        <f t="shared" ref="V8:V32" si="25">IF(S8=0,0,V39/S8*100)</f>
        <v>0</v>
      </c>
      <c r="W8" s="140">
        <f t="shared" ref="W8:W32" si="26">W39</f>
        <v>9</v>
      </c>
      <c r="X8" s="141">
        <f t="shared" si="8"/>
        <v>100</v>
      </c>
      <c r="Y8" s="141">
        <f t="shared" si="9"/>
        <v>0</v>
      </c>
      <c r="Z8" s="141">
        <f t="shared" si="10"/>
        <v>0</v>
      </c>
      <c r="AA8" s="140">
        <f t="shared" ref="AA8:AA32" si="27">AA39</f>
        <v>54</v>
      </c>
      <c r="AB8" s="141">
        <f t="shared" ref="AB8:AB32" si="28">IF(AA8=0,0,AB39/AA8*100)</f>
        <v>88.888888888888886</v>
      </c>
      <c r="AC8" s="141">
        <f t="shared" ref="AC8:AC32" si="29">IF(AA8=0,0,AC39/AA8*100)</f>
        <v>1.8518518518518516</v>
      </c>
      <c r="AD8" s="141">
        <f t="shared" ref="AD8:AD32" si="30">IF(AA8=0,0,AD39/AA8*100)</f>
        <v>9.2592592592592595</v>
      </c>
      <c r="AE8" s="140">
        <f t="shared" ref="AE8:AE32" si="31">AE39</f>
        <v>81</v>
      </c>
      <c r="AF8" s="141">
        <f t="shared" si="11"/>
        <v>91.358024691358025</v>
      </c>
      <c r="AG8" s="141">
        <f t="shared" si="12"/>
        <v>2.4691358024691357</v>
      </c>
      <c r="AH8" s="141">
        <f t="shared" si="13"/>
        <v>6.1728395061728394</v>
      </c>
    </row>
    <row r="9" spans="1:34" ht="15" customHeight="1" x14ac:dyDescent="0.15">
      <c r="A9" s="202" t="s">
        <v>630</v>
      </c>
      <c r="B9" s="206" t="s">
        <v>631</v>
      </c>
      <c r="C9" s="140">
        <f t="shared" si="14"/>
        <v>46</v>
      </c>
      <c r="D9" s="141">
        <f t="shared" si="15"/>
        <v>95.652173913043484</v>
      </c>
      <c r="E9" s="141">
        <f t="shared" si="15"/>
        <v>2.1739130434782608</v>
      </c>
      <c r="F9" s="141">
        <f t="shared" si="15"/>
        <v>2.1739130434782608</v>
      </c>
      <c r="G9" s="140">
        <f t="shared" si="16"/>
        <v>70</v>
      </c>
      <c r="H9" s="141">
        <f t="shared" si="2"/>
        <v>95.714285714285722</v>
      </c>
      <c r="I9" s="141">
        <f t="shared" si="3"/>
        <v>1.4285714285714286</v>
      </c>
      <c r="J9" s="141">
        <f t="shared" si="4"/>
        <v>2.8571428571428572</v>
      </c>
      <c r="K9" s="140">
        <f t="shared" si="17"/>
        <v>33</v>
      </c>
      <c r="L9" s="141">
        <f t="shared" si="18"/>
        <v>96.969696969696969</v>
      </c>
      <c r="M9" s="141">
        <f t="shared" si="19"/>
        <v>3.0303030303030303</v>
      </c>
      <c r="N9" s="141">
        <f t="shared" si="20"/>
        <v>0</v>
      </c>
      <c r="O9" s="140">
        <f t="shared" si="21"/>
        <v>40</v>
      </c>
      <c r="P9" s="141">
        <f t="shared" si="5"/>
        <v>90</v>
      </c>
      <c r="Q9" s="141">
        <f t="shared" si="6"/>
        <v>0</v>
      </c>
      <c r="R9" s="141">
        <f t="shared" si="7"/>
        <v>10</v>
      </c>
      <c r="S9" s="140">
        <f t="shared" si="22"/>
        <v>2</v>
      </c>
      <c r="T9" s="141">
        <f t="shared" si="23"/>
        <v>100</v>
      </c>
      <c r="U9" s="141">
        <f t="shared" si="24"/>
        <v>0</v>
      </c>
      <c r="V9" s="141">
        <f t="shared" si="25"/>
        <v>0</v>
      </c>
      <c r="W9" s="140">
        <f t="shared" si="26"/>
        <v>5</v>
      </c>
      <c r="X9" s="141">
        <f t="shared" si="8"/>
        <v>80</v>
      </c>
      <c r="Y9" s="141">
        <f t="shared" si="9"/>
        <v>0</v>
      </c>
      <c r="Z9" s="141">
        <f t="shared" si="10"/>
        <v>20</v>
      </c>
      <c r="AA9" s="140">
        <f t="shared" si="27"/>
        <v>22</v>
      </c>
      <c r="AB9" s="141">
        <f t="shared" si="28"/>
        <v>100</v>
      </c>
      <c r="AC9" s="141">
        <f t="shared" si="29"/>
        <v>0</v>
      </c>
      <c r="AD9" s="141">
        <f t="shared" si="30"/>
        <v>0</v>
      </c>
      <c r="AE9" s="140">
        <f t="shared" si="31"/>
        <v>40</v>
      </c>
      <c r="AF9" s="141">
        <f t="shared" si="11"/>
        <v>82.5</v>
      </c>
      <c r="AG9" s="141">
        <f t="shared" si="12"/>
        <v>2.5</v>
      </c>
      <c r="AH9" s="141">
        <f t="shared" si="13"/>
        <v>15</v>
      </c>
    </row>
    <row r="10" spans="1:34" ht="15" customHeight="1" x14ac:dyDescent="0.15">
      <c r="A10" s="202"/>
      <c r="B10" s="206" t="s">
        <v>615</v>
      </c>
      <c r="C10" s="140">
        <f t="shared" si="14"/>
        <v>7</v>
      </c>
      <c r="D10" s="141">
        <f t="shared" si="15"/>
        <v>85.714285714285708</v>
      </c>
      <c r="E10" s="141">
        <f t="shared" si="15"/>
        <v>14.285714285714285</v>
      </c>
      <c r="F10" s="141">
        <f t="shared" si="15"/>
        <v>0</v>
      </c>
      <c r="G10" s="140">
        <f t="shared" si="16"/>
        <v>6</v>
      </c>
      <c r="H10" s="141">
        <f t="shared" si="2"/>
        <v>66.666666666666657</v>
      </c>
      <c r="I10" s="141">
        <f t="shared" si="3"/>
        <v>16.666666666666664</v>
      </c>
      <c r="J10" s="141">
        <f t="shared" si="4"/>
        <v>16.666666666666664</v>
      </c>
      <c r="K10" s="140">
        <f t="shared" si="17"/>
        <v>2</v>
      </c>
      <c r="L10" s="141">
        <f t="shared" si="18"/>
        <v>100</v>
      </c>
      <c r="M10" s="141">
        <f t="shared" si="19"/>
        <v>0</v>
      </c>
      <c r="N10" s="141">
        <f t="shared" si="20"/>
        <v>0</v>
      </c>
      <c r="O10" s="140">
        <f t="shared" si="21"/>
        <v>4</v>
      </c>
      <c r="P10" s="141">
        <f t="shared" si="5"/>
        <v>100</v>
      </c>
      <c r="Q10" s="141">
        <f t="shared" si="6"/>
        <v>0</v>
      </c>
      <c r="R10" s="141">
        <f t="shared" si="7"/>
        <v>0</v>
      </c>
      <c r="S10" s="140">
        <f t="shared" si="22"/>
        <v>0</v>
      </c>
      <c r="T10" s="141">
        <f t="shared" si="23"/>
        <v>0</v>
      </c>
      <c r="U10" s="141">
        <f t="shared" si="24"/>
        <v>0</v>
      </c>
      <c r="V10" s="141">
        <f t="shared" si="25"/>
        <v>0</v>
      </c>
      <c r="W10" s="140">
        <f t="shared" si="26"/>
        <v>0</v>
      </c>
      <c r="X10" s="141">
        <f t="shared" si="8"/>
        <v>0</v>
      </c>
      <c r="Y10" s="141">
        <f t="shared" si="9"/>
        <v>0</v>
      </c>
      <c r="Z10" s="141">
        <f t="shared" si="10"/>
        <v>0</v>
      </c>
      <c r="AA10" s="140">
        <f t="shared" si="27"/>
        <v>3</v>
      </c>
      <c r="AB10" s="141">
        <f t="shared" si="28"/>
        <v>100</v>
      </c>
      <c r="AC10" s="141">
        <f t="shared" si="29"/>
        <v>0</v>
      </c>
      <c r="AD10" s="141">
        <f t="shared" si="30"/>
        <v>0</v>
      </c>
      <c r="AE10" s="140">
        <f t="shared" si="31"/>
        <v>3</v>
      </c>
      <c r="AF10" s="141">
        <f t="shared" si="11"/>
        <v>100</v>
      </c>
      <c r="AG10" s="141">
        <f t="shared" si="12"/>
        <v>0</v>
      </c>
      <c r="AH10" s="141">
        <f t="shared" si="13"/>
        <v>0</v>
      </c>
    </row>
    <row r="11" spans="1:34" ht="15" customHeight="1" x14ac:dyDescent="0.15">
      <c r="A11" s="198"/>
      <c r="B11" s="207" t="s">
        <v>332</v>
      </c>
      <c r="C11" s="146">
        <f t="shared" si="14"/>
        <v>3</v>
      </c>
      <c r="D11" s="132">
        <f t="shared" si="15"/>
        <v>100</v>
      </c>
      <c r="E11" s="132">
        <f t="shared" si="15"/>
        <v>0</v>
      </c>
      <c r="F11" s="132">
        <f t="shared" si="15"/>
        <v>0</v>
      </c>
      <c r="G11" s="146">
        <f t="shared" si="16"/>
        <v>3</v>
      </c>
      <c r="H11" s="132">
        <f t="shared" si="2"/>
        <v>66.666666666666657</v>
      </c>
      <c r="I11" s="132">
        <f t="shared" si="3"/>
        <v>0</v>
      </c>
      <c r="J11" s="132">
        <f t="shared" si="4"/>
        <v>33.333333333333329</v>
      </c>
      <c r="K11" s="146">
        <f t="shared" si="17"/>
        <v>0</v>
      </c>
      <c r="L11" s="132">
        <f t="shared" si="18"/>
        <v>0</v>
      </c>
      <c r="M11" s="132">
        <f t="shared" si="19"/>
        <v>0</v>
      </c>
      <c r="N11" s="132">
        <f t="shared" si="20"/>
        <v>0</v>
      </c>
      <c r="O11" s="146">
        <f t="shared" si="21"/>
        <v>2</v>
      </c>
      <c r="P11" s="132">
        <f t="shared" si="5"/>
        <v>100</v>
      </c>
      <c r="Q11" s="132">
        <f t="shared" si="6"/>
        <v>0</v>
      </c>
      <c r="R11" s="132">
        <f t="shared" si="7"/>
        <v>0</v>
      </c>
      <c r="S11" s="146">
        <f t="shared" si="22"/>
        <v>0</v>
      </c>
      <c r="T11" s="132">
        <f t="shared" si="23"/>
        <v>0</v>
      </c>
      <c r="U11" s="132">
        <f t="shared" si="24"/>
        <v>0</v>
      </c>
      <c r="V11" s="132">
        <f t="shared" si="25"/>
        <v>0</v>
      </c>
      <c r="W11" s="146">
        <f t="shared" si="26"/>
        <v>0</v>
      </c>
      <c r="X11" s="132">
        <f t="shared" si="8"/>
        <v>0</v>
      </c>
      <c r="Y11" s="132">
        <f t="shared" si="9"/>
        <v>0</v>
      </c>
      <c r="Z11" s="132">
        <f t="shared" si="10"/>
        <v>0</v>
      </c>
      <c r="AA11" s="146">
        <f t="shared" si="27"/>
        <v>1</v>
      </c>
      <c r="AB11" s="132">
        <f t="shared" si="28"/>
        <v>100</v>
      </c>
      <c r="AC11" s="132">
        <f t="shared" si="29"/>
        <v>0</v>
      </c>
      <c r="AD11" s="132">
        <f t="shared" si="30"/>
        <v>0</v>
      </c>
      <c r="AE11" s="146">
        <f t="shared" si="31"/>
        <v>1</v>
      </c>
      <c r="AF11" s="132">
        <f t="shared" si="11"/>
        <v>100</v>
      </c>
      <c r="AG11" s="132">
        <f t="shared" si="12"/>
        <v>0</v>
      </c>
      <c r="AH11" s="132">
        <f t="shared" si="13"/>
        <v>0</v>
      </c>
    </row>
    <row r="12" spans="1:34" ht="15" customHeight="1" x14ac:dyDescent="0.15">
      <c r="A12" s="200" t="s">
        <v>632</v>
      </c>
      <c r="B12" s="201" t="s">
        <v>633</v>
      </c>
      <c r="C12" s="140">
        <f t="shared" si="14"/>
        <v>7</v>
      </c>
      <c r="D12" s="141">
        <f t="shared" si="15"/>
        <v>100</v>
      </c>
      <c r="E12" s="141">
        <f t="shared" si="15"/>
        <v>0</v>
      </c>
      <c r="F12" s="141">
        <f t="shared" si="15"/>
        <v>0</v>
      </c>
      <c r="G12" s="140">
        <f t="shared" si="16"/>
        <v>5</v>
      </c>
      <c r="H12" s="141">
        <f t="shared" si="2"/>
        <v>100</v>
      </c>
      <c r="I12" s="141">
        <f t="shared" si="3"/>
        <v>0</v>
      </c>
      <c r="J12" s="141">
        <f t="shared" si="4"/>
        <v>0</v>
      </c>
      <c r="K12" s="140">
        <f t="shared" si="17"/>
        <v>4</v>
      </c>
      <c r="L12" s="141">
        <f t="shared" si="18"/>
        <v>100</v>
      </c>
      <c r="M12" s="141">
        <f t="shared" si="19"/>
        <v>0</v>
      </c>
      <c r="N12" s="141">
        <f t="shared" si="20"/>
        <v>0</v>
      </c>
      <c r="O12" s="140">
        <f t="shared" si="21"/>
        <v>5</v>
      </c>
      <c r="P12" s="141">
        <f t="shared" si="5"/>
        <v>80</v>
      </c>
      <c r="Q12" s="141">
        <f t="shared" si="6"/>
        <v>0</v>
      </c>
      <c r="R12" s="141">
        <f t="shared" si="7"/>
        <v>20</v>
      </c>
      <c r="S12" s="140">
        <f t="shared" si="22"/>
        <v>0</v>
      </c>
      <c r="T12" s="141">
        <f t="shared" si="23"/>
        <v>0</v>
      </c>
      <c r="U12" s="141">
        <f t="shared" si="24"/>
        <v>0</v>
      </c>
      <c r="V12" s="141">
        <f t="shared" si="25"/>
        <v>0</v>
      </c>
      <c r="W12" s="140">
        <f t="shared" si="26"/>
        <v>0</v>
      </c>
      <c r="X12" s="141">
        <f t="shared" si="8"/>
        <v>0</v>
      </c>
      <c r="Y12" s="141">
        <f t="shared" si="9"/>
        <v>0</v>
      </c>
      <c r="Z12" s="141">
        <f t="shared" si="10"/>
        <v>0</v>
      </c>
      <c r="AA12" s="140">
        <f t="shared" si="27"/>
        <v>2</v>
      </c>
      <c r="AB12" s="141">
        <f t="shared" si="28"/>
        <v>100</v>
      </c>
      <c r="AC12" s="141">
        <f t="shared" si="29"/>
        <v>0</v>
      </c>
      <c r="AD12" s="141">
        <f t="shared" si="30"/>
        <v>0</v>
      </c>
      <c r="AE12" s="140">
        <f t="shared" si="31"/>
        <v>3</v>
      </c>
      <c r="AF12" s="141">
        <f t="shared" si="11"/>
        <v>100</v>
      </c>
      <c r="AG12" s="141">
        <f t="shared" si="12"/>
        <v>0</v>
      </c>
      <c r="AH12" s="141">
        <f t="shared" si="13"/>
        <v>0</v>
      </c>
    </row>
    <row r="13" spans="1:34" ht="15" customHeight="1" x14ac:dyDescent="0.15">
      <c r="A13" s="202" t="s">
        <v>634</v>
      </c>
      <c r="B13" s="203" t="s">
        <v>635</v>
      </c>
      <c r="C13" s="140">
        <f t="shared" si="14"/>
        <v>3</v>
      </c>
      <c r="D13" s="141">
        <f t="shared" si="15"/>
        <v>100</v>
      </c>
      <c r="E13" s="141">
        <f t="shared" si="15"/>
        <v>0</v>
      </c>
      <c r="F13" s="141">
        <f t="shared" si="15"/>
        <v>0</v>
      </c>
      <c r="G13" s="140">
        <f t="shared" si="16"/>
        <v>4</v>
      </c>
      <c r="H13" s="141">
        <f t="shared" si="2"/>
        <v>75</v>
      </c>
      <c r="I13" s="141">
        <f t="shared" si="3"/>
        <v>25</v>
      </c>
      <c r="J13" s="141">
        <f t="shared" si="4"/>
        <v>0</v>
      </c>
      <c r="K13" s="140">
        <f t="shared" si="17"/>
        <v>3</v>
      </c>
      <c r="L13" s="141">
        <f t="shared" si="18"/>
        <v>100</v>
      </c>
      <c r="M13" s="141">
        <f t="shared" si="19"/>
        <v>0</v>
      </c>
      <c r="N13" s="141">
        <f t="shared" si="20"/>
        <v>0</v>
      </c>
      <c r="O13" s="140">
        <f t="shared" si="21"/>
        <v>3</v>
      </c>
      <c r="P13" s="141">
        <f t="shared" si="5"/>
        <v>66.666666666666657</v>
      </c>
      <c r="Q13" s="141">
        <f t="shared" si="6"/>
        <v>33.333333333333329</v>
      </c>
      <c r="R13" s="141">
        <f t="shared" si="7"/>
        <v>0</v>
      </c>
      <c r="S13" s="140">
        <f t="shared" si="22"/>
        <v>1</v>
      </c>
      <c r="T13" s="141">
        <f t="shared" si="23"/>
        <v>100</v>
      </c>
      <c r="U13" s="141">
        <f t="shared" si="24"/>
        <v>0</v>
      </c>
      <c r="V13" s="141">
        <f t="shared" si="25"/>
        <v>0</v>
      </c>
      <c r="W13" s="140">
        <f t="shared" si="26"/>
        <v>0</v>
      </c>
      <c r="X13" s="141">
        <f t="shared" si="8"/>
        <v>0</v>
      </c>
      <c r="Y13" s="141">
        <f t="shared" si="9"/>
        <v>0</v>
      </c>
      <c r="Z13" s="141">
        <f t="shared" si="10"/>
        <v>0</v>
      </c>
      <c r="AA13" s="140">
        <f t="shared" si="27"/>
        <v>1</v>
      </c>
      <c r="AB13" s="141">
        <f t="shared" si="28"/>
        <v>100</v>
      </c>
      <c r="AC13" s="141">
        <f t="shared" si="29"/>
        <v>0</v>
      </c>
      <c r="AD13" s="141">
        <f t="shared" si="30"/>
        <v>0</v>
      </c>
      <c r="AE13" s="140">
        <f t="shared" si="31"/>
        <v>4</v>
      </c>
      <c r="AF13" s="141">
        <f t="shared" si="11"/>
        <v>50</v>
      </c>
      <c r="AG13" s="141">
        <f t="shared" si="12"/>
        <v>25</v>
      </c>
      <c r="AH13" s="141">
        <f t="shared" si="13"/>
        <v>25</v>
      </c>
    </row>
    <row r="14" spans="1:34" ht="15" customHeight="1" x14ac:dyDescent="0.15">
      <c r="A14" s="202"/>
      <c r="B14" s="203" t="s">
        <v>636</v>
      </c>
      <c r="C14" s="140">
        <f t="shared" si="14"/>
        <v>39</v>
      </c>
      <c r="D14" s="141">
        <f t="shared" si="15"/>
        <v>94.871794871794862</v>
      </c>
      <c r="E14" s="141">
        <f t="shared" si="15"/>
        <v>2.5641025641025639</v>
      </c>
      <c r="F14" s="141">
        <f t="shared" si="15"/>
        <v>2.5641025641025639</v>
      </c>
      <c r="G14" s="140">
        <f t="shared" si="16"/>
        <v>16</v>
      </c>
      <c r="H14" s="141">
        <f t="shared" si="2"/>
        <v>93.75</v>
      </c>
      <c r="I14" s="141">
        <f t="shared" si="3"/>
        <v>6.25</v>
      </c>
      <c r="J14" s="141">
        <f t="shared" si="4"/>
        <v>0</v>
      </c>
      <c r="K14" s="140">
        <f t="shared" si="17"/>
        <v>19</v>
      </c>
      <c r="L14" s="141">
        <f t="shared" si="18"/>
        <v>100</v>
      </c>
      <c r="M14" s="141">
        <f t="shared" si="19"/>
        <v>0</v>
      </c>
      <c r="N14" s="141">
        <f t="shared" si="20"/>
        <v>0</v>
      </c>
      <c r="O14" s="140">
        <f t="shared" si="21"/>
        <v>6</v>
      </c>
      <c r="P14" s="141">
        <f t="shared" si="5"/>
        <v>100</v>
      </c>
      <c r="Q14" s="141">
        <f t="shared" si="6"/>
        <v>0</v>
      </c>
      <c r="R14" s="141">
        <f t="shared" si="7"/>
        <v>0</v>
      </c>
      <c r="S14" s="140">
        <f t="shared" si="22"/>
        <v>5</v>
      </c>
      <c r="T14" s="141">
        <f t="shared" si="23"/>
        <v>80</v>
      </c>
      <c r="U14" s="141">
        <f t="shared" si="24"/>
        <v>0</v>
      </c>
      <c r="V14" s="141">
        <f t="shared" si="25"/>
        <v>20</v>
      </c>
      <c r="W14" s="140">
        <f t="shared" si="26"/>
        <v>0</v>
      </c>
      <c r="X14" s="141">
        <f t="shared" si="8"/>
        <v>0</v>
      </c>
      <c r="Y14" s="141">
        <f t="shared" si="9"/>
        <v>0</v>
      </c>
      <c r="Z14" s="141">
        <f t="shared" si="10"/>
        <v>0</v>
      </c>
      <c r="AA14" s="140">
        <f t="shared" si="27"/>
        <v>22</v>
      </c>
      <c r="AB14" s="141">
        <f t="shared" si="28"/>
        <v>95.454545454545453</v>
      </c>
      <c r="AC14" s="141">
        <f t="shared" si="29"/>
        <v>4.5454545454545459</v>
      </c>
      <c r="AD14" s="141">
        <f t="shared" si="30"/>
        <v>0</v>
      </c>
      <c r="AE14" s="140">
        <f t="shared" si="31"/>
        <v>9</v>
      </c>
      <c r="AF14" s="141">
        <f t="shared" si="11"/>
        <v>77.777777777777786</v>
      </c>
      <c r="AG14" s="141">
        <f t="shared" si="12"/>
        <v>11.111111111111111</v>
      </c>
      <c r="AH14" s="141">
        <f t="shared" si="13"/>
        <v>11.111111111111111</v>
      </c>
    </row>
    <row r="15" spans="1:34" ht="15" customHeight="1" x14ac:dyDescent="0.15">
      <c r="A15" s="202"/>
      <c r="B15" s="203" t="s">
        <v>637</v>
      </c>
      <c r="C15" s="140">
        <f t="shared" si="14"/>
        <v>37</v>
      </c>
      <c r="D15" s="141">
        <f t="shared" si="15"/>
        <v>97.297297297297305</v>
      </c>
      <c r="E15" s="141">
        <f t="shared" si="15"/>
        <v>0</v>
      </c>
      <c r="F15" s="141">
        <f t="shared" si="15"/>
        <v>2.7027027027027026</v>
      </c>
      <c r="G15" s="140">
        <f t="shared" si="16"/>
        <v>41</v>
      </c>
      <c r="H15" s="141">
        <f t="shared" si="2"/>
        <v>97.560975609756099</v>
      </c>
      <c r="I15" s="141">
        <f t="shared" si="3"/>
        <v>2.4390243902439024</v>
      </c>
      <c r="J15" s="141">
        <f t="shared" si="4"/>
        <v>0</v>
      </c>
      <c r="K15" s="140">
        <f t="shared" si="17"/>
        <v>26</v>
      </c>
      <c r="L15" s="141">
        <f t="shared" si="18"/>
        <v>96.15384615384616</v>
      </c>
      <c r="M15" s="141">
        <f t="shared" si="19"/>
        <v>0</v>
      </c>
      <c r="N15" s="141">
        <f t="shared" si="20"/>
        <v>3.8461538461538463</v>
      </c>
      <c r="O15" s="140">
        <f t="shared" si="21"/>
        <v>21</v>
      </c>
      <c r="P15" s="141">
        <f t="shared" si="5"/>
        <v>95.238095238095227</v>
      </c>
      <c r="Q15" s="141">
        <f t="shared" si="6"/>
        <v>0</v>
      </c>
      <c r="R15" s="141">
        <f t="shared" si="7"/>
        <v>4.7619047619047619</v>
      </c>
      <c r="S15" s="140">
        <f t="shared" si="22"/>
        <v>2</v>
      </c>
      <c r="T15" s="141">
        <f t="shared" si="23"/>
        <v>100</v>
      </c>
      <c r="U15" s="141">
        <f t="shared" si="24"/>
        <v>0</v>
      </c>
      <c r="V15" s="141">
        <f t="shared" si="25"/>
        <v>0</v>
      </c>
      <c r="W15" s="140">
        <f t="shared" si="26"/>
        <v>4</v>
      </c>
      <c r="X15" s="141">
        <f t="shared" si="8"/>
        <v>100</v>
      </c>
      <c r="Y15" s="141">
        <f t="shared" si="9"/>
        <v>0</v>
      </c>
      <c r="Z15" s="141">
        <f t="shared" si="10"/>
        <v>0</v>
      </c>
      <c r="AA15" s="140">
        <f t="shared" si="27"/>
        <v>15</v>
      </c>
      <c r="AB15" s="141">
        <f t="shared" si="28"/>
        <v>93.333333333333329</v>
      </c>
      <c r="AC15" s="141">
        <f t="shared" si="29"/>
        <v>0</v>
      </c>
      <c r="AD15" s="141">
        <f t="shared" si="30"/>
        <v>6.666666666666667</v>
      </c>
      <c r="AE15" s="140">
        <f t="shared" si="31"/>
        <v>26</v>
      </c>
      <c r="AF15" s="141">
        <f t="shared" si="11"/>
        <v>92.307692307692307</v>
      </c>
      <c r="AG15" s="141">
        <f t="shared" si="12"/>
        <v>0</v>
      </c>
      <c r="AH15" s="141">
        <f t="shared" si="13"/>
        <v>7.6923076923076925</v>
      </c>
    </row>
    <row r="16" spans="1:34" ht="15" customHeight="1" x14ac:dyDescent="0.15">
      <c r="A16" s="202"/>
      <c r="B16" s="203" t="s">
        <v>638</v>
      </c>
      <c r="C16" s="140">
        <f t="shared" si="14"/>
        <v>48</v>
      </c>
      <c r="D16" s="141">
        <f t="shared" si="15"/>
        <v>95.833333333333343</v>
      </c>
      <c r="E16" s="141">
        <f t="shared" si="15"/>
        <v>2.083333333333333</v>
      </c>
      <c r="F16" s="141">
        <f t="shared" si="15"/>
        <v>2.083333333333333</v>
      </c>
      <c r="G16" s="140">
        <f t="shared" si="16"/>
        <v>62</v>
      </c>
      <c r="H16" s="141">
        <f t="shared" si="2"/>
        <v>93.548387096774192</v>
      </c>
      <c r="I16" s="141">
        <f t="shared" si="3"/>
        <v>1.6129032258064515</v>
      </c>
      <c r="J16" s="141">
        <f t="shared" si="4"/>
        <v>4.838709677419355</v>
      </c>
      <c r="K16" s="140">
        <f t="shared" si="17"/>
        <v>28</v>
      </c>
      <c r="L16" s="141">
        <f t="shared" si="18"/>
        <v>92.857142857142861</v>
      </c>
      <c r="M16" s="141">
        <f t="shared" si="19"/>
        <v>0</v>
      </c>
      <c r="N16" s="141">
        <f t="shared" si="20"/>
        <v>7.1428571428571423</v>
      </c>
      <c r="O16" s="140">
        <f t="shared" si="21"/>
        <v>32</v>
      </c>
      <c r="P16" s="141">
        <f t="shared" si="5"/>
        <v>96.875</v>
      </c>
      <c r="Q16" s="141">
        <f t="shared" si="6"/>
        <v>0</v>
      </c>
      <c r="R16" s="141">
        <f t="shared" si="7"/>
        <v>3.125</v>
      </c>
      <c r="S16" s="140">
        <f t="shared" si="22"/>
        <v>5</v>
      </c>
      <c r="T16" s="141">
        <f t="shared" si="23"/>
        <v>80</v>
      </c>
      <c r="U16" s="141">
        <f t="shared" si="24"/>
        <v>20</v>
      </c>
      <c r="V16" s="141">
        <f t="shared" si="25"/>
        <v>0</v>
      </c>
      <c r="W16" s="140">
        <f t="shared" si="26"/>
        <v>5</v>
      </c>
      <c r="X16" s="141">
        <f t="shared" si="8"/>
        <v>100</v>
      </c>
      <c r="Y16" s="141">
        <f t="shared" si="9"/>
        <v>0</v>
      </c>
      <c r="Z16" s="141">
        <f t="shared" si="10"/>
        <v>0</v>
      </c>
      <c r="AA16" s="140">
        <f t="shared" si="27"/>
        <v>28</v>
      </c>
      <c r="AB16" s="141">
        <f t="shared" si="28"/>
        <v>92.857142857142861</v>
      </c>
      <c r="AC16" s="141">
        <f t="shared" si="29"/>
        <v>0</v>
      </c>
      <c r="AD16" s="141">
        <f t="shared" si="30"/>
        <v>7.1428571428571423</v>
      </c>
      <c r="AE16" s="140">
        <f t="shared" si="31"/>
        <v>39</v>
      </c>
      <c r="AF16" s="141">
        <f t="shared" si="11"/>
        <v>92.307692307692307</v>
      </c>
      <c r="AG16" s="141">
        <f t="shared" si="12"/>
        <v>0</v>
      </c>
      <c r="AH16" s="141">
        <f t="shared" si="13"/>
        <v>7.6923076923076925</v>
      </c>
    </row>
    <row r="17" spans="1:34" ht="15" customHeight="1" x14ac:dyDescent="0.15">
      <c r="A17" s="202"/>
      <c r="B17" s="203" t="s">
        <v>639</v>
      </c>
      <c r="C17" s="140">
        <f t="shared" si="14"/>
        <v>20</v>
      </c>
      <c r="D17" s="141">
        <f t="shared" si="15"/>
        <v>95</v>
      </c>
      <c r="E17" s="141">
        <f t="shared" si="15"/>
        <v>5</v>
      </c>
      <c r="F17" s="141">
        <f t="shared" si="15"/>
        <v>0</v>
      </c>
      <c r="G17" s="140">
        <f t="shared" si="16"/>
        <v>29</v>
      </c>
      <c r="H17" s="141">
        <f t="shared" si="2"/>
        <v>86.206896551724128</v>
      </c>
      <c r="I17" s="141">
        <f t="shared" si="3"/>
        <v>13.793103448275861</v>
      </c>
      <c r="J17" s="141">
        <f t="shared" si="4"/>
        <v>0</v>
      </c>
      <c r="K17" s="140">
        <f t="shared" si="17"/>
        <v>12</v>
      </c>
      <c r="L17" s="141">
        <f t="shared" si="18"/>
        <v>100</v>
      </c>
      <c r="M17" s="141">
        <f t="shared" si="19"/>
        <v>0</v>
      </c>
      <c r="N17" s="141">
        <f t="shared" si="20"/>
        <v>0</v>
      </c>
      <c r="O17" s="140">
        <f t="shared" si="21"/>
        <v>18</v>
      </c>
      <c r="P17" s="141">
        <f t="shared" si="5"/>
        <v>88.888888888888886</v>
      </c>
      <c r="Q17" s="141">
        <f t="shared" si="6"/>
        <v>0</v>
      </c>
      <c r="R17" s="141">
        <f t="shared" si="7"/>
        <v>11.111111111111111</v>
      </c>
      <c r="S17" s="140">
        <f t="shared" si="22"/>
        <v>3</v>
      </c>
      <c r="T17" s="141">
        <f t="shared" si="23"/>
        <v>100</v>
      </c>
      <c r="U17" s="141">
        <f t="shared" si="24"/>
        <v>0</v>
      </c>
      <c r="V17" s="141">
        <f t="shared" si="25"/>
        <v>0</v>
      </c>
      <c r="W17" s="140">
        <f t="shared" si="26"/>
        <v>3</v>
      </c>
      <c r="X17" s="141">
        <f t="shared" si="8"/>
        <v>100</v>
      </c>
      <c r="Y17" s="141">
        <f t="shared" si="9"/>
        <v>0</v>
      </c>
      <c r="Z17" s="141">
        <f t="shared" si="10"/>
        <v>0</v>
      </c>
      <c r="AA17" s="140">
        <f t="shared" si="27"/>
        <v>11</v>
      </c>
      <c r="AB17" s="141">
        <f t="shared" si="28"/>
        <v>90.909090909090907</v>
      </c>
      <c r="AC17" s="141">
        <f t="shared" si="29"/>
        <v>0</v>
      </c>
      <c r="AD17" s="141">
        <f t="shared" si="30"/>
        <v>9.0909090909090917</v>
      </c>
      <c r="AE17" s="140">
        <f t="shared" si="31"/>
        <v>18</v>
      </c>
      <c r="AF17" s="141">
        <f t="shared" si="11"/>
        <v>94.444444444444443</v>
      </c>
      <c r="AG17" s="141">
        <f t="shared" si="12"/>
        <v>5.5555555555555554</v>
      </c>
      <c r="AH17" s="141">
        <f t="shared" si="13"/>
        <v>0</v>
      </c>
    </row>
    <row r="18" spans="1:34" ht="15" customHeight="1" x14ac:dyDescent="0.15">
      <c r="A18" s="202"/>
      <c r="B18" s="203" t="s">
        <v>640</v>
      </c>
      <c r="C18" s="140">
        <f t="shared" si="14"/>
        <v>29</v>
      </c>
      <c r="D18" s="141">
        <f t="shared" si="15"/>
        <v>89.65517241379311</v>
      </c>
      <c r="E18" s="141">
        <f t="shared" si="15"/>
        <v>6.8965517241379306</v>
      </c>
      <c r="F18" s="141">
        <f t="shared" si="15"/>
        <v>3.4482758620689653</v>
      </c>
      <c r="G18" s="140">
        <f t="shared" si="16"/>
        <v>43</v>
      </c>
      <c r="H18" s="141">
        <f t="shared" si="2"/>
        <v>95.348837209302332</v>
      </c>
      <c r="I18" s="141">
        <f t="shared" si="3"/>
        <v>0</v>
      </c>
      <c r="J18" s="141">
        <f t="shared" si="4"/>
        <v>4.6511627906976747</v>
      </c>
      <c r="K18" s="140">
        <f t="shared" si="17"/>
        <v>19</v>
      </c>
      <c r="L18" s="141">
        <f t="shared" si="18"/>
        <v>94.73684210526315</v>
      </c>
      <c r="M18" s="141">
        <f t="shared" si="19"/>
        <v>5.2631578947368416</v>
      </c>
      <c r="N18" s="141">
        <f t="shared" si="20"/>
        <v>0</v>
      </c>
      <c r="O18" s="140">
        <f t="shared" si="21"/>
        <v>22</v>
      </c>
      <c r="P18" s="141">
        <f t="shared" si="5"/>
        <v>100</v>
      </c>
      <c r="Q18" s="141">
        <f t="shared" si="6"/>
        <v>0</v>
      </c>
      <c r="R18" s="141">
        <f t="shared" si="7"/>
        <v>0</v>
      </c>
      <c r="S18" s="140">
        <f t="shared" si="22"/>
        <v>3</v>
      </c>
      <c r="T18" s="141">
        <f t="shared" si="23"/>
        <v>100</v>
      </c>
      <c r="U18" s="141">
        <f t="shared" si="24"/>
        <v>0</v>
      </c>
      <c r="V18" s="141">
        <f t="shared" si="25"/>
        <v>0</v>
      </c>
      <c r="W18" s="140">
        <f t="shared" si="26"/>
        <v>2</v>
      </c>
      <c r="X18" s="141">
        <f t="shared" si="8"/>
        <v>100</v>
      </c>
      <c r="Y18" s="141">
        <f t="shared" si="9"/>
        <v>0</v>
      </c>
      <c r="Z18" s="141">
        <f t="shared" si="10"/>
        <v>0</v>
      </c>
      <c r="AA18" s="140">
        <f t="shared" si="27"/>
        <v>15</v>
      </c>
      <c r="AB18" s="141">
        <f t="shared" si="28"/>
        <v>93.333333333333329</v>
      </c>
      <c r="AC18" s="141">
        <f t="shared" si="29"/>
        <v>0</v>
      </c>
      <c r="AD18" s="141">
        <f t="shared" si="30"/>
        <v>6.666666666666667</v>
      </c>
      <c r="AE18" s="140">
        <f t="shared" si="31"/>
        <v>23</v>
      </c>
      <c r="AF18" s="141">
        <f t="shared" si="11"/>
        <v>86.956521739130437</v>
      </c>
      <c r="AG18" s="141">
        <f t="shared" si="12"/>
        <v>0</v>
      </c>
      <c r="AH18" s="141">
        <f t="shared" si="13"/>
        <v>13.043478260869565</v>
      </c>
    </row>
    <row r="19" spans="1:34" ht="15" customHeight="1" x14ac:dyDescent="0.15">
      <c r="A19" s="202"/>
      <c r="B19" s="203" t="s">
        <v>641</v>
      </c>
      <c r="C19" s="140">
        <f t="shared" si="14"/>
        <v>5</v>
      </c>
      <c r="D19" s="141">
        <f t="shared" si="15"/>
        <v>80</v>
      </c>
      <c r="E19" s="141">
        <f t="shared" si="15"/>
        <v>0</v>
      </c>
      <c r="F19" s="141">
        <f t="shared" si="15"/>
        <v>20</v>
      </c>
      <c r="G19" s="140">
        <f t="shared" si="16"/>
        <v>9</v>
      </c>
      <c r="H19" s="141">
        <f t="shared" si="2"/>
        <v>100</v>
      </c>
      <c r="I19" s="141">
        <f t="shared" si="3"/>
        <v>0</v>
      </c>
      <c r="J19" s="141">
        <f t="shared" si="4"/>
        <v>0</v>
      </c>
      <c r="K19" s="140">
        <f t="shared" si="17"/>
        <v>2</v>
      </c>
      <c r="L19" s="141">
        <f t="shared" si="18"/>
        <v>100</v>
      </c>
      <c r="M19" s="141">
        <f t="shared" si="19"/>
        <v>0</v>
      </c>
      <c r="N19" s="141">
        <f t="shared" si="20"/>
        <v>0</v>
      </c>
      <c r="O19" s="140">
        <f t="shared" si="21"/>
        <v>7</v>
      </c>
      <c r="P19" s="141">
        <f t="shared" si="5"/>
        <v>100</v>
      </c>
      <c r="Q19" s="141">
        <f t="shared" si="6"/>
        <v>0</v>
      </c>
      <c r="R19" s="141">
        <f t="shared" si="7"/>
        <v>0</v>
      </c>
      <c r="S19" s="140">
        <f t="shared" si="22"/>
        <v>1</v>
      </c>
      <c r="T19" s="141">
        <f t="shared" si="23"/>
        <v>100</v>
      </c>
      <c r="U19" s="141">
        <f t="shared" si="24"/>
        <v>0</v>
      </c>
      <c r="V19" s="141">
        <f t="shared" si="25"/>
        <v>0</v>
      </c>
      <c r="W19" s="140">
        <f t="shared" si="26"/>
        <v>1</v>
      </c>
      <c r="X19" s="141">
        <f t="shared" si="8"/>
        <v>100</v>
      </c>
      <c r="Y19" s="141">
        <f t="shared" si="9"/>
        <v>0</v>
      </c>
      <c r="Z19" s="141">
        <f t="shared" si="10"/>
        <v>0</v>
      </c>
      <c r="AA19" s="140">
        <f t="shared" si="27"/>
        <v>0</v>
      </c>
      <c r="AB19" s="141">
        <f t="shared" si="28"/>
        <v>0</v>
      </c>
      <c r="AC19" s="141">
        <f t="shared" si="29"/>
        <v>0</v>
      </c>
      <c r="AD19" s="141">
        <f t="shared" si="30"/>
        <v>0</v>
      </c>
      <c r="AE19" s="140">
        <f t="shared" si="31"/>
        <v>4</v>
      </c>
      <c r="AF19" s="141">
        <f t="shared" si="11"/>
        <v>75</v>
      </c>
      <c r="AG19" s="141">
        <f t="shared" si="12"/>
        <v>0</v>
      </c>
      <c r="AH19" s="141">
        <f t="shared" si="13"/>
        <v>25</v>
      </c>
    </row>
    <row r="20" spans="1:34" ht="15" customHeight="1" x14ac:dyDescent="0.15">
      <c r="A20" s="202"/>
      <c r="B20" s="203" t="s">
        <v>642</v>
      </c>
      <c r="C20" s="140">
        <f t="shared" si="14"/>
        <v>1</v>
      </c>
      <c r="D20" s="141">
        <f t="shared" si="15"/>
        <v>100</v>
      </c>
      <c r="E20" s="141">
        <f t="shared" si="15"/>
        <v>0</v>
      </c>
      <c r="F20" s="141">
        <f t="shared" si="15"/>
        <v>0</v>
      </c>
      <c r="G20" s="140">
        <f t="shared" si="16"/>
        <v>8</v>
      </c>
      <c r="H20" s="141">
        <f t="shared" si="2"/>
        <v>75</v>
      </c>
      <c r="I20" s="141">
        <f t="shared" si="3"/>
        <v>12.5</v>
      </c>
      <c r="J20" s="141">
        <f t="shared" si="4"/>
        <v>12.5</v>
      </c>
      <c r="K20" s="140">
        <f t="shared" si="17"/>
        <v>1</v>
      </c>
      <c r="L20" s="141">
        <f t="shared" si="18"/>
        <v>100</v>
      </c>
      <c r="M20" s="141">
        <f t="shared" si="19"/>
        <v>0</v>
      </c>
      <c r="N20" s="141">
        <f t="shared" si="20"/>
        <v>0</v>
      </c>
      <c r="O20" s="140">
        <f t="shared" si="21"/>
        <v>5</v>
      </c>
      <c r="P20" s="141">
        <f t="shared" si="5"/>
        <v>100</v>
      </c>
      <c r="Q20" s="141">
        <f t="shared" si="6"/>
        <v>0</v>
      </c>
      <c r="R20" s="141">
        <f t="shared" si="7"/>
        <v>0</v>
      </c>
      <c r="S20" s="140">
        <f t="shared" si="22"/>
        <v>0</v>
      </c>
      <c r="T20" s="141">
        <f t="shared" si="23"/>
        <v>0</v>
      </c>
      <c r="U20" s="141">
        <f t="shared" si="24"/>
        <v>0</v>
      </c>
      <c r="V20" s="141">
        <f t="shared" si="25"/>
        <v>0</v>
      </c>
      <c r="W20" s="140">
        <f t="shared" si="26"/>
        <v>0</v>
      </c>
      <c r="X20" s="141">
        <f t="shared" si="8"/>
        <v>0</v>
      </c>
      <c r="Y20" s="141">
        <f t="shared" si="9"/>
        <v>0</v>
      </c>
      <c r="Z20" s="141">
        <f t="shared" si="10"/>
        <v>0</v>
      </c>
      <c r="AA20" s="140">
        <f t="shared" si="27"/>
        <v>1</v>
      </c>
      <c r="AB20" s="141">
        <f t="shared" si="28"/>
        <v>100</v>
      </c>
      <c r="AC20" s="141">
        <f t="shared" si="29"/>
        <v>0</v>
      </c>
      <c r="AD20" s="141">
        <f t="shared" si="30"/>
        <v>0</v>
      </c>
      <c r="AE20" s="140">
        <f t="shared" si="31"/>
        <v>3</v>
      </c>
      <c r="AF20" s="141">
        <f t="shared" si="11"/>
        <v>100</v>
      </c>
      <c r="AG20" s="141">
        <f t="shared" si="12"/>
        <v>0</v>
      </c>
      <c r="AH20" s="141">
        <f t="shared" si="13"/>
        <v>0</v>
      </c>
    </row>
    <row r="21" spans="1:34" ht="15" customHeight="1" x14ac:dyDescent="0.15">
      <c r="A21" s="202"/>
      <c r="B21" s="203" t="s">
        <v>643</v>
      </c>
      <c r="C21" s="140">
        <f t="shared" si="14"/>
        <v>2</v>
      </c>
      <c r="D21" s="141">
        <f t="shared" si="15"/>
        <v>50</v>
      </c>
      <c r="E21" s="141">
        <f t="shared" si="15"/>
        <v>0</v>
      </c>
      <c r="F21" s="141">
        <f t="shared" si="15"/>
        <v>50</v>
      </c>
      <c r="G21" s="140">
        <f t="shared" si="16"/>
        <v>1</v>
      </c>
      <c r="H21" s="141">
        <f t="shared" si="2"/>
        <v>100</v>
      </c>
      <c r="I21" s="141">
        <f t="shared" si="3"/>
        <v>0</v>
      </c>
      <c r="J21" s="141">
        <f t="shared" si="4"/>
        <v>0</v>
      </c>
      <c r="K21" s="140">
        <f t="shared" si="17"/>
        <v>1</v>
      </c>
      <c r="L21" s="141">
        <f t="shared" si="18"/>
        <v>100</v>
      </c>
      <c r="M21" s="141">
        <f t="shared" si="19"/>
        <v>0</v>
      </c>
      <c r="N21" s="141">
        <f t="shared" si="20"/>
        <v>0</v>
      </c>
      <c r="O21" s="140">
        <f t="shared" si="21"/>
        <v>1</v>
      </c>
      <c r="P21" s="141">
        <f t="shared" si="5"/>
        <v>100</v>
      </c>
      <c r="Q21" s="141">
        <f t="shared" si="6"/>
        <v>0</v>
      </c>
      <c r="R21" s="141">
        <f t="shared" si="7"/>
        <v>0</v>
      </c>
      <c r="S21" s="140">
        <f t="shared" si="22"/>
        <v>0</v>
      </c>
      <c r="T21" s="141">
        <f t="shared" si="23"/>
        <v>0</v>
      </c>
      <c r="U21" s="141">
        <f t="shared" si="24"/>
        <v>0</v>
      </c>
      <c r="V21" s="141">
        <f t="shared" si="25"/>
        <v>0</v>
      </c>
      <c r="W21" s="140">
        <f t="shared" si="26"/>
        <v>0</v>
      </c>
      <c r="X21" s="141">
        <f t="shared" si="8"/>
        <v>0</v>
      </c>
      <c r="Y21" s="141">
        <f t="shared" si="9"/>
        <v>0</v>
      </c>
      <c r="Z21" s="141">
        <f t="shared" si="10"/>
        <v>0</v>
      </c>
      <c r="AA21" s="140">
        <f t="shared" si="27"/>
        <v>0</v>
      </c>
      <c r="AB21" s="141">
        <f t="shared" si="28"/>
        <v>0</v>
      </c>
      <c r="AC21" s="141">
        <f t="shared" si="29"/>
        <v>0</v>
      </c>
      <c r="AD21" s="141">
        <f t="shared" si="30"/>
        <v>0</v>
      </c>
      <c r="AE21" s="140">
        <f t="shared" si="31"/>
        <v>1</v>
      </c>
      <c r="AF21" s="141">
        <f t="shared" si="11"/>
        <v>100</v>
      </c>
      <c r="AG21" s="141">
        <f t="shared" si="12"/>
        <v>0</v>
      </c>
      <c r="AH21" s="141">
        <f t="shared" si="13"/>
        <v>0</v>
      </c>
    </row>
    <row r="22" spans="1:34" ht="15" customHeight="1" x14ac:dyDescent="0.15">
      <c r="A22" s="198"/>
      <c r="B22" s="204" t="s">
        <v>332</v>
      </c>
      <c r="C22" s="146">
        <f t="shared" si="14"/>
        <v>4</v>
      </c>
      <c r="D22" s="132">
        <f t="shared" si="15"/>
        <v>100</v>
      </c>
      <c r="E22" s="132">
        <f t="shared" si="15"/>
        <v>0</v>
      </c>
      <c r="F22" s="132">
        <f t="shared" si="15"/>
        <v>0</v>
      </c>
      <c r="G22" s="146">
        <f t="shared" si="16"/>
        <v>9</v>
      </c>
      <c r="H22" s="132">
        <f t="shared" si="2"/>
        <v>88.888888888888886</v>
      </c>
      <c r="I22" s="132">
        <f t="shared" si="3"/>
        <v>11.111111111111111</v>
      </c>
      <c r="J22" s="132">
        <f t="shared" si="4"/>
        <v>0</v>
      </c>
      <c r="K22" s="146">
        <f t="shared" si="17"/>
        <v>3</v>
      </c>
      <c r="L22" s="132">
        <f t="shared" si="18"/>
        <v>100</v>
      </c>
      <c r="M22" s="132">
        <f t="shared" si="19"/>
        <v>0</v>
      </c>
      <c r="N22" s="132">
        <f t="shared" si="20"/>
        <v>0</v>
      </c>
      <c r="O22" s="146">
        <f t="shared" si="21"/>
        <v>5</v>
      </c>
      <c r="P22" s="132">
        <f t="shared" si="5"/>
        <v>100</v>
      </c>
      <c r="Q22" s="132">
        <f t="shared" si="6"/>
        <v>0</v>
      </c>
      <c r="R22" s="132">
        <f t="shared" si="7"/>
        <v>0</v>
      </c>
      <c r="S22" s="146">
        <f t="shared" si="22"/>
        <v>0</v>
      </c>
      <c r="T22" s="132">
        <f t="shared" si="23"/>
        <v>0</v>
      </c>
      <c r="U22" s="132">
        <f t="shared" si="24"/>
        <v>0</v>
      </c>
      <c r="V22" s="132">
        <f t="shared" si="25"/>
        <v>0</v>
      </c>
      <c r="W22" s="146">
        <f t="shared" si="26"/>
        <v>2</v>
      </c>
      <c r="X22" s="132">
        <f t="shared" si="8"/>
        <v>50</v>
      </c>
      <c r="Y22" s="132">
        <f t="shared" si="9"/>
        <v>0</v>
      </c>
      <c r="Z22" s="132">
        <f t="shared" si="10"/>
        <v>50</v>
      </c>
      <c r="AA22" s="146">
        <f t="shared" si="27"/>
        <v>2</v>
      </c>
      <c r="AB22" s="132">
        <f t="shared" si="28"/>
        <v>50</v>
      </c>
      <c r="AC22" s="132">
        <f t="shared" si="29"/>
        <v>0</v>
      </c>
      <c r="AD22" s="132">
        <f t="shared" si="30"/>
        <v>50</v>
      </c>
      <c r="AE22" s="146">
        <f t="shared" si="31"/>
        <v>4</v>
      </c>
      <c r="AF22" s="132">
        <f t="shared" si="11"/>
        <v>100</v>
      </c>
      <c r="AG22" s="132">
        <f t="shared" si="12"/>
        <v>0</v>
      </c>
      <c r="AH22" s="132">
        <f t="shared" si="13"/>
        <v>0</v>
      </c>
    </row>
    <row r="23" spans="1:34" ht="15" customHeight="1" x14ac:dyDescent="0.15">
      <c r="A23" s="202" t="s">
        <v>644</v>
      </c>
      <c r="B23" s="203" t="s">
        <v>633</v>
      </c>
      <c r="C23" s="140">
        <f t="shared" si="14"/>
        <v>44</v>
      </c>
      <c r="D23" s="141">
        <f t="shared" si="15"/>
        <v>95.454545454545453</v>
      </c>
      <c r="E23" s="141">
        <f t="shared" si="15"/>
        <v>0</v>
      </c>
      <c r="F23" s="141">
        <f t="shared" si="15"/>
        <v>4.5454545454545459</v>
      </c>
      <c r="G23" s="140">
        <f t="shared" si="16"/>
        <v>12</v>
      </c>
      <c r="H23" s="141">
        <f t="shared" si="2"/>
        <v>91.666666666666657</v>
      </c>
      <c r="I23" s="141">
        <f t="shared" si="3"/>
        <v>8.3333333333333321</v>
      </c>
      <c r="J23" s="141">
        <f t="shared" si="4"/>
        <v>0</v>
      </c>
      <c r="K23" s="140">
        <f t="shared" si="17"/>
        <v>23</v>
      </c>
      <c r="L23" s="141">
        <f t="shared" si="18"/>
        <v>100</v>
      </c>
      <c r="M23" s="141">
        <f t="shared" si="19"/>
        <v>0</v>
      </c>
      <c r="N23" s="141">
        <f t="shared" si="20"/>
        <v>0</v>
      </c>
      <c r="O23" s="140">
        <f t="shared" si="21"/>
        <v>10</v>
      </c>
      <c r="P23" s="141">
        <f t="shared" si="5"/>
        <v>80</v>
      </c>
      <c r="Q23" s="141">
        <f t="shared" si="6"/>
        <v>10</v>
      </c>
      <c r="R23" s="141">
        <f t="shared" si="7"/>
        <v>10</v>
      </c>
      <c r="S23" s="140">
        <f t="shared" si="22"/>
        <v>5</v>
      </c>
      <c r="T23" s="141">
        <f t="shared" si="23"/>
        <v>80</v>
      </c>
      <c r="U23" s="141">
        <f t="shared" si="24"/>
        <v>0</v>
      </c>
      <c r="V23" s="141">
        <f t="shared" si="25"/>
        <v>20</v>
      </c>
      <c r="W23" s="140">
        <f t="shared" si="26"/>
        <v>0</v>
      </c>
      <c r="X23" s="141">
        <f t="shared" si="8"/>
        <v>0</v>
      </c>
      <c r="Y23" s="141">
        <f t="shared" si="9"/>
        <v>0</v>
      </c>
      <c r="Z23" s="141">
        <f t="shared" si="10"/>
        <v>0</v>
      </c>
      <c r="AA23" s="140">
        <f t="shared" si="27"/>
        <v>15</v>
      </c>
      <c r="AB23" s="141">
        <f t="shared" si="28"/>
        <v>93.333333333333329</v>
      </c>
      <c r="AC23" s="141">
        <f t="shared" si="29"/>
        <v>0</v>
      </c>
      <c r="AD23" s="141">
        <f t="shared" si="30"/>
        <v>6.666666666666667</v>
      </c>
      <c r="AE23" s="140">
        <f t="shared" si="31"/>
        <v>6</v>
      </c>
      <c r="AF23" s="141">
        <f t="shared" si="11"/>
        <v>100</v>
      </c>
      <c r="AG23" s="141">
        <f t="shared" si="12"/>
        <v>0</v>
      </c>
      <c r="AH23" s="141">
        <f t="shared" si="13"/>
        <v>0</v>
      </c>
    </row>
    <row r="24" spans="1:34" ht="15" customHeight="1" x14ac:dyDescent="0.15">
      <c r="A24" s="202" t="s">
        <v>645</v>
      </c>
      <c r="B24" s="203" t="s">
        <v>646</v>
      </c>
      <c r="C24" s="140">
        <f t="shared" si="14"/>
        <v>38</v>
      </c>
      <c r="D24" s="141">
        <f t="shared" ref="D24:F32" si="32">IF($C24=0,0,D55/$C24*100)</f>
        <v>94.73684210526315</v>
      </c>
      <c r="E24" s="141">
        <f t="shared" si="32"/>
        <v>2.6315789473684208</v>
      </c>
      <c r="F24" s="141">
        <f t="shared" si="32"/>
        <v>2.6315789473684208</v>
      </c>
      <c r="G24" s="140">
        <f t="shared" si="16"/>
        <v>20</v>
      </c>
      <c r="H24" s="141">
        <f t="shared" si="2"/>
        <v>85</v>
      </c>
      <c r="I24" s="141">
        <f t="shared" si="3"/>
        <v>15</v>
      </c>
      <c r="J24" s="141">
        <f t="shared" si="4"/>
        <v>0</v>
      </c>
      <c r="K24" s="140">
        <f t="shared" si="17"/>
        <v>20</v>
      </c>
      <c r="L24" s="141">
        <f t="shared" si="18"/>
        <v>95</v>
      </c>
      <c r="M24" s="141">
        <f t="shared" si="19"/>
        <v>0</v>
      </c>
      <c r="N24" s="141">
        <f t="shared" si="20"/>
        <v>5</v>
      </c>
      <c r="O24" s="140">
        <f t="shared" si="21"/>
        <v>10</v>
      </c>
      <c r="P24" s="141">
        <f t="shared" si="5"/>
        <v>100</v>
      </c>
      <c r="Q24" s="141">
        <f t="shared" si="6"/>
        <v>0</v>
      </c>
      <c r="R24" s="141">
        <f t="shared" si="7"/>
        <v>0</v>
      </c>
      <c r="S24" s="140">
        <f t="shared" si="22"/>
        <v>8</v>
      </c>
      <c r="T24" s="141">
        <f t="shared" si="23"/>
        <v>87.5</v>
      </c>
      <c r="U24" s="141">
        <f t="shared" si="24"/>
        <v>12.5</v>
      </c>
      <c r="V24" s="141">
        <f t="shared" si="25"/>
        <v>0</v>
      </c>
      <c r="W24" s="140">
        <f t="shared" si="26"/>
        <v>1</v>
      </c>
      <c r="X24" s="141">
        <f t="shared" si="8"/>
        <v>100</v>
      </c>
      <c r="Y24" s="141">
        <f t="shared" si="9"/>
        <v>0</v>
      </c>
      <c r="Z24" s="141">
        <f t="shared" si="10"/>
        <v>0</v>
      </c>
      <c r="AA24" s="140">
        <f t="shared" si="27"/>
        <v>23</v>
      </c>
      <c r="AB24" s="141">
        <f t="shared" si="28"/>
        <v>95.652173913043484</v>
      </c>
      <c r="AC24" s="141">
        <f t="shared" si="29"/>
        <v>4.3478260869565215</v>
      </c>
      <c r="AD24" s="141">
        <f t="shared" si="30"/>
        <v>0</v>
      </c>
      <c r="AE24" s="140">
        <f t="shared" si="31"/>
        <v>12</v>
      </c>
      <c r="AF24" s="141">
        <f t="shared" si="11"/>
        <v>91.666666666666657</v>
      </c>
      <c r="AG24" s="141">
        <f t="shared" si="12"/>
        <v>8.3333333333333321</v>
      </c>
      <c r="AH24" s="141">
        <f t="shared" si="13"/>
        <v>0</v>
      </c>
    </row>
    <row r="25" spans="1:34" ht="15" customHeight="1" x14ac:dyDescent="0.15">
      <c r="A25" s="202"/>
      <c r="B25" s="203" t="s">
        <v>647</v>
      </c>
      <c r="C25" s="140">
        <f t="shared" si="14"/>
        <v>30</v>
      </c>
      <c r="D25" s="141">
        <f t="shared" si="32"/>
        <v>93.333333333333329</v>
      </c>
      <c r="E25" s="141">
        <f t="shared" si="32"/>
        <v>6.666666666666667</v>
      </c>
      <c r="F25" s="141">
        <f t="shared" si="32"/>
        <v>0</v>
      </c>
      <c r="G25" s="140">
        <f t="shared" si="16"/>
        <v>48</v>
      </c>
      <c r="H25" s="141">
        <f t="shared" si="2"/>
        <v>95.833333333333343</v>
      </c>
      <c r="I25" s="141">
        <f t="shared" si="3"/>
        <v>2.083333333333333</v>
      </c>
      <c r="J25" s="141">
        <f t="shared" si="4"/>
        <v>2.083333333333333</v>
      </c>
      <c r="K25" s="140">
        <f t="shared" si="17"/>
        <v>21</v>
      </c>
      <c r="L25" s="141">
        <f t="shared" si="18"/>
        <v>95.238095238095227</v>
      </c>
      <c r="M25" s="141">
        <f t="shared" si="19"/>
        <v>0</v>
      </c>
      <c r="N25" s="141">
        <f t="shared" si="20"/>
        <v>4.7619047619047619</v>
      </c>
      <c r="O25" s="140">
        <f t="shared" si="21"/>
        <v>28</v>
      </c>
      <c r="P25" s="141">
        <f t="shared" si="5"/>
        <v>96.428571428571431</v>
      </c>
      <c r="Q25" s="141">
        <f t="shared" si="6"/>
        <v>0</v>
      </c>
      <c r="R25" s="141">
        <f t="shared" si="7"/>
        <v>3.5714285714285712</v>
      </c>
      <c r="S25" s="140">
        <f t="shared" si="22"/>
        <v>3</v>
      </c>
      <c r="T25" s="141">
        <f t="shared" si="23"/>
        <v>100</v>
      </c>
      <c r="U25" s="141">
        <f t="shared" si="24"/>
        <v>0</v>
      </c>
      <c r="V25" s="141">
        <f t="shared" si="25"/>
        <v>0</v>
      </c>
      <c r="W25" s="140">
        <f t="shared" si="26"/>
        <v>5</v>
      </c>
      <c r="X25" s="141">
        <f t="shared" si="8"/>
        <v>100</v>
      </c>
      <c r="Y25" s="141">
        <f t="shared" si="9"/>
        <v>0</v>
      </c>
      <c r="Z25" s="141">
        <f t="shared" si="10"/>
        <v>0</v>
      </c>
      <c r="AA25" s="140">
        <f t="shared" si="27"/>
        <v>19</v>
      </c>
      <c r="AB25" s="141">
        <f t="shared" si="28"/>
        <v>89.473684210526315</v>
      </c>
      <c r="AC25" s="141">
        <f t="shared" si="29"/>
        <v>0</v>
      </c>
      <c r="AD25" s="141">
        <f t="shared" si="30"/>
        <v>10.526315789473683</v>
      </c>
      <c r="AE25" s="140">
        <f t="shared" si="31"/>
        <v>23</v>
      </c>
      <c r="AF25" s="141">
        <f t="shared" si="11"/>
        <v>82.608695652173907</v>
      </c>
      <c r="AG25" s="141">
        <f t="shared" si="12"/>
        <v>0</v>
      </c>
      <c r="AH25" s="141">
        <f t="shared" si="13"/>
        <v>17.391304347826086</v>
      </c>
    </row>
    <row r="26" spans="1:34" ht="15" customHeight="1" x14ac:dyDescent="0.15">
      <c r="A26" s="202"/>
      <c r="B26" s="203" t="s">
        <v>648</v>
      </c>
      <c r="C26" s="140">
        <f t="shared" si="14"/>
        <v>37</v>
      </c>
      <c r="D26" s="141">
        <f t="shared" si="32"/>
        <v>94.594594594594597</v>
      </c>
      <c r="E26" s="141">
        <f t="shared" si="32"/>
        <v>0</v>
      </c>
      <c r="F26" s="141">
        <f t="shared" si="32"/>
        <v>5.4054054054054053</v>
      </c>
      <c r="G26" s="140">
        <f t="shared" si="16"/>
        <v>49</v>
      </c>
      <c r="H26" s="141">
        <f t="shared" si="2"/>
        <v>95.918367346938766</v>
      </c>
      <c r="I26" s="141">
        <f t="shared" si="3"/>
        <v>2.0408163265306123</v>
      </c>
      <c r="J26" s="141">
        <f t="shared" si="4"/>
        <v>2.0408163265306123</v>
      </c>
      <c r="K26" s="140">
        <f t="shared" si="17"/>
        <v>25</v>
      </c>
      <c r="L26" s="141">
        <f t="shared" si="18"/>
        <v>92</v>
      </c>
      <c r="M26" s="141">
        <f t="shared" si="19"/>
        <v>4</v>
      </c>
      <c r="N26" s="141">
        <f t="shared" si="20"/>
        <v>4</v>
      </c>
      <c r="O26" s="140">
        <f t="shared" si="21"/>
        <v>28</v>
      </c>
      <c r="P26" s="141">
        <f t="shared" si="5"/>
        <v>96.428571428571431</v>
      </c>
      <c r="Q26" s="141">
        <f t="shared" si="6"/>
        <v>0</v>
      </c>
      <c r="R26" s="141">
        <f t="shared" si="7"/>
        <v>3.5714285714285712</v>
      </c>
      <c r="S26" s="140">
        <f t="shared" si="22"/>
        <v>1</v>
      </c>
      <c r="T26" s="141">
        <f t="shared" si="23"/>
        <v>100</v>
      </c>
      <c r="U26" s="141">
        <f t="shared" si="24"/>
        <v>0</v>
      </c>
      <c r="V26" s="141">
        <f t="shared" si="25"/>
        <v>0</v>
      </c>
      <c r="W26" s="140">
        <f t="shared" si="26"/>
        <v>4</v>
      </c>
      <c r="X26" s="141">
        <f t="shared" si="8"/>
        <v>100</v>
      </c>
      <c r="Y26" s="141">
        <f t="shared" si="9"/>
        <v>0</v>
      </c>
      <c r="Z26" s="141">
        <f t="shared" si="10"/>
        <v>0</v>
      </c>
      <c r="AA26" s="140">
        <f t="shared" si="27"/>
        <v>19</v>
      </c>
      <c r="AB26" s="141">
        <f t="shared" si="28"/>
        <v>89.473684210526315</v>
      </c>
      <c r="AC26" s="141">
        <f t="shared" si="29"/>
        <v>0</v>
      </c>
      <c r="AD26" s="141">
        <f t="shared" si="30"/>
        <v>10.526315789473683</v>
      </c>
      <c r="AE26" s="140">
        <f t="shared" si="31"/>
        <v>35</v>
      </c>
      <c r="AF26" s="141">
        <f t="shared" si="11"/>
        <v>91.428571428571431</v>
      </c>
      <c r="AG26" s="141">
        <f t="shared" si="12"/>
        <v>5.7142857142857144</v>
      </c>
      <c r="AH26" s="141">
        <f t="shared" si="13"/>
        <v>2.8571428571428572</v>
      </c>
    </row>
    <row r="27" spans="1:34" ht="15" customHeight="1" x14ac:dyDescent="0.15">
      <c r="A27" s="202"/>
      <c r="B27" s="203" t="s">
        <v>649</v>
      </c>
      <c r="C27" s="140">
        <f t="shared" si="14"/>
        <v>26</v>
      </c>
      <c r="D27" s="141">
        <f t="shared" si="32"/>
        <v>96.15384615384616</v>
      </c>
      <c r="E27" s="141">
        <f t="shared" si="32"/>
        <v>3.8461538461538463</v>
      </c>
      <c r="F27" s="141">
        <f t="shared" si="32"/>
        <v>0</v>
      </c>
      <c r="G27" s="140">
        <f t="shared" si="16"/>
        <v>47</v>
      </c>
      <c r="H27" s="141">
        <f t="shared" si="2"/>
        <v>91.489361702127653</v>
      </c>
      <c r="I27" s="141">
        <f t="shared" si="3"/>
        <v>4.2553191489361701</v>
      </c>
      <c r="J27" s="141">
        <f t="shared" si="4"/>
        <v>4.2553191489361701</v>
      </c>
      <c r="K27" s="140">
        <f t="shared" si="17"/>
        <v>16</v>
      </c>
      <c r="L27" s="141">
        <f t="shared" si="18"/>
        <v>100</v>
      </c>
      <c r="M27" s="141">
        <f t="shared" si="19"/>
        <v>0</v>
      </c>
      <c r="N27" s="141">
        <f t="shared" si="20"/>
        <v>0</v>
      </c>
      <c r="O27" s="140">
        <f t="shared" si="21"/>
        <v>20</v>
      </c>
      <c r="P27" s="141">
        <f t="shared" si="5"/>
        <v>90</v>
      </c>
      <c r="Q27" s="141">
        <f t="shared" si="6"/>
        <v>0</v>
      </c>
      <c r="R27" s="141">
        <f t="shared" si="7"/>
        <v>10</v>
      </c>
      <c r="S27" s="140">
        <f t="shared" si="22"/>
        <v>2</v>
      </c>
      <c r="T27" s="141">
        <f t="shared" si="23"/>
        <v>100</v>
      </c>
      <c r="U27" s="141">
        <f t="shared" si="24"/>
        <v>0</v>
      </c>
      <c r="V27" s="141">
        <f t="shared" si="25"/>
        <v>0</v>
      </c>
      <c r="W27" s="140">
        <f t="shared" si="26"/>
        <v>5</v>
      </c>
      <c r="X27" s="141">
        <f t="shared" si="8"/>
        <v>100</v>
      </c>
      <c r="Y27" s="141">
        <f t="shared" si="9"/>
        <v>0</v>
      </c>
      <c r="Z27" s="141">
        <f t="shared" si="10"/>
        <v>0</v>
      </c>
      <c r="AA27" s="140">
        <f t="shared" si="27"/>
        <v>14</v>
      </c>
      <c r="AB27" s="141">
        <f t="shared" si="28"/>
        <v>100</v>
      </c>
      <c r="AC27" s="141">
        <f t="shared" si="29"/>
        <v>0</v>
      </c>
      <c r="AD27" s="141">
        <f t="shared" si="30"/>
        <v>0</v>
      </c>
      <c r="AE27" s="140">
        <f t="shared" si="31"/>
        <v>25</v>
      </c>
      <c r="AF27" s="141">
        <f t="shared" si="11"/>
        <v>84</v>
      </c>
      <c r="AG27" s="141">
        <f t="shared" si="12"/>
        <v>0</v>
      </c>
      <c r="AH27" s="141">
        <f t="shared" si="13"/>
        <v>16</v>
      </c>
    </row>
    <row r="28" spans="1:34" ht="15" customHeight="1" x14ac:dyDescent="0.15">
      <c r="A28" s="202"/>
      <c r="B28" s="203" t="s">
        <v>650</v>
      </c>
      <c r="C28" s="140">
        <f t="shared" si="14"/>
        <v>10</v>
      </c>
      <c r="D28" s="141">
        <f t="shared" si="32"/>
        <v>90</v>
      </c>
      <c r="E28" s="141">
        <f t="shared" si="32"/>
        <v>10</v>
      </c>
      <c r="F28" s="141">
        <f t="shared" si="32"/>
        <v>0</v>
      </c>
      <c r="G28" s="140">
        <f t="shared" si="16"/>
        <v>20</v>
      </c>
      <c r="H28" s="141">
        <f t="shared" si="2"/>
        <v>90</v>
      </c>
      <c r="I28" s="141">
        <f t="shared" si="3"/>
        <v>0</v>
      </c>
      <c r="J28" s="141">
        <f t="shared" si="4"/>
        <v>10</v>
      </c>
      <c r="K28" s="140">
        <f t="shared" si="17"/>
        <v>5</v>
      </c>
      <c r="L28" s="141">
        <f t="shared" si="18"/>
        <v>100</v>
      </c>
      <c r="M28" s="141">
        <f t="shared" si="19"/>
        <v>0</v>
      </c>
      <c r="N28" s="141">
        <f t="shared" si="20"/>
        <v>0</v>
      </c>
      <c r="O28" s="140">
        <f t="shared" si="21"/>
        <v>11</v>
      </c>
      <c r="P28" s="141">
        <f t="shared" si="5"/>
        <v>100</v>
      </c>
      <c r="Q28" s="141">
        <f t="shared" si="6"/>
        <v>0</v>
      </c>
      <c r="R28" s="141">
        <f t="shared" si="7"/>
        <v>0</v>
      </c>
      <c r="S28" s="140">
        <f t="shared" si="22"/>
        <v>1</v>
      </c>
      <c r="T28" s="141">
        <f t="shared" si="23"/>
        <v>100</v>
      </c>
      <c r="U28" s="141">
        <f t="shared" si="24"/>
        <v>0</v>
      </c>
      <c r="V28" s="141">
        <f t="shared" si="25"/>
        <v>0</v>
      </c>
      <c r="W28" s="140">
        <f t="shared" si="26"/>
        <v>1</v>
      </c>
      <c r="X28" s="141">
        <f t="shared" si="8"/>
        <v>100</v>
      </c>
      <c r="Y28" s="141">
        <f t="shared" si="9"/>
        <v>0</v>
      </c>
      <c r="Z28" s="141">
        <f t="shared" si="10"/>
        <v>0</v>
      </c>
      <c r="AA28" s="140">
        <f t="shared" si="27"/>
        <v>5</v>
      </c>
      <c r="AB28" s="141">
        <f t="shared" si="28"/>
        <v>80</v>
      </c>
      <c r="AC28" s="141">
        <f t="shared" si="29"/>
        <v>0</v>
      </c>
      <c r="AD28" s="141">
        <f t="shared" si="30"/>
        <v>20</v>
      </c>
      <c r="AE28" s="140">
        <f t="shared" si="31"/>
        <v>16</v>
      </c>
      <c r="AF28" s="141">
        <f t="shared" si="11"/>
        <v>93.75</v>
      </c>
      <c r="AG28" s="141">
        <f t="shared" si="12"/>
        <v>0</v>
      </c>
      <c r="AH28" s="141">
        <f t="shared" si="13"/>
        <v>6.25</v>
      </c>
    </row>
    <row r="29" spans="1:34" ht="15" customHeight="1" x14ac:dyDescent="0.15">
      <c r="A29" s="202"/>
      <c r="B29" s="203" t="s">
        <v>651</v>
      </c>
      <c r="C29" s="140">
        <f t="shared" si="14"/>
        <v>3</v>
      </c>
      <c r="D29" s="141">
        <f t="shared" si="32"/>
        <v>100</v>
      </c>
      <c r="E29" s="141">
        <f t="shared" si="32"/>
        <v>0</v>
      </c>
      <c r="F29" s="141">
        <f t="shared" si="32"/>
        <v>0</v>
      </c>
      <c r="G29" s="140">
        <f t="shared" si="16"/>
        <v>22</v>
      </c>
      <c r="H29" s="141">
        <f t="shared" si="2"/>
        <v>95.454545454545453</v>
      </c>
      <c r="I29" s="141">
        <f t="shared" si="3"/>
        <v>4.5454545454545459</v>
      </c>
      <c r="J29" s="141">
        <f t="shared" si="4"/>
        <v>0</v>
      </c>
      <c r="K29" s="140">
        <f t="shared" si="17"/>
        <v>3</v>
      </c>
      <c r="L29" s="141">
        <f t="shared" si="18"/>
        <v>100</v>
      </c>
      <c r="M29" s="141">
        <f t="shared" si="19"/>
        <v>0</v>
      </c>
      <c r="N29" s="141">
        <f t="shared" si="20"/>
        <v>0</v>
      </c>
      <c r="O29" s="140">
        <f t="shared" si="21"/>
        <v>12</v>
      </c>
      <c r="P29" s="141">
        <f t="shared" si="5"/>
        <v>100</v>
      </c>
      <c r="Q29" s="141">
        <f t="shared" si="6"/>
        <v>0</v>
      </c>
      <c r="R29" s="141">
        <f t="shared" si="7"/>
        <v>0</v>
      </c>
      <c r="S29" s="140">
        <f t="shared" si="22"/>
        <v>0</v>
      </c>
      <c r="T29" s="141">
        <f t="shared" si="23"/>
        <v>0</v>
      </c>
      <c r="U29" s="141">
        <f t="shared" si="24"/>
        <v>0</v>
      </c>
      <c r="V29" s="141">
        <f t="shared" si="25"/>
        <v>0</v>
      </c>
      <c r="W29" s="140">
        <f t="shared" si="26"/>
        <v>0</v>
      </c>
      <c r="X29" s="141">
        <f t="shared" si="8"/>
        <v>0</v>
      </c>
      <c r="Y29" s="141">
        <f t="shared" si="9"/>
        <v>0</v>
      </c>
      <c r="Z29" s="141">
        <f t="shared" si="10"/>
        <v>0</v>
      </c>
      <c r="AA29" s="140">
        <f t="shared" si="27"/>
        <v>1</v>
      </c>
      <c r="AB29" s="141">
        <f t="shared" si="28"/>
        <v>100</v>
      </c>
      <c r="AC29" s="141">
        <f t="shared" si="29"/>
        <v>0</v>
      </c>
      <c r="AD29" s="141">
        <f t="shared" si="30"/>
        <v>0</v>
      </c>
      <c r="AE29" s="140">
        <f t="shared" si="31"/>
        <v>13</v>
      </c>
      <c r="AF29" s="141">
        <f t="shared" si="11"/>
        <v>92.307692307692307</v>
      </c>
      <c r="AG29" s="141">
        <f t="shared" si="12"/>
        <v>0</v>
      </c>
      <c r="AH29" s="141">
        <f t="shared" si="13"/>
        <v>7.6923076923076925</v>
      </c>
    </row>
    <row r="30" spans="1:34" ht="15" customHeight="1" x14ac:dyDescent="0.15">
      <c r="A30" s="202"/>
      <c r="B30" s="203" t="s">
        <v>652</v>
      </c>
      <c r="C30" s="140">
        <f t="shared" si="14"/>
        <v>1</v>
      </c>
      <c r="D30" s="141">
        <f t="shared" si="32"/>
        <v>100</v>
      </c>
      <c r="E30" s="141">
        <f t="shared" si="32"/>
        <v>0</v>
      </c>
      <c r="F30" s="141">
        <f t="shared" si="32"/>
        <v>0</v>
      </c>
      <c r="G30" s="140">
        <f t="shared" si="16"/>
        <v>1</v>
      </c>
      <c r="H30" s="141">
        <f t="shared" si="2"/>
        <v>100</v>
      </c>
      <c r="I30" s="141">
        <f t="shared" si="3"/>
        <v>0</v>
      </c>
      <c r="J30" s="141">
        <f t="shared" si="4"/>
        <v>0</v>
      </c>
      <c r="K30" s="140">
        <f t="shared" si="17"/>
        <v>1</v>
      </c>
      <c r="L30" s="141">
        <f t="shared" si="18"/>
        <v>100</v>
      </c>
      <c r="M30" s="141">
        <f t="shared" si="19"/>
        <v>0</v>
      </c>
      <c r="N30" s="141">
        <f t="shared" si="20"/>
        <v>0</v>
      </c>
      <c r="O30" s="140">
        <f t="shared" si="21"/>
        <v>0</v>
      </c>
      <c r="P30" s="141">
        <f t="shared" si="5"/>
        <v>0</v>
      </c>
      <c r="Q30" s="141">
        <f t="shared" si="6"/>
        <v>0</v>
      </c>
      <c r="R30" s="141">
        <f t="shared" si="7"/>
        <v>0</v>
      </c>
      <c r="S30" s="140">
        <f t="shared" si="22"/>
        <v>0</v>
      </c>
      <c r="T30" s="141">
        <f t="shared" si="23"/>
        <v>0</v>
      </c>
      <c r="U30" s="141">
        <f t="shared" si="24"/>
        <v>0</v>
      </c>
      <c r="V30" s="141">
        <f t="shared" si="25"/>
        <v>0</v>
      </c>
      <c r="W30" s="140">
        <f t="shared" si="26"/>
        <v>0</v>
      </c>
      <c r="X30" s="141">
        <f t="shared" si="8"/>
        <v>0</v>
      </c>
      <c r="Y30" s="141">
        <f t="shared" si="9"/>
        <v>0</v>
      </c>
      <c r="Z30" s="141">
        <f t="shared" si="10"/>
        <v>0</v>
      </c>
      <c r="AA30" s="140">
        <f t="shared" si="27"/>
        <v>0</v>
      </c>
      <c r="AB30" s="141">
        <f t="shared" si="28"/>
        <v>0</v>
      </c>
      <c r="AC30" s="141">
        <f t="shared" si="29"/>
        <v>0</v>
      </c>
      <c r="AD30" s="141">
        <f t="shared" si="30"/>
        <v>0</v>
      </c>
      <c r="AE30" s="140">
        <f t="shared" si="31"/>
        <v>1</v>
      </c>
      <c r="AF30" s="141">
        <f t="shared" si="11"/>
        <v>100</v>
      </c>
      <c r="AG30" s="141">
        <f t="shared" si="12"/>
        <v>0</v>
      </c>
      <c r="AH30" s="141">
        <f t="shared" si="13"/>
        <v>0</v>
      </c>
    </row>
    <row r="31" spans="1:34" ht="15" customHeight="1" x14ac:dyDescent="0.15">
      <c r="A31" s="202"/>
      <c r="B31" s="203" t="s">
        <v>643</v>
      </c>
      <c r="C31" s="140">
        <f t="shared" si="14"/>
        <v>2</v>
      </c>
      <c r="D31" s="141">
        <f t="shared" si="32"/>
        <v>50</v>
      </c>
      <c r="E31" s="141">
        <f t="shared" si="32"/>
        <v>0</v>
      </c>
      <c r="F31" s="141">
        <f t="shared" si="32"/>
        <v>50</v>
      </c>
      <c r="G31" s="140">
        <f t="shared" si="16"/>
        <v>2</v>
      </c>
      <c r="H31" s="141">
        <f t="shared" si="2"/>
        <v>100</v>
      </c>
      <c r="I31" s="141">
        <f t="shared" si="3"/>
        <v>0</v>
      </c>
      <c r="J31" s="141">
        <f t="shared" si="4"/>
        <v>0</v>
      </c>
      <c r="K31" s="140">
        <f t="shared" si="17"/>
        <v>1</v>
      </c>
      <c r="L31" s="141">
        <f t="shared" si="18"/>
        <v>100</v>
      </c>
      <c r="M31" s="141">
        <f t="shared" si="19"/>
        <v>0</v>
      </c>
      <c r="N31" s="141">
        <f t="shared" si="20"/>
        <v>0</v>
      </c>
      <c r="O31" s="140">
        <f t="shared" si="21"/>
        <v>2</v>
      </c>
      <c r="P31" s="141">
        <f t="shared" si="5"/>
        <v>100</v>
      </c>
      <c r="Q31" s="141">
        <f t="shared" si="6"/>
        <v>0</v>
      </c>
      <c r="R31" s="141">
        <f t="shared" si="7"/>
        <v>0</v>
      </c>
      <c r="S31" s="140">
        <f t="shared" si="22"/>
        <v>0</v>
      </c>
      <c r="T31" s="141">
        <f t="shared" si="23"/>
        <v>0</v>
      </c>
      <c r="U31" s="141">
        <f t="shared" si="24"/>
        <v>0</v>
      </c>
      <c r="V31" s="141">
        <f t="shared" si="25"/>
        <v>0</v>
      </c>
      <c r="W31" s="140">
        <f t="shared" si="26"/>
        <v>0</v>
      </c>
      <c r="X31" s="141">
        <f t="shared" si="8"/>
        <v>0</v>
      </c>
      <c r="Y31" s="141">
        <f t="shared" si="9"/>
        <v>0</v>
      </c>
      <c r="Z31" s="141">
        <f t="shared" si="10"/>
        <v>0</v>
      </c>
      <c r="AA31" s="140">
        <f t="shared" si="27"/>
        <v>0</v>
      </c>
      <c r="AB31" s="141">
        <f t="shared" si="28"/>
        <v>0</v>
      </c>
      <c r="AC31" s="141">
        <f t="shared" si="29"/>
        <v>0</v>
      </c>
      <c r="AD31" s="141">
        <f t="shared" si="30"/>
        <v>0</v>
      </c>
      <c r="AE31" s="140">
        <f t="shared" si="31"/>
        <v>0</v>
      </c>
      <c r="AF31" s="141">
        <f t="shared" si="11"/>
        <v>0</v>
      </c>
      <c r="AG31" s="141">
        <f t="shared" si="12"/>
        <v>0</v>
      </c>
      <c r="AH31" s="141">
        <f t="shared" si="13"/>
        <v>0</v>
      </c>
    </row>
    <row r="32" spans="1:34" ht="15" customHeight="1" x14ac:dyDescent="0.15">
      <c r="A32" s="204"/>
      <c r="B32" s="204" t="s">
        <v>332</v>
      </c>
      <c r="C32" s="146">
        <f t="shared" si="14"/>
        <v>4</v>
      </c>
      <c r="D32" s="132">
        <f t="shared" si="32"/>
        <v>100</v>
      </c>
      <c r="E32" s="132">
        <f t="shared" si="32"/>
        <v>0</v>
      </c>
      <c r="F32" s="132">
        <f t="shared" si="32"/>
        <v>0</v>
      </c>
      <c r="G32" s="146">
        <f t="shared" si="16"/>
        <v>6</v>
      </c>
      <c r="H32" s="132">
        <f t="shared" si="2"/>
        <v>83.333333333333343</v>
      </c>
      <c r="I32" s="132">
        <f t="shared" si="3"/>
        <v>16.666666666666664</v>
      </c>
      <c r="J32" s="132">
        <f t="shared" si="4"/>
        <v>0</v>
      </c>
      <c r="K32" s="146">
        <f t="shared" si="17"/>
        <v>3</v>
      </c>
      <c r="L32" s="132">
        <f t="shared" si="18"/>
        <v>100</v>
      </c>
      <c r="M32" s="132">
        <f t="shared" si="19"/>
        <v>0</v>
      </c>
      <c r="N32" s="132">
        <f t="shared" si="20"/>
        <v>0</v>
      </c>
      <c r="O32" s="146">
        <f t="shared" si="21"/>
        <v>4</v>
      </c>
      <c r="P32" s="132">
        <f t="shared" si="5"/>
        <v>100</v>
      </c>
      <c r="Q32" s="132">
        <f t="shared" si="6"/>
        <v>0</v>
      </c>
      <c r="R32" s="132">
        <f t="shared" si="7"/>
        <v>0</v>
      </c>
      <c r="S32" s="146">
        <f t="shared" si="22"/>
        <v>0</v>
      </c>
      <c r="T32" s="132">
        <f t="shared" si="23"/>
        <v>0</v>
      </c>
      <c r="U32" s="132">
        <f t="shared" si="24"/>
        <v>0</v>
      </c>
      <c r="V32" s="132">
        <f t="shared" si="25"/>
        <v>0</v>
      </c>
      <c r="W32" s="146">
        <f t="shared" si="26"/>
        <v>1</v>
      </c>
      <c r="X32" s="132">
        <f t="shared" si="8"/>
        <v>0</v>
      </c>
      <c r="Y32" s="132">
        <f t="shared" si="9"/>
        <v>0</v>
      </c>
      <c r="Z32" s="132">
        <f t="shared" si="10"/>
        <v>100</v>
      </c>
      <c r="AA32" s="146">
        <f t="shared" si="27"/>
        <v>1</v>
      </c>
      <c r="AB32" s="132">
        <f t="shared" si="28"/>
        <v>100</v>
      </c>
      <c r="AC32" s="132">
        <f t="shared" si="29"/>
        <v>0</v>
      </c>
      <c r="AD32" s="132">
        <f t="shared" si="30"/>
        <v>0</v>
      </c>
      <c r="AE32" s="146">
        <f t="shared" si="31"/>
        <v>3</v>
      </c>
      <c r="AF32" s="132">
        <f t="shared" si="11"/>
        <v>100</v>
      </c>
      <c r="AG32" s="132">
        <f t="shared" si="12"/>
        <v>0</v>
      </c>
      <c r="AH32" s="132">
        <f t="shared" si="13"/>
        <v>0</v>
      </c>
    </row>
    <row r="36" spans="1:34" ht="15" customHeight="1" x14ac:dyDescent="0.15">
      <c r="A36" s="196" t="s">
        <v>504</v>
      </c>
      <c r="B36" s="197"/>
      <c r="C36" s="205">
        <v>195</v>
      </c>
      <c r="D36" s="205">
        <v>184</v>
      </c>
      <c r="E36" s="205">
        <v>5</v>
      </c>
      <c r="F36" s="205">
        <v>6</v>
      </c>
      <c r="G36" s="205">
        <v>227</v>
      </c>
      <c r="H36" s="205">
        <v>211</v>
      </c>
      <c r="I36" s="205">
        <v>10</v>
      </c>
      <c r="J36" s="205">
        <v>6</v>
      </c>
      <c r="K36" s="205">
        <v>118</v>
      </c>
      <c r="L36" s="205">
        <v>114</v>
      </c>
      <c r="M36" s="205">
        <v>1</v>
      </c>
      <c r="N36" s="205">
        <v>3</v>
      </c>
      <c r="O36" s="205">
        <v>125</v>
      </c>
      <c r="P36" s="205">
        <v>119</v>
      </c>
      <c r="Q36" s="205">
        <v>1</v>
      </c>
      <c r="R36" s="205">
        <v>5</v>
      </c>
      <c r="S36" s="205">
        <v>20</v>
      </c>
      <c r="T36" s="205">
        <v>18</v>
      </c>
      <c r="U36" s="205">
        <v>1</v>
      </c>
      <c r="V36" s="205">
        <v>1</v>
      </c>
      <c r="W36" s="205">
        <v>17</v>
      </c>
      <c r="X36" s="205">
        <v>16</v>
      </c>
      <c r="Y36" s="205">
        <v>0</v>
      </c>
      <c r="Z36" s="205">
        <v>1</v>
      </c>
      <c r="AA36" s="205">
        <v>97</v>
      </c>
      <c r="AB36" s="205">
        <v>90</v>
      </c>
      <c r="AC36" s="205">
        <v>1</v>
      </c>
      <c r="AD36" s="205">
        <v>6</v>
      </c>
      <c r="AE36" s="205">
        <v>134</v>
      </c>
      <c r="AF36" s="205">
        <v>120</v>
      </c>
      <c r="AG36" s="205">
        <v>3</v>
      </c>
      <c r="AH36" s="205">
        <v>11</v>
      </c>
    </row>
    <row r="37" spans="1:34" ht="15" customHeight="1" x14ac:dyDescent="0.15">
      <c r="A37" s="198"/>
      <c r="B37" s="199"/>
      <c r="C37" s="205"/>
      <c r="D37" s="205"/>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row>
    <row r="38" spans="1:34" ht="15" customHeight="1" x14ac:dyDescent="0.15">
      <c r="A38" s="200" t="s">
        <v>626</v>
      </c>
      <c r="B38" s="210" t="s">
        <v>627</v>
      </c>
      <c r="C38" s="205">
        <v>24</v>
      </c>
      <c r="D38" s="205">
        <v>22</v>
      </c>
      <c r="E38" s="205">
        <v>1</v>
      </c>
      <c r="F38" s="205">
        <v>1</v>
      </c>
      <c r="G38" s="205">
        <v>18</v>
      </c>
      <c r="H38" s="205">
        <v>15</v>
      </c>
      <c r="I38" s="205">
        <v>2</v>
      </c>
      <c r="J38" s="205">
        <v>1</v>
      </c>
      <c r="K38" s="205">
        <v>19</v>
      </c>
      <c r="L38" s="205">
        <v>19</v>
      </c>
      <c r="M38" s="205">
        <v>0</v>
      </c>
      <c r="N38" s="205">
        <v>0</v>
      </c>
      <c r="O38" s="205">
        <v>9</v>
      </c>
      <c r="P38" s="205">
        <v>9</v>
      </c>
      <c r="Q38" s="205">
        <v>0</v>
      </c>
      <c r="R38" s="205">
        <v>0</v>
      </c>
      <c r="S38" s="205">
        <v>5</v>
      </c>
      <c r="T38" s="205">
        <v>4</v>
      </c>
      <c r="U38" s="205">
        <v>0</v>
      </c>
      <c r="V38" s="205">
        <v>1</v>
      </c>
      <c r="W38" s="205">
        <v>3</v>
      </c>
      <c r="X38" s="205">
        <v>3</v>
      </c>
      <c r="Y38" s="205">
        <v>0</v>
      </c>
      <c r="Z38" s="205">
        <v>0</v>
      </c>
      <c r="AA38" s="205">
        <v>17</v>
      </c>
      <c r="AB38" s="205">
        <v>16</v>
      </c>
      <c r="AC38" s="205">
        <v>0</v>
      </c>
      <c r="AD38" s="205">
        <v>1</v>
      </c>
      <c r="AE38" s="205">
        <v>9</v>
      </c>
      <c r="AF38" s="205">
        <v>9</v>
      </c>
      <c r="AG38" s="205">
        <v>0</v>
      </c>
      <c r="AH38" s="205">
        <v>0</v>
      </c>
    </row>
    <row r="39" spans="1:34" ht="15" customHeight="1" x14ac:dyDescent="0.15">
      <c r="A39" s="202" t="s">
        <v>628</v>
      </c>
      <c r="B39" s="206" t="s">
        <v>629</v>
      </c>
      <c r="C39" s="205">
        <v>115</v>
      </c>
      <c r="D39" s="205">
        <v>109</v>
      </c>
      <c r="E39" s="205">
        <v>2</v>
      </c>
      <c r="F39" s="205">
        <v>4</v>
      </c>
      <c r="G39" s="205">
        <v>130</v>
      </c>
      <c r="H39" s="205">
        <v>123</v>
      </c>
      <c r="I39" s="205">
        <v>6</v>
      </c>
      <c r="J39" s="205">
        <v>1</v>
      </c>
      <c r="K39" s="205">
        <v>64</v>
      </c>
      <c r="L39" s="205">
        <v>61</v>
      </c>
      <c r="M39" s="205">
        <v>0</v>
      </c>
      <c r="N39" s="205">
        <v>3</v>
      </c>
      <c r="O39" s="205">
        <v>70</v>
      </c>
      <c r="P39" s="205">
        <v>68</v>
      </c>
      <c r="Q39" s="205">
        <v>1</v>
      </c>
      <c r="R39" s="205">
        <v>1</v>
      </c>
      <c r="S39" s="205">
        <v>13</v>
      </c>
      <c r="T39" s="205">
        <v>12</v>
      </c>
      <c r="U39" s="205">
        <v>1</v>
      </c>
      <c r="V39" s="205">
        <v>0</v>
      </c>
      <c r="W39" s="205">
        <v>9</v>
      </c>
      <c r="X39" s="205">
        <v>9</v>
      </c>
      <c r="Y39" s="205">
        <v>0</v>
      </c>
      <c r="Z39" s="205">
        <v>0</v>
      </c>
      <c r="AA39" s="205">
        <v>54</v>
      </c>
      <c r="AB39" s="205">
        <v>48</v>
      </c>
      <c r="AC39" s="205">
        <v>1</v>
      </c>
      <c r="AD39" s="205">
        <v>5</v>
      </c>
      <c r="AE39" s="205">
        <v>81</v>
      </c>
      <c r="AF39" s="205">
        <v>74</v>
      </c>
      <c r="AG39" s="205">
        <v>2</v>
      </c>
      <c r="AH39" s="205">
        <v>5</v>
      </c>
    </row>
    <row r="40" spans="1:34" ht="15" customHeight="1" x14ac:dyDescent="0.15">
      <c r="A40" s="202" t="s">
        <v>630</v>
      </c>
      <c r="B40" s="206" t="s">
        <v>631</v>
      </c>
      <c r="C40" s="205">
        <v>46</v>
      </c>
      <c r="D40" s="205">
        <v>44</v>
      </c>
      <c r="E40" s="205">
        <v>1</v>
      </c>
      <c r="F40" s="205">
        <v>1</v>
      </c>
      <c r="G40" s="205">
        <v>70</v>
      </c>
      <c r="H40" s="205">
        <v>67</v>
      </c>
      <c r="I40" s="205">
        <v>1</v>
      </c>
      <c r="J40" s="205">
        <v>2</v>
      </c>
      <c r="K40" s="205">
        <v>33</v>
      </c>
      <c r="L40" s="205">
        <v>32</v>
      </c>
      <c r="M40" s="205">
        <v>1</v>
      </c>
      <c r="N40" s="205">
        <v>0</v>
      </c>
      <c r="O40" s="205">
        <v>40</v>
      </c>
      <c r="P40" s="205">
        <v>36</v>
      </c>
      <c r="Q40" s="205">
        <v>0</v>
      </c>
      <c r="R40" s="205">
        <v>4</v>
      </c>
      <c r="S40" s="205">
        <v>2</v>
      </c>
      <c r="T40" s="205">
        <v>2</v>
      </c>
      <c r="U40" s="205">
        <v>0</v>
      </c>
      <c r="V40" s="205">
        <v>0</v>
      </c>
      <c r="W40" s="205">
        <v>5</v>
      </c>
      <c r="X40" s="205">
        <v>4</v>
      </c>
      <c r="Y40" s="205">
        <v>0</v>
      </c>
      <c r="Z40" s="205">
        <v>1</v>
      </c>
      <c r="AA40" s="205">
        <v>22</v>
      </c>
      <c r="AB40" s="205">
        <v>22</v>
      </c>
      <c r="AC40" s="205">
        <v>0</v>
      </c>
      <c r="AD40" s="205">
        <v>0</v>
      </c>
      <c r="AE40" s="205">
        <v>40</v>
      </c>
      <c r="AF40" s="205">
        <v>33</v>
      </c>
      <c r="AG40" s="205">
        <v>1</v>
      </c>
      <c r="AH40" s="205">
        <v>6</v>
      </c>
    </row>
    <row r="41" spans="1:34" ht="15" customHeight="1" x14ac:dyDescent="0.15">
      <c r="A41" s="202"/>
      <c r="B41" s="206" t="s">
        <v>615</v>
      </c>
      <c r="C41" s="205">
        <v>7</v>
      </c>
      <c r="D41" s="205">
        <v>6</v>
      </c>
      <c r="E41" s="205">
        <v>1</v>
      </c>
      <c r="F41" s="205">
        <v>0</v>
      </c>
      <c r="G41" s="205">
        <v>6</v>
      </c>
      <c r="H41" s="205">
        <v>4</v>
      </c>
      <c r="I41" s="205">
        <v>1</v>
      </c>
      <c r="J41" s="205">
        <v>1</v>
      </c>
      <c r="K41" s="205">
        <v>2</v>
      </c>
      <c r="L41" s="205">
        <v>2</v>
      </c>
      <c r="M41" s="205">
        <v>0</v>
      </c>
      <c r="N41" s="205">
        <v>0</v>
      </c>
      <c r="O41" s="205">
        <v>4</v>
      </c>
      <c r="P41" s="205">
        <v>4</v>
      </c>
      <c r="Q41" s="205">
        <v>0</v>
      </c>
      <c r="R41" s="205">
        <v>0</v>
      </c>
      <c r="S41" s="205">
        <v>0</v>
      </c>
      <c r="T41" s="205">
        <v>0</v>
      </c>
      <c r="U41" s="205">
        <v>0</v>
      </c>
      <c r="V41" s="205">
        <v>0</v>
      </c>
      <c r="W41" s="205">
        <v>0</v>
      </c>
      <c r="X41" s="205">
        <v>0</v>
      </c>
      <c r="Y41" s="205">
        <v>0</v>
      </c>
      <c r="Z41" s="205">
        <v>0</v>
      </c>
      <c r="AA41" s="205">
        <v>3</v>
      </c>
      <c r="AB41" s="205">
        <v>3</v>
      </c>
      <c r="AC41" s="205">
        <v>0</v>
      </c>
      <c r="AD41" s="205">
        <v>0</v>
      </c>
      <c r="AE41" s="205">
        <v>3</v>
      </c>
      <c r="AF41" s="205">
        <v>3</v>
      </c>
      <c r="AG41" s="205">
        <v>0</v>
      </c>
      <c r="AH41" s="205">
        <v>0</v>
      </c>
    </row>
    <row r="42" spans="1:34" ht="15" customHeight="1" x14ac:dyDescent="0.15">
      <c r="A42" s="198"/>
      <c r="B42" s="207" t="s">
        <v>332</v>
      </c>
      <c r="C42" s="205">
        <v>3</v>
      </c>
      <c r="D42" s="205">
        <v>3</v>
      </c>
      <c r="E42" s="205">
        <v>0</v>
      </c>
      <c r="F42" s="205">
        <v>0</v>
      </c>
      <c r="G42" s="205">
        <v>3</v>
      </c>
      <c r="H42" s="205">
        <v>2</v>
      </c>
      <c r="I42" s="205">
        <v>0</v>
      </c>
      <c r="J42" s="205">
        <v>1</v>
      </c>
      <c r="K42" s="205">
        <v>0</v>
      </c>
      <c r="L42" s="205">
        <v>0</v>
      </c>
      <c r="M42" s="205">
        <v>0</v>
      </c>
      <c r="N42" s="205">
        <v>0</v>
      </c>
      <c r="O42" s="205">
        <v>2</v>
      </c>
      <c r="P42" s="205">
        <v>2</v>
      </c>
      <c r="Q42" s="205">
        <v>0</v>
      </c>
      <c r="R42" s="205">
        <v>0</v>
      </c>
      <c r="S42" s="205">
        <v>0</v>
      </c>
      <c r="T42" s="205">
        <v>0</v>
      </c>
      <c r="U42" s="205">
        <v>0</v>
      </c>
      <c r="V42" s="205">
        <v>0</v>
      </c>
      <c r="W42" s="205">
        <v>0</v>
      </c>
      <c r="X42" s="205">
        <v>0</v>
      </c>
      <c r="Y42" s="205">
        <v>0</v>
      </c>
      <c r="Z42" s="205">
        <v>0</v>
      </c>
      <c r="AA42" s="205">
        <v>1</v>
      </c>
      <c r="AB42" s="205">
        <v>1</v>
      </c>
      <c r="AC42" s="205">
        <v>0</v>
      </c>
      <c r="AD42" s="205">
        <v>0</v>
      </c>
      <c r="AE42" s="205">
        <v>1</v>
      </c>
      <c r="AF42" s="205">
        <v>1</v>
      </c>
      <c r="AG42" s="205">
        <v>0</v>
      </c>
      <c r="AH42" s="205">
        <v>0</v>
      </c>
    </row>
    <row r="43" spans="1:34" ht="15" customHeight="1" x14ac:dyDescent="0.15">
      <c r="A43" s="200" t="s">
        <v>632</v>
      </c>
      <c r="B43" s="201" t="s">
        <v>633</v>
      </c>
      <c r="C43" s="205">
        <v>7</v>
      </c>
      <c r="D43" s="205">
        <v>7</v>
      </c>
      <c r="E43" s="205">
        <v>0</v>
      </c>
      <c r="F43" s="205">
        <v>0</v>
      </c>
      <c r="G43" s="205">
        <v>5</v>
      </c>
      <c r="H43" s="205">
        <v>5</v>
      </c>
      <c r="I43" s="205">
        <v>0</v>
      </c>
      <c r="J43" s="205">
        <v>0</v>
      </c>
      <c r="K43" s="205">
        <v>4</v>
      </c>
      <c r="L43" s="205">
        <v>4</v>
      </c>
      <c r="M43" s="205">
        <v>0</v>
      </c>
      <c r="N43" s="205">
        <v>0</v>
      </c>
      <c r="O43" s="205">
        <v>5</v>
      </c>
      <c r="P43" s="205">
        <v>4</v>
      </c>
      <c r="Q43" s="205">
        <v>0</v>
      </c>
      <c r="R43" s="205">
        <v>1</v>
      </c>
      <c r="S43" s="205">
        <v>0</v>
      </c>
      <c r="T43" s="205">
        <v>0</v>
      </c>
      <c r="U43" s="205">
        <v>0</v>
      </c>
      <c r="V43" s="205">
        <v>0</v>
      </c>
      <c r="W43" s="205">
        <v>0</v>
      </c>
      <c r="X43" s="205">
        <v>0</v>
      </c>
      <c r="Y43" s="205">
        <v>0</v>
      </c>
      <c r="Z43" s="205">
        <v>0</v>
      </c>
      <c r="AA43" s="205">
        <v>2</v>
      </c>
      <c r="AB43" s="205">
        <v>2</v>
      </c>
      <c r="AC43" s="205">
        <v>0</v>
      </c>
      <c r="AD43" s="205">
        <v>0</v>
      </c>
      <c r="AE43" s="205">
        <v>3</v>
      </c>
      <c r="AF43" s="205">
        <v>3</v>
      </c>
      <c r="AG43" s="205">
        <v>0</v>
      </c>
      <c r="AH43" s="205">
        <v>0</v>
      </c>
    </row>
    <row r="44" spans="1:34" ht="15" customHeight="1" x14ac:dyDescent="0.15">
      <c r="A44" s="202" t="s">
        <v>634</v>
      </c>
      <c r="B44" s="203" t="s">
        <v>635</v>
      </c>
      <c r="C44" s="205">
        <v>3</v>
      </c>
      <c r="D44" s="205">
        <v>3</v>
      </c>
      <c r="E44" s="205">
        <v>0</v>
      </c>
      <c r="F44" s="205">
        <v>0</v>
      </c>
      <c r="G44" s="205">
        <v>4</v>
      </c>
      <c r="H44" s="205">
        <v>3</v>
      </c>
      <c r="I44" s="205">
        <v>1</v>
      </c>
      <c r="J44" s="205">
        <v>0</v>
      </c>
      <c r="K44" s="205">
        <v>3</v>
      </c>
      <c r="L44" s="205">
        <v>3</v>
      </c>
      <c r="M44" s="205">
        <v>0</v>
      </c>
      <c r="N44" s="205">
        <v>0</v>
      </c>
      <c r="O44" s="205">
        <v>3</v>
      </c>
      <c r="P44" s="205">
        <v>2</v>
      </c>
      <c r="Q44" s="205">
        <v>1</v>
      </c>
      <c r="R44" s="205">
        <v>0</v>
      </c>
      <c r="S44" s="205">
        <v>1</v>
      </c>
      <c r="T44" s="205">
        <v>1</v>
      </c>
      <c r="U44" s="205">
        <v>0</v>
      </c>
      <c r="V44" s="205">
        <v>0</v>
      </c>
      <c r="W44" s="205">
        <v>0</v>
      </c>
      <c r="X44" s="205">
        <v>0</v>
      </c>
      <c r="Y44" s="205">
        <v>0</v>
      </c>
      <c r="Z44" s="205">
        <v>0</v>
      </c>
      <c r="AA44" s="205">
        <v>1</v>
      </c>
      <c r="AB44" s="205">
        <v>1</v>
      </c>
      <c r="AC44" s="205">
        <v>0</v>
      </c>
      <c r="AD44" s="205">
        <v>0</v>
      </c>
      <c r="AE44" s="205">
        <v>4</v>
      </c>
      <c r="AF44" s="205">
        <v>2</v>
      </c>
      <c r="AG44" s="205">
        <v>1</v>
      </c>
      <c r="AH44" s="205">
        <v>1</v>
      </c>
    </row>
    <row r="45" spans="1:34" ht="15" customHeight="1" x14ac:dyDescent="0.15">
      <c r="A45" s="202"/>
      <c r="B45" s="203" t="s">
        <v>636</v>
      </c>
      <c r="C45" s="205">
        <v>39</v>
      </c>
      <c r="D45" s="205">
        <v>37</v>
      </c>
      <c r="E45" s="205">
        <v>1</v>
      </c>
      <c r="F45" s="205">
        <v>1</v>
      </c>
      <c r="G45" s="205">
        <v>16</v>
      </c>
      <c r="H45" s="205">
        <v>15</v>
      </c>
      <c r="I45" s="205">
        <v>1</v>
      </c>
      <c r="J45" s="205">
        <v>0</v>
      </c>
      <c r="K45" s="205">
        <v>19</v>
      </c>
      <c r="L45" s="205">
        <v>19</v>
      </c>
      <c r="M45" s="205">
        <v>0</v>
      </c>
      <c r="N45" s="205">
        <v>0</v>
      </c>
      <c r="O45" s="205">
        <v>6</v>
      </c>
      <c r="P45" s="205">
        <v>6</v>
      </c>
      <c r="Q45" s="205">
        <v>0</v>
      </c>
      <c r="R45" s="205">
        <v>0</v>
      </c>
      <c r="S45" s="205">
        <v>5</v>
      </c>
      <c r="T45" s="205">
        <v>4</v>
      </c>
      <c r="U45" s="205">
        <v>0</v>
      </c>
      <c r="V45" s="205">
        <v>1</v>
      </c>
      <c r="W45" s="205">
        <v>0</v>
      </c>
      <c r="X45" s="205">
        <v>0</v>
      </c>
      <c r="Y45" s="205">
        <v>0</v>
      </c>
      <c r="Z45" s="205">
        <v>0</v>
      </c>
      <c r="AA45" s="205">
        <v>22</v>
      </c>
      <c r="AB45" s="205">
        <v>21</v>
      </c>
      <c r="AC45" s="205">
        <v>1</v>
      </c>
      <c r="AD45" s="205">
        <v>0</v>
      </c>
      <c r="AE45" s="205">
        <v>9</v>
      </c>
      <c r="AF45" s="205">
        <v>7</v>
      </c>
      <c r="AG45" s="205">
        <v>1</v>
      </c>
      <c r="AH45" s="205">
        <v>1</v>
      </c>
    </row>
    <row r="46" spans="1:34" ht="15" customHeight="1" x14ac:dyDescent="0.15">
      <c r="A46" s="202"/>
      <c r="B46" s="203" t="s">
        <v>637</v>
      </c>
      <c r="C46" s="205">
        <v>37</v>
      </c>
      <c r="D46" s="205">
        <v>36</v>
      </c>
      <c r="E46" s="205">
        <v>0</v>
      </c>
      <c r="F46" s="205">
        <v>1</v>
      </c>
      <c r="G46" s="205">
        <v>41</v>
      </c>
      <c r="H46" s="205">
        <v>40</v>
      </c>
      <c r="I46" s="205">
        <v>1</v>
      </c>
      <c r="J46" s="205">
        <v>0</v>
      </c>
      <c r="K46" s="205">
        <v>26</v>
      </c>
      <c r="L46" s="205">
        <v>25</v>
      </c>
      <c r="M46" s="205">
        <v>0</v>
      </c>
      <c r="N46" s="205">
        <v>1</v>
      </c>
      <c r="O46" s="205">
        <v>21</v>
      </c>
      <c r="P46" s="205">
        <v>20</v>
      </c>
      <c r="Q46" s="205">
        <v>0</v>
      </c>
      <c r="R46" s="205">
        <v>1</v>
      </c>
      <c r="S46" s="205">
        <v>2</v>
      </c>
      <c r="T46" s="205">
        <v>2</v>
      </c>
      <c r="U46" s="205">
        <v>0</v>
      </c>
      <c r="V46" s="205">
        <v>0</v>
      </c>
      <c r="W46" s="205">
        <v>4</v>
      </c>
      <c r="X46" s="205">
        <v>4</v>
      </c>
      <c r="Y46" s="205">
        <v>0</v>
      </c>
      <c r="Z46" s="205">
        <v>0</v>
      </c>
      <c r="AA46" s="205">
        <v>15</v>
      </c>
      <c r="AB46" s="205">
        <v>14</v>
      </c>
      <c r="AC46" s="205">
        <v>0</v>
      </c>
      <c r="AD46" s="205">
        <v>1</v>
      </c>
      <c r="AE46" s="205">
        <v>26</v>
      </c>
      <c r="AF46" s="205">
        <v>24</v>
      </c>
      <c r="AG46" s="205">
        <v>0</v>
      </c>
      <c r="AH46" s="205">
        <v>2</v>
      </c>
    </row>
    <row r="47" spans="1:34" ht="15" customHeight="1" x14ac:dyDescent="0.15">
      <c r="A47" s="202"/>
      <c r="B47" s="203" t="s">
        <v>638</v>
      </c>
      <c r="C47" s="205">
        <v>48</v>
      </c>
      <c r="D47" s="205">
        <v>46</v>
      </c>
      <c r="E47" s="205">
        <v>1</v>
      </c>
      <c r="F47" s="205">
        <v>1</v>
      </c>
      <c r="G47" s="205">
        <v>62</v>
      </c>
      <c r="H47" s="205">
        <v>58</v>
      </c>
      <c r="I47" s="205">
        <v>1</v>
      </c>
      <c r="J47" s="205">
        <v>3</v>
      </c>
      <c r="K47" s="205">
        <v>28</v>
      </c>
      <c r="L47" s="205">
        <v>26</v>
      </c>
      <c r="M47" s="205">
        <v>0</v>
      </c>
      <c r="N47" s="205">
        <v>2</v>
      </c>
      <c r="O47" s="205">
        <v>32</v>
      </c>
      <c r="P47" s="205">
        <v>31</v>
      </c>
      <c r="Q47" s="205">
        <v>0</v>
      </c>
      <c r="R47" s="205">
        <v>1</v>
      </c>
      <c r="S47" s="205">
        <v>5</v>
      </c>
      <c r="T47" s="205">
        <v>4</v>
      </c>
      <c r="U47" s="205">
        <v>1</v>
      </c>
      <c r="V47" s="205">
        <v>0</v>
      </c>
      <c r="W47" s="205">
        <v>5</v>
      </c>
      <c r="X47" s="205">
        <v>5</v>
      </c>
      <c r="Y47" s="205">
        <v>0</v>
      </c>
      <c r="Z47" s="205">
        <v>0</v>
      </c>
      <c r="AA47" s="205">
        <v>28</v>
      </c>
      <c r="AB47" s="205">
        <v>26</v>
      </c>
      <c r="AC47" s="205">
        <v>0</v>
      </c>
      <c r="AD47" s="205">
        <v>2</v>
      </c>
      <c r="AE47" s="205">
        <v>39</v>
      </c>
      <c r="AF47" s="205">
        <v>36</v>
      </c>
      <c r="AG47" s="205">
        <v>0</v>
      </c>
      <c r="AH47" s="205">
        <v>3</v>
      </c>
    </row>
    <row r="48" spans="1:34" ht="15" customHeight="1" x14ac:dyDescent="0.15">
      <c r="A48" s="202"/>
      <c r="B48" s="203" t="s">
        <v>639</v>
      </c>
      <c r="C48" s="205">
        <v>20</v>
      </c>
      <c r="D48" s="205">
        <v>19</v>
      </c>
      <c r="E48" s="205">
        <v>1</v>
      </c>
      <c r="F48" s="205">
        <v>0</v>
      </c>
      <c r="G48" s="205">
        <v>29</v>
      </c>
      <c r="H48" s="205">
        <v>25</v>
      </c>
      <c r="I48" s="205">
        <v>4</v>
      </c>
      <c r="J48" s="205">
        <v>0</v>
      </c>
      <c r="K48" s="205">
        <v>12</v>
      </c>
      <c r="L48" s="205">
        <v>12</v>
      </c>
      <c r="M48" s="205">
        <v>0</v>
      </c>
      <c r="N48" s="205">
        <v>0</v>
      </c>
      <c r="O48" s="205">
        <v>18</v>
      </c>
      <c r="P48" s="205">
        <v>16</v>
      </c>
      <c r="Q48" s="205">
        <v>0</v>
      </c>
      <c r="R48" s="205">
        <v>2</v>
      </c>
      <c r="S48" s="205">
        <v>3</v>
      </c>
      <c r="T48" s="205">
        <v>3</v>
      </c>
      <c r="U48" s="205">
        <v>0</v>
      </c>
      <c r="V48" s="205">
        <v>0</v>
      </c>
      <c r="W48" s="205">
        <v>3</v>
      </c>
      <c r="X48" s="205">
        <v>3</v>
      </c>
      <c r="Y48" s="205">
        <v>0</v>
      </c>
      <c r="Z48" s="205">
        <v>0</v>
      </c>
      <c r="AA48" s="205">
        <v>11</v>
      </c>
      <c r="AB48" s="205">
        <v>10</v>
      </c>
      <c r="AC48" s="205">
        <v>0</v>
      </c>
      <c r="AD48" s="205">
        <v>1</v>
      </c>
      <c r="AE48" s="205">
        <v>18</v>
      </c>
      <c r="AF48" s="205">
        <v>17</v>
      </c>
      <c r="AG48" s="205">
        <v>1</v>
      </c>
      <c r="AH48" s="205">
        <v>0</v>
      </c>
    </row>
    <row r="49" spans="1:34" ht="15" customHeight="1" x14ac:dyDescent="0.15">
      <c r="A49" s="202"/>
      <c r="B49" s="203" t="s">
        <v>640</v>
      </c>
      <c r="C49" s="205">
        <v>29</v>
      </c>
      <c r="D49" s="205">
        <v>26</v>
      </c>
      <c r="E49" s="205">
        <v>2</v>
      </c>
      <c r="F49" s="205">
        <v>1</v>
      </c>
      <c r="G49" s="205">
        <v>43</v>
      </c>
      <c r="H49" s="205">
        <v>41</v>
      </c>
      <c r="I49" s="205">
        <v>0</v>
      </c>
      <c r="J49" s="205">
        <v>2</v>
      </c>
      <c r="K49" s="205">
        <v>19</v>
      </c>
      <c r="L49" s="205">
        <v>18</v>
      </c>
      <c r="M49" s="205">
        <v>1</v>
      </c>
      <c r="N49" s="205">
        <v>0</v>
      </c>
      <c r="O49" s="205">
        <v>22</v>
      </c>
      <c r="P49" s="205">
        <v>22</v>
      </c>
      <c r="Q49" s="205">
        <v>0</v>
      </c>
      <c r="R49" s="205">
        <v>0</v>
      </c>
      <c r="S49" s="205">
        <v>3</v>
      </c>
      <c r="T49" s="205">
        <v>3</v>
      </c>
      <c r="U49" s="205">
        <v>0</v>
      </c>
      <c r="V49" s="205">
        <v>0</v>
      </c>
      <c r="W49" s="205">
        <v>2</v>
      </c>
      <c r="X49" s="205">
        <v>2</v>
      </c>
      <c r="Y49" s="205">
        <v>0</v>
      </c>
      <c r="Z49" s="205">
        <v>0</v>
      </c>
      <c r="AA49" s="205">
        <v>15</v>
      </c>
      <c r="AB49" s="205">
        <v>14</v>
      </c>
      <c r="AC49" s="205">
        <v>0</v>
      </c>
      <c r="AD49" s="205">
        <v>1</v>
      </c>
      <c r="AE49" s="205">
        <v>23</v>
      </c>
      <c r="AF49" s="205">
        <v>20</v>
      </c>
      <c r="AG49" s="205">
        <v>0</v>
      </c>
      <c r="AH49" s="205">
        <v>3</v>
      </c>
    </row>
    <row r="50" spans="1:34" ht="15" customHeight="1" x14ac:dyDescent="0.15">
      <c r="A50" s="202"/>
      <c r="B50" s="203" t="s">
        <v>641</v>
      </c>
      <c r="C50" s="205">
        <v>5</v>
      </c>
      <c r="D50" s="205">
        <v>4</v>
      </c>
      <c r="E50" s="205">
        <v>0</v>
      </c>
      <c r="F50" s="205">
        <v>1</v>
      </c>
      <c r="G50" s="205">
        <v>9</v>
      </c>
      <c r="H50" s="205">
        <v>9</v>
      </c>
      <c r="I50" s="205">
        <v>0</v>
      </c>
      <c r="J50" s="205">
        <v>0</v>
      </c>
      <c r="K50" s="205">
        <v>2</v>
      </c>
      <c r="L50" s="205">
        <v>2</v>
      </c>
      <c r="M50" s="205">
        <v>0</v>
      </c>
      <c r="N50" s="205">
        <v>0</v>
      </c>
      <c r="O50" s="205">
        <v>7</v>
      </c>
      <c r="P50" s="205">
        <v>7</v>
      </c>
      <c r="Q50" s="205">
        <v>0</v>
      </c>
      <c r="R50" s="205">
        <v>0</v>
      </c>
      <c r="S50" s="205">
        <v>1</v>
      </c>
      <c r="T50" s="205">
        <v>1</v>
      </c>
      <c r="U50" s="205">
        <v>0</v>
      </c>
      <c r="V50" s="205">
        <v>0</v>
      </c>
      <c r="W50" s="205">
        <v>1</v>
      </c>
      <c r="X50" s="205">
        <v>1</v>
      </c>
      <c r="Y50" s="205">
        <v>0</v>
      </c>
      <c r="Z50" s="205">
        <v>0</v>
      </c>
      <c r="AA50" s="205">
        <v>0</v>
      </c>
      <c r="AB50" s="205">
        <v>0</v>
      </c>
      <c r="AC50" s="205">
        <v>0</v>
      </c>
      <c r="AD50" s="205">
        <v>0</v>
      </c>
      <c r="AE50" s="205">
        <v>4</v>
      </c>
      <c r="AF50" s="205">
        <v>3</v>
      </c>
      <c r="AG50" s="205">
        <v>0</v>
      </c>
      <c r="AH50" s="205">
        <v>1</v>
      </c>
    </row>
    <row r="51" spans="1:34" ht="15" customHeight="1" x14ac:dyDescent="0.15">
      <c r="A51" s="202"/>
      <c r="B51" s="203" t="s">
        <v>642</v>
      </c>
      <c r="C51" s="205">
        <v>1</v>
      </c>
      <c r="D51" s="205">
        <v>1</v>
      </c>
      <c r="E51" s="205">
        <v>0</v>
      </c>
      <c r="F51" s="205">
        <v>0</v>
      </c>
      <c r="G51" s="205">
        <v>8</v>
      </c>
      <c r="H51" s="205">
        <v>6</v>
      </c>
      <c r="I51" s="205">
        <v>1</v>
      </c>
      <c r="J51" s="205">
        <v>1</v>
      </c>
      <c r="K51" s="205">
        <v>1</v>
      </c>
      <c r="L51" s="205">
        <v>1</v>
      </c>
      <c r="M51" s="205">
        <v>0</v>
      </c>
      <c r="N51" s="205">
        <v>0</v>
      </c>
      <c r="O51" s="205">
        <v>5</v>
      </c>
      <c r="P51" s="205">
        <v>5</v>
      </c>
      <c r="Q51" s="205">
        <v>0</v>
      </c>
      <c r="R51" s="205">
        <v>0</v>
      </c>
      <c r="S51" s="205">
        <v>0</v>
      </c>
      <c r="T51" s="205">
        <v>0</v>
      </c>
      <c r="U51" s="205">
        <v>0</v>
      </c>
      <c r="V51" s="205">
        <v>0</v>
      </c>
      <c r="W51" s="205">
        <v>0</v>
      </c>
      <c r="X51" s="205">
        <v>0</v>
      </c>
      <c r="Y51" s="205">
        <v>0</v>
      </c>
      <c r="Z51" s="205">
        <v>0</v>
      </c>
      <c r="AA51" s="205">
        <v>1</v>
      </c>
      <c r="AB51" s="205">
        <v>1</v>
      </c>
      <c r="AC51" s="205">
        <v>0</v>
      </c>
      <c r="AD51" s="205">
        <v>0</v>
      </c>
      <c r="AE51" s="205">
        <v>3</v>
      </c>
      <c r="AF51" s="205">
        <v>3</v>
      </c>
      <c r="AG51" s="205">
        <v>0</v>
      </c>
      <c r="AH51" s="205">
        <v>0</v>
      </c>
    </row>
    <row r="52" spans="1:34" ht="15" customHeight="1" x14ac:dyDescent="0.15">
      <c r="A52" s="202"/>
      <c r="B52" s="203" t="s">
        <v>643</v>
      </c>
      <c r="C52" s="205">
        <v>2</v>
      </c>
      <c r="D52" s="205">
        <v>1</v>
      </c>
      <c r="E52" s="205">
        <v>0</v>
      </c>
      <c r="F52" s="205">
        <v>1</v>
      </c>
      <c r="G52" s="205">
        <v>1</v>
      </c>
      <c r="H52" s="205">
        <v>1</v>
      </c>
      <c r="I52" s="205">
        <v>0</v>
      </c>
      <c r="J52" s="205">
        <v>0</v>
      </c>
      <c r="K52" s="205">
        <v>1</v>
      </c>
      <c r="L52" s="205">
        <v>1</v>
      </c>
      <c r="M52" s="205">
        <v>0</v>
      </c>
      <c r="N52" s="205">
        <v>0</v>
      </c>
      <c r="O52" s="205">
        <v>1</v>
      </c>
      <c r="P52" s="205">
        <v>1</v>
      </c>
      <c r="Q52" s="205">
        <v>0</v>
      </c>
      <c r="R52" s="205">
        <v>0</v>
      </c>
      <c r="S52" s="205">
        <v>0</v>
      </c>
      <c r="T52" s="205">
        <v>0</v>
      </c>
      <c r="U52" s="205">
        <v>0</v>
      </c>
      <c r="V52" s="205">
        <v>0</v>
      </c>
      <c r="W52" s="205">
        <v>0</v>
      </c>
      <c r="X52" s="205">
        <v>0</v>
      </c>
      <c r="Y52" s="205">
        <v>0</v>
      </c>
      <c r="Z52" s="205">
        <v>0</v>
      </c>
      <c r="AA52" s="205">
        <v>0</v>
      </c>
      <c r="AB52" s="205">
        <v>0</v>
      </c>
      <c r="AC52" s="205">
        <v>0</v>
      </c>
      <c r="AD52" s="205">
        <v>0</v>
      </c>
      <c r="AE52" s="205">
        <v>1</v>
      </c>
      <c r="AF52" s="205">
        <v>1</v>
      </c>
      <c r="AG52" s="205">
        <v>0</v>
      </c>
      <c r="AH52" s="205">
        <v>0</v>
      </c>
    </row>
    <row r="53" spans="1:34" ht="15" customHeight="1" x14ac:dyDescent="0.15">
      <c r="A53" s="198"/>
      <c r="B53" s="204" t="s">
        <v>332</v>
      </c>
      <c r="C53" s="205">
        <v>4</v>
      </c>
      <c r="D53" s="205">
        <v>4</v>
      </c>
      <c r="E53" s="205">
        <v>0</v>
      </c>
      <c r="F53" s="205">
        <v>0</v>
      </c>
      <c r="G53" s="205">
        <v>9</v>
      </c>
      <c r="H53" s="205">
        <v>8</v>
      </c>
      <c r="I53" s="205">
        <v>1</v>
      </c>
      <c r="J53" s="205">
        <v>0</v>
      </c>
      <c r="K53" s="205">
        <v>3</v>
      </c>
      <c r="L53" s="205">
        <v>3</v>
      </c>
      <c r="M53" s="205">
        <v>0</v>
      </c>
      <c r="N53" s="205">
        <v>0</v>
      </c>
      <c r="O53" s="205">
        <v>5</v>
      </c>
      <c r="P53" s="205">
        <v>5</v>
      </c>
      <c r="Q53" s="205">
        <v>0</v>
      </c>
      <c r="R53" s="205">
        <v>0</v>
      </c>
      <c r="S53" s="205">
        <v>0</v>
      </c>
      <c r="T53" s="205">
        <v>0</v>
      </c>
      <c r="U53" s="205">
        <v>0</v>
      </c>
      <c r="V53" s="205">
        <v>0</v>
      </c>
      <c r="W53" s="205">
        <v>2</v>
      </c>
      <c r="X53" s="205">
        <v>1</v>
      </c>
      <c r="Y53" s="205">
        <v>0</v>
      </c>
      <c r="Z53" s="205">
        <v>1</v>
      </c>
      <c r="AA53" s="205">
        <v>2</v>
      </c>
      <c r="AB53" s="205">
        <v>1</v>
      </c>
      <c r="AC53" s="205">
        <v>0</v>
      </c>
      <c r="AD53" s="205">
        <v>1</v>
      </c>
      <c r="AE53" s="205">
        <v>4</v>
      </c>
      <c r="AF53" s="205">
        <v>4</v>
      </c>
      <c r="AG53" s="205">
        <v>0</v>
      </c>
      <c r="AH53" s="205">
        <v>0</v>
      </c>
    </row>
    <row r="54" spans="1:34" ht="15" customHeight="1" x14ac:dyDescent="0.15">
      <c r="A54" s="202" t="s">
        <v>644</v>
      </c>
      <c r="B54" s="203" t="s">
        <v>633</v>
      </c>
      <c r="C54" s="205">
        <v>44</v>
      </c>
      <c r="D54" s="205">
        <v>42</v>
      </c>
      <c r="E54" s="205">
        <v>0</v>
      </c>
      <c r="F54" s="205">
        <v>2</v>
      </c>
      <c r="G54" s="205">
        <v>12</v>
      </c>
      <c r="H54" s="205">
        <v>11</v>
      </c>
      <c r="I54" s="205">
        <v>1</v>
      </c>
      <c r="J54" s="205">
        <v>0</v>
      </c>
      <c r="K54" s="205">
        <v>23</v>
      </c>
      <c r="L54" s="205">
        <v>23</v>
      </c>
      <c r="M54" s="205">
        <v>0</v>
      </c>
      <c r="N54" s="205">
        <v>0</v>
      </c>
      <c r="O54" s="205">
        <v>10</v>
      </c>
      <c r="P54" s="205">
        <v>8</v>
      </c>
      <c r="Q54" s="205">
        <v>1</v>
      </c>
      <c r="R54" s="205">
        <v>1</v>
      </c>
      <c r="S54" s="205">
        <v>5</v>
      </c>
      <c r="T54" s="205">
        <v>4</v>
      </c>
      <c r="U54" s="205">
        <v>0</v>
      </c>
      <c r="V54" s="205">
        <v>1</v>
      </c>
      <c r="W54" s="205">
        <v>0</v>
      </c>
      <c r="X54" s="205">
        <v>0</v>
      </c>
      <c r="Y54" s="205">
        <v>0</v>
      </c>
      <c r="Z54" s="205">
        <v>0</v>
      </c>
      <c r="AA54" s="205">
        <v>15</v>
      </c>
      <c r="AB54" s="205">
        <v>14</v>
      </c>
      <c r="AC54" s="205">
        <v>0</v>
      </c>
      <c r="AD54" s="205">
        <v>1</v>
      </c>
      <c r="AE54" s="205">
        <v>6</v>
      </c>
      <c r="AF54" s="205">
        <v>6</v>
      </c>
      <c r="AG54" s="205">
        <v>0</v>
      </c>
      <c r="AH54" s="205">
        <v>0</v>
      </c>
    </row>
    <row r="55" spans="1:34" ht="15" customHeight="1" x14ac:dyDescent="0.15">
      <c r="A55" s="202" t="s">
        <v>645</v>
      </c>
      <c r="B55" s="203" t="s">
        <v>646</v>
      </c>
      <c r="C55" s="205">
        <v>38</v>
      </c>
      <c r="D55" s="205">
        <v>36</v>
      </c>
      <c r="E55" s="205">
        <v>1</v>
      </c>
      <c r="F55" s="205">
        <v>1</v>
      </c>
      <c r="G55" s="205">
        <v>20</v>
      </c>
      <c r="H55" s="205">
        <v>17</v>
      </c>
      <c r="I55" s="205">
        <v>3</v>
      </c>
      <c r="J55" s="205">
        <v>0</v>
      </c>
      <c r="K55" s="205">
        <v>20</v>
      </c>
      <c r="L55" s="205">
        <v>19</v>
      </c>
      <c r="M55" s="205">
        <v>0</v>
      </c>
      <c r="N55" s="205">
        <v>1</v>
      </c>
      <c r="O55" s="205">
        <v>10</v>
      </c>
      <c r="P55" s="205">
        <v>10</v>
      </c>
      <c r="Q55" s="205">
        <v>0</v>
      </c>
      <c r="R55" s="205">
        <v>0</v>
      </c>
      <c r="S55" s="205">
        <v>8</v>
      </c>
      <c r="T55" s="205">
        <v>7</v>
      </c>
      <c r="U55" s="205">
        <v>1</v>
      </c>
      <c r="V55" s="205">
        <v>0</v>
      </c>
      <c r="W55" s="205">
        <v>1</v>
      </c>
      <c r="X55" s="205">
        <v>1</v>
      </c>
      <c r="Y55" s="205">
        <v>0</v>
      </c>
      <c r="Z55" s="205">
        <v>0</v>
      </c>
      <c r="AA55" s="205">
        <v>23</v>
      </c>
      <c r="AB55" s="205">
        <v>22</v>
      </c>
      <c r="AC55" s="205">
        <v>1</v>
      </c>
      <c r="AD55" s="205">
        <v>0</v>
      </c>
      <c r="AE55" s="205">
        <v>12</v>
      </c>
      <c r="AF55" s="205">
        <v>11</v>
      </c>
      <c r="AG55" s="205">
        <v>1</v>
      </c>
      <c r="AH55" s="205">
        <v>0</v>
      </c>
    </row>
    <row r="56" spans="1:34" ht="15" customHeight="1" x14ac:dyDescent="0.15">
      <c r="A56" s="202"/>
      <c r="B56" s="203" t="s">
        <v>647</v>
      </c>
      <c r="C56" s="205">
        <v>30</v>
      </c>
      <c r="D56" s="205">
        <v>28</v>
      </c>
      <c r="E56" s="205">
        <v>2</v>
      </c>
      <c r="F56" s="205">
        <v>0</v>
      </c>
      <c r="G56" s="205">
        <v>48</v>
      </c>
      <c r="H56" s="205">
        <v>46</v>
      </c>
      <c r="I56" s="205">
        <v>1</v>
      </c>
      <c r="J56" s="205">
        <v>1</v>
      </c>
      <c r="K56" s="205">
        <v>21</v>
      </c>
      <c r="L56" s="205">
        <v>20</v>
      </c>
      <c r="M56" s="205">
        <v>0</v>
      </c>
      <c r="N56" s="205">
        <v>1</v>
      </c>
      <c r="O56" s="205">
        <v>28</v>
      </c>
      <c r="P56" s="205">
        <v>27</v>
      </c>
      <c r="Q56" s="205">
        <v>0</v>
      </c>
      <c r="R56" s="205">
        <v>1</v>
      </c>
      <c r="S56" s="205">
        <v>3</v>
      </c>
      <c r="T56" s="205">
        <v>3</v>
      </c>
      <c r="U56" s="205">
        <v>0</v>
      </c>
      <c r="V56" s="205">
        <v>0</v>
      </c>
      <c r="W56" s="205">
        <v>5</v>
      </c>
      <c r="X56" s="205">
        <v>5</v>
      </c>
      <c r="Y56" s="205">
        <v>0</v>
      </c>
      <c r="Z56" s="205">
        <v>0</v>
      </c>
      <c r="AA56" s="205">
        <v>19</v>
      </c>
      <c r="AB56" s="205">
        <v>17</v>
      </c>
      <c r="AC56" s="205">
        <v>0</v>
      </c>
      <c r="AD56" s="205">
        <v>2</v>
      </c>
      <c r="AE56" s="205">
        <v>23</v>
      </c>
      <c r="AF56" s="205">
        <v>19</v>
      </c>
      <c r="AG56" s="205">
        <v>0</v>
      </c>
      <c r="AH56" s="205">
        <v>4</v>
      </c>
    </row>
    <row r="57" spans="1:34" ht="15" customHeight="1" x14ac:dyDescent="0.15">
      <c r="A57" s="202"/>
      <c r="B57" s="203" t="s">
        <v>648</v>
      </c>
      <c r="C57" s="205">
        <v>37</v>
      </c>
      <c r="D57" s="205">
        <v>35</v>
      </c>
      <c r="E57" s="205">
        <v>0</v>
      </c>
      <c r="F57" s="205">
        <v>2</v>
      </c>
      <c r="G57" s="205">
        <v>49</v>
      </c>
      <c r="H57" s="205">
        <v>47</v>
      </c>
      <c r="I57" s="205">
        <v>1</v>
      </c>
      <c r="J57" s="205">
        <v>1</v>
      </c>
      <c r="K57" s="205">
        <v>25</v>
      </c>
      <c r="L57" s="205">
        <v>23</v>
      </c>
      <c r="M57" s="205">
        <v>1</v>
      </c>
      <c r="N57" s="205">
        <v>1</v>
      </c>
      <c r="O57" s="205">
        <v>28</v>
      </c>
      <c r="P57" s="205">
        <v>27</v>
      </c>
      <c r="Q57" s="205">
        <v>0</v>
      </c>
      <c r="R57" s="205">
        <v>1</v>
      </c>
      <c r="S57" s="205">
        <v>1</v>
      </c>
      <c r="T57" s="205">
        <v>1</v>
      </c>
      <c r="U57" s="205">
        <v>0</v>
      </c>
      <c r="V57" s="205">
        <v>0</v>
      </c>
      <c r="W57" s="205">
        <v>4</v>
      </c>
      <c r="X57" s="205">
        <v>4</v>
      </c>
      <c r="Y57" s="205">
        <v>0</v>
      </c>
      <c r="Z57" s="205">
        <v>0</v>
      </c>
      <c r="AA57" s="205">
        <v>19</v>
      </c>
      <c r="AB57" s="205">
        <v>17</v>
      </c>
      <c r="AC57" s="205">
        <v>0</v>
      </c>
      <c r="AD57" s="205">
        <v>2</v>
      </c>
      <c r="AE57" s="205">
        <v>35</v>
      </c>
      <c r="AF57" s="205">
        <v>32</v>
      </c>
      <c r="AG57" s="205">
        <v>2</v>
      </c>
      <c r="AH57" s="205">
        <v>1</v>
      </c>
    </row>
    <row r="58" spans="1:34" ht="15" customHeight="1" x14ac:dyDescent="0.15">
      <c r="A58" s="202"/>
      <c r="B58" s="203" t="s">
        <v>649</v>
      </c>
      <c r="C58" s="205">
        <v>26</v>
      </c>
      <c r="D58" s="205">
        <v>25</v>
      </c>
      <c r="E58" s="205">
        <v>1</v>
      </c>
      <c r="F58" s="205">
        <v>0</v>
      </c>
      <c r="G58" s="205">
        <v>47</v>
      </c>
      <c r="H58" s="205">
        <v>43</v>
      </c>
      <c r="I58" s="205">
        <v>2</v>
      </c>
      <c r="J58" s="205">
        <v>2</v>
      </c>
      <c r="K58" s="205">
        <v>16</v>
      </c>
      <c r="L58" s="205">
        <v>16</v>
      </c>
      <c r="M58" s="205">
        <v>0</v>
      </c>
      <c r="N58" s="205">
        <v>0</v>
      </c>
      <c r="O58" s="205">
        <v>20</v>
      </c>
      <c r="P58" s="205">
        <v>18</v>
      </c>
      <c r="Q58" s="205">
        <v>0</v>
      </c>
      <c r="R58" s="205">
        <v>2</v>
      </c>
      <c r="S58" s="205">
        <v>2</v>
      </c>
      <c r="T58" s="205">
        <v>2</v>
      </c>
      <c r="U58" s="205">
        <v>0</v>
      </c>
      <c r="V58" s="205">
        <v>0</v>
      </c>
      <c r="W58" s="205">
        <v>5</v>
      </c>
      <c r="X58" s="205">
        <v>5</v>
      </c>
      <c r="Y58" s="205">
        <v>0</v>
      </c>
      <c r="Z58" s="205">
        <v>0</v>
      </c>
      <c r="AA58" s="205">
        <v>14</v>
      </c>
      <c r="AB58" s="205">
        <v>14</v>
      </c>
      <c r="AC58" s="205">
        <v>0</v>
      </c>
      <c r="AD58" s="205">
        <v>0</v>
      </c>
      <c r="AE58" s="205">
        <v>25</v>
      </c>
      <c r="AF58" s="205">
        <v>21</v>
      </c>
      <c r="AG58" s="205">
        <v>0</v>
      </c>
      <c r="AH58" s="205">
        <v>4</v>
      </c>
    </row>
    <row r="59" spans="1:34" ht="15" customHeight="1" x14ac:dyDescent="0.15">
      <c r="A59" s="202"/>
      <c r="B59" s="203" t="s">
        <v>650</v>
      </c>
      <c r="C59" s="205">
        <v>10</v>
      </c>
      <c r="D59" s="205">
        <v>9</v>
      </c>
      <c r="E59" s="205">
        <v>1</v>
      </c>
      <c r="F59" s="205">
        <v>0</v>
      </c>
      <c r="G59" s="205">
        <v>20</v>
      </c>
      <c r="H59" s="205">
        <v>18</v>
      </c>
      <c r="I59" s="205">
        <v>0</v>
      </c>
      <c r="J59" s="205">
        <v>2</v>
      </c>
      <c r="K59" s="205">
        <v>5</v>
      </c>
      <c r="L59" s="205">
        <v>5</v>
      </c>
      <c r="M59" s="205">
        <v>0</v>
      </c>
      <c r="N59" s="205">
        <v>0</v>
      </c>
      <c r="O59" s="205">
        <v>11</v>
      </c>
      <c r="P59" s="205">
        <v>11</v>
      </c>
      <c r="Q59" s="205">
        <v>0</v>
      </c>
      <c r="R59" s="205">
        <v>0</v>
      </c>
      <c r="S59" s="205">
        <v>1</v>
      </c>
      <c r="T59" s="205">
        <v>1</v>
      </c>
      <c r="U59" s="205">
        <v>0</v>
      </c>
      <c r="V59" s="205">
        <v>0</v>
      </c>
      <c r="W59" s="205">
        <v>1</v>
      </c>
      <c r="X59" s="205">
        <v>1</v>
      </c>
      <c r="Y59" s="205">
        <v>0</v>
      </c>
      <c r="Z59" s="205">
        <v>0</v>
      </c>
      <c r="AA59" s="205">
        <v>5</v>
      </c>
      <c r="AB59" s="205">
        <v>4</v>
      </c>
      <c r="AC59" s="205">
        <v>0</v>
      </c>
      <c r="AD59" s="205">
        <v>1</v>
      </c>
      <c r="AE59" s="205">
        <v>16</v>
      </c>
      <c r="AF59" s="205">
        <v>15</v>
      </c>
      <c r="AG59" s="205">
        <v>0</v>
      </c>
      <c r="AH59" s="205">
        <v>1</v>
      </c>
    </row>
    <row r="60" spans="1:34" ht="15" customHeight="1" x14ac:dyDescent="0.15">
      <c r="A60" s="202"/>
      <c r="B60" s="203" t="s">
        <v>651</v>
      </c>
      <c r="C60" s="205">
        <v>3</v>
      </c>
      <c r="D60" s="205">
        <v>3</v>
      </c>
      <c r="E60" s="205">
        <v>0</v>
      </c>
      <c r="F60" s="205">
        <v>0</v>
      </c>
      <c r="G60" s="205">
        <v>22</v>
      </c>
      <c r="H60" s="205">
        <v>21</v>
      </c>
      <c r="I60" s="205">
        <v>1</v>
      </c>
      <c r="J60" s="205">
        <v>0</v>
      </c>
      <c r="K60" s="205">
        <v>3</v>
      </c>
      <c r="L60" s="205">
        <v>3</v>
      </c>
      <c r="M60" s="205">
        <v>0</v>
      </c>
      <c r="N60" s="205">
        <v>0</v>
      </c>
      <c r="O60" s="205">
        <v>12</v>
      </c>
      <c r="P60" s="205">
        <v>12</v>
      </c>
      <c r="Q60" s="205">
        <v>0</v>
      </c>
      <c r="R60" s="205">
        <v>0</v>
      </c>
      <c r="S60" s="205">
        <v>0</v>
      </c>
      <c r="T60" s="205">
        <v>0</v>
      </c>
      <c r="U60" s="205">
        <v>0</v>
      </c>
      <c r="V60" s="205">
        <v>0</v>
      </c>
      <c r="W60" s="205">
        <v>0</v>
      </c>
      <c r="X60" s="205">
        <v>0</v>
      </c>
      <c r="Y60" s="205">
        <v>0</v>
      </c>
      <c r="Z60" s="205">
        <v>0</v>
      </c>
      <c r="AA60" s="205">
        <v>1</v>
      </c>
      <c r="AB60" s="205">
        <v>1</v>
      </c>
      <c r="AC60" s="205">
        <v>0</v>
      </c>
      <c r="AD60" s="205">
        <v>0</v>
      </c>
      <c r="AE60" s="205">
        <v>13</v>
      </c>
      <c r="AF60" s="205">
        <v>12</v>
      </c>
      <c r="AG60" s="205">
        <v>0</v>
      </c>
      <c r="AH60" s="205">
        <v>1</v>
      </c>
    </row>
    <row r="61" spans="1:34" ht="15" customHeight="1" x14ac:dyDescent="0.15">
      <c r="A61" s="202"/>
      <c r="B61" s="203" t="s">
        <v>652</v>
      </c>
      <c r="C61" s="205">
        <v>1</v>
      </c>
      <c r="D61" s="205">
        <v>1</v>
      </c>
      <c r="E61" s="205">
        <v>0</v>
      </c>
      <c r="F61" s="205">
        <v>0</v>
      </c>
      <c r="G61" s="205">
        <v>1</v>
      </c>
      <c r="H61" s="205">
        <v>1</v>
      </c>
      <c r="I61" s="205">
        <v>0</v>
      </c>
      <c r="J61" s="205">
        <v>0</v>
      </c>
      <c r="K61" s="205">
        <v>1</v>
      </c>
      <c r="L61" s="205">
        <v>1</v>
      </c>
      <c r="M61" s="205">
        <v>0</v>
      </c>
      <c r="N61" s="205">
        <v>0</v>
      </c>
      <c r="O61" s="205">
        <v>0</v>
      </c>
      <c r="P61" s="205">
        <v>0</v>
      </c>
      <c r="Q61" s="205">
        <v>0</v>
      </c>
      <c r="R61" s="205">
        <v>0</v>
      </c>
      <c r="S61" s="205">
        <v>0</v>
      </c>
      <c r="T61" s="205">
        <v>0</v>
      </c>
      <c r="U61" s="205">
        <v>0</v>
      </c>
      <c r="V61" s="205">
        <v>0</v>
      </c>
      <c r="W61" s="205">
        <v>0</v>
      </c>
      <c r="X61" s="205">
        <v>0</v>
      </c>
      <c r="Y61" s="205">
        <v>0</v>
      </c>
      <c r="Z61" s="205">
        <v>0</v>
      </c>
      <c r="AA61" s="205">
        <v>0</v>
      </c>
      <c r="AB61" s="205">
        <v>0</v>
      </c>
      <c r="AC61" s="205">
        <v>0</v>
      </c>
      <c r="AD61" s="205">
        <v>0</v>
      </c>
      <c r="AE61" s="205">
        <v>1</v>
      </c>
      <c r="AF61" s="205">
        <v>1</v>
      </c>
      <c r="AG61" s="205">
        <v>0</v>
      </c>
      <c r="AH61" s="205">
        <v>0</v>
      </c>
    </row>
    <row r="62" spans="1:34" ht="15" customHeight="1" x14ac:dyDescent="0.15">
      <c r="A62" s="202"/>
      <c r="B62" s="203" t="s">
        <v>643</v>
      </c>
      <c r="C62" s="205">
        <v>2</v>
      </c>
      <c r="D62" s="205">
        <v>1</v>
      </c>
      <c r="E62" s="205">
        <v>0</v>
      </c>
      <c r="F62" s="205">
        <v>1</v>
      </c>
      <c r="G62" s="205">
        <v>2</v>
      </c>
      <c r="H62" s="205">
        <v>2</v>
      </c>
      <c r="I62" s="205">
        <v>0</v>
      </c>
      <c r="J62" s="205">
        <v>0</v>
      </c>
      <c r="K62" s="205">
        <v>1</v>
      </c>
      <c r="L62" s="205">
        <v>1</v>
      </c>
      <c r="M62" s="205">
        <v>0</v>
      </c>
      <c r="N62" s="205">
        <v>0</v>
      </c>
      <c r="O62" s="205">
        <v>2</v>
      </c>
      <c r="P62" s="205">
        <v>2</v>
      </c>
      <c r="Q62" s="205">
        <v>0</v>
      </c>
      <c r="R62" s="205">
        <v>0</v>
      </c>
      <c r="S62" s="205">
        <v>0</v>
      </c>
      <c r="T62" s="205">
        <v>0</v>
      </c>
      <c r="U62" s="205">
        <v>0</v>
      </c>
      <c r="V62" s="205">
        <v>0</v>
      </c>
      <c r="W62" s="205">
        <v>0</v>
      </c>
      <c r="X62" s="205">
        <v>0</v>
      </c>
      <c r="Y62" s="205">
        <v>0</v>
      </c>
      <c r="Z62" s="205">
        <v>0</v>
      </c>
      <c r="AA62" s="205">
        <v>0</v>
      </c>
      <c r="AB62" s="205">
        <v>0</v>
      </c>
      <c r="AC62" s="205">
        <v>0</v>
      </c>
      <c r="AD62" s="205">
        <v>0</v>
      </c>
      <c r="AE62" s="205">
        <v>0</v>
      </c>
      <c r="AF62" s="205">
        <v>0</v>
      </c>
      <c r="AG62" s="205">
        <v>0</v>
      </c>
      <c r="AH62" s="205">
        <v>0</v>
      </c>
    </row>
    <row r="63" spans="1:34" ht="15" customHeight="1" x14ac:dyDescent="0.15">
      <c r="A63" s="204"/>
      <c r="B63" s="204" t="s">
        <v>332</v>
      </c>
      <c r="C63" s="205">
        <v>4</v>
      </c>
      <c r="D63" s="205">
        <v>4</v>
      </c>
      <c r="E63" s="205">
        <v>0</v>
      </c>
      <c r="F63" s="205">
        <v>0</v>
      </c>
      <c r="G63" s="205">
        <v>6</v>
      </c>
      <c r="H63" s="205">
        <v>5</v>
      </c>
      <c r="I63" s="205">
        <v>1</v>
      </c>
      <c r="J63" s="205">
        <v>0</v>
      </c>
      <c r="K63" s="205">
        <v>3</v>
      </c>
      <c r="L63" s="205">
        <v>3</v>
      </c>
      <c r="M63" s="205">
        <v>0</v>
      </c>
      <c r="N63" s="205">
        <v>0</v>
      </c>
      <c r="O63" s="205">
        <v>4</v>
      </c>
      <c r="P63" s="205">
        <v>4</v>
      </c>
      <c r="Q63" s="205">
        <v>0</v>
      </c>
      <c r="R63" s="205">
        <v>0</v>
      </c>
      <c r="S63" s="205">
        <v>0</v>
      </c>
      <c r="T63" s="205">
        <v>0</v>
      </c>
      <c r="U63" s="205">
        <v>0</v>
      </c>
      <c r="V63" s="205">
        <v>0</v>
      </c>
      <c r="W63" s="205">
        <v>1</v>
      </c>
      <c r="X63" s="205">
        <v>0</v>
      </c>
      <c r="Y63" s="205">
        <v>0</v>
      </c>
      <c r="Z63" s="205">
        <v>1</v>
      </c>
      <c r="AA63" s="205">
        <v>1</v>
      </c>
      <c r="AB63" s="205">
        <v>1</v>
      </c>
      <c r="AC63" s="205">
        <v>0</v>
      </c>
      <c r="AD63" s="205">
        <v>0</v>
      </c>
      <c r="AE63" s="205">
        <v>3</v>
      </c>
      <c r="AF63" s="205">
        <v>3</v>
      </c>
      <c r="AG63" s="205">
        <v>0</v>
      </c>
      <c r="AH63" s="205">
        <v>0</v>
      </c>
    </row>
  </sheetData>
  <mergeCells count="9">
    <mergeCell ref="AA3:AD3"/>
    <mergeCell ref="AE3:AH3"/>
    <mergeCell ref="A4:B4"/>
    <mergeCell ref="C3:F3"/>
    <mergeCell ref="G3:J3"/>
    <mergeCell ref="K3:N3"/>
    <mergeCell ref="O3:R3"/>
    <mergeCell ref="S3:V3"/>
    <mergeCell ref="W3:Z3"/>
  </mergeCells>
  <phoneticPr fontId="1"/>
  <pageMargins left="0.31496062992125984" right="0.31496062992125984" top="0.70866141732283472" bottom="0.39370078740157483" header="0.31496062992125984" footer="0.19685039370078741"/>
  <pageSetup paperSize="9" scale="80" orientation="landscape" horizontalDpi="200" verticalDpi="200" r:id="rId1"/>
  <headerFooter alignWithMargins="0">
    <oddHeader>&amp;R【３．介護サービスの選択・変更が与える満足度等への影響】
 &amp;A  (&amp;P/&amp;N)</oddHeader>
  </headerFooter>
  <colBreaks count="4" manualBreakCount="4">
    <brk id="2" max="13" man="1"/>
    <brk id="10" max="1048575" man="1"/>
    <brk id="18" max="31" man="1"/>
    <brk id="26"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64"/>
  <sheetViews>
    <sheetView showGridLines="0" view="pageBreakPreview" zoomScale="70" zoomScaleNormal="100" zoomScaleSheetLayoutView="70" workbookViewId="0">
      <pane xSplit="3" ySplit="3" topLeftCell="D4" activePane="bottomRight" state="frozen"/>
      <selection pane="topRight"/>
      <selection pane="bottomLeft"/>
      <selection pane="bottomRight"/>
    </sheetView>
  </sheetViews>
  <sheetFormatPr defaultColWidth="8" defaultRowHeight="15" customHeight="1" x14ac:dyDescent="0.15"/>
  <cols>
    <col min="1" max="1" width="16.28515625" style="190" customWidth="1"/>
    <col min="2" max="2" width="21.140625" style="190" customWidth="1"/>
    <col min="3" max="3" width="20.7109375" style="190" customWidth="1"/>
    <col min="4" max="57" width="8.140625" style="190" customWidth="1"/>
    <col min="58" max="16384" width="8" style="190"/>
  </cols>
  <sheetData>
    <row r="1" spans="1:57" ht="15" customHeight="1" x14ac:dyDescent="0.15">
      <c r="D1" s="190" t="s">
        <v>548</v>
      </c>
      <c r="J1" s="190" t="s">
        <v>548</v>
      </c>
      <c r="P1" s="190" t="s">
        <v>548</v>
      </c>
      <c r="V1" s="190" t="s">
        <v>548</v>
      </c>
      <c r="AB1" s="190" t="s">
        <v>548</v>
      </c>
      <c r="AH1" s="190" t="s">
        <v>548</v>
      </c>
      <c r="AN1" s="190" t="s">
        <v>548</v>
      </c>
      <c r="AT1" s="190" t="s">
        <v>548</v>
      </c>
      <c r="AZ1" s="190" t="s">
        <v>548</v>
      </c>
    </row>
    <row r="2" spans="1:57" ht="15" customHeight="1" x14ac:dyDescent="0.15">
      <c r="D2" s="190" t="s">
        <v>556</v>
      </c>
      <c r="J2" s="190" t="s">
        <v>676</v>
      </c>
      <c r="P2" s="190" t="s">
        <v>558</v>
      </c>
      <c r="V2" s="190" t="s">
        <v>559</v>
      </c>
      <c r="AB2" s="190" t="s">
        <v>560</v>
      </c>
      <c r="AH2" s="190" t="s">
        <v>561</v>
      </c>
      <c r="AN2" s="190" t="s">
        <v>562</v>
      </c>
      <c r="AT2" s="190" t="s">
        <v>677</v>
      </c>
      <c r="AZ2" s="190" t="s">
        <v>564</v>
      </c>
    </row>
    <row r="3" spans="1:57" s="195" customFormat="1" ht="45" x14ac:dyDescent="0.15">
      <c r="A3" s="191"/>
      <c r="B3" s="216"/>
      <c r="C3" s="192"/>
      <c r="D3" s="193" t="s">
        <v>499</v>
      </c>
      <c r="E3" s="194" t="s">
        <v>678</v>
      </c>
      <c r="F3" s="194" t="s">
        <v>679</v>
      </c>
      <c r="G3" s="194" t="s">
        <v>680</v>
      </c>
      <c r="H3" s="194" t="s">
        <v>615</v>
      </c>
      <c r="I3" s="193" t="s">
        <v>332</v>
      </c>
      <c r="J3" s="193" t="s">
        <v>499</v>
      </c>
      <c r="K3" s="194" t="s">
        <v>678</v>
      </c>
      <c r="L3" s="194" t="s">
        <v>679</v>
      </c>
      <c r="M3" s="194" t="s">
        <v>680</v>
      </c>
      <c r="N3" s="194" t="s">
        <v>615</v>
      </c>
      <c r="O3" s="193" t="s">
        <v>332</v>
      </c>
      <c r="P3" s="193" t="s">
        <v>499</v>
      </c>
      <c r="Q3" s="194" t="s">
        <v>678</v>
      </c>
      <c r="R3" s="194" t="s">
        <v>679</v>
      </c>
      <c r="S3" s="194" t="s">
        <v>680</v>
      </c>
      <c r="T3" s="194" t="s">
        <v>615</v>
      </c>
      <c r="U3" s="193" t="s">
        <v>332</v>
      </c>
      <c r="V3" s="193" t="s">
        <v>499</v>
      </c>
      <c r="W3" s="194" t="s">
        <v>678</v>
      </c>
      <c r="X3" s="194" t="s">
        <v>679</v>
      </c>
      <c r="Y3" s="194" t="s">
        <v>680</v>
      </c>
      <c r="Z3" s="194" t="s">
        <v>615</v>
      </c>
      <c r="AA3" s="193" t="s">
        <v>332</v>
      </c>
      <c r="AB3" s="193" t="s">
        <v>499</v>
      </c>
      <c r="AC3" s="194" t="s">
        <v>627</v>
      </c>
      <c r="AD3" s="194" t="s">
        <v>679</v>
      </c>
      <c r="AE3" s="194" t="s">
        <v>631</v>
      </c>
      <c r="AF3" s="194" t="s">
        <v>615</v>
      </c>
      <c r="AG3" s="193" t="s">
        <v>332</v>
      </c>
      <c r="AH3" s="193" t="s">
        <v>499</v>
      </c>
      <c r="AI3" s="194" t="s">
        <v>627</v>
      </c>
      <c r="AJ3" s="194" t="s">
        <v>679</v>
      </c>
      <c r="AK3" s="194" t="s">
        <v>631</v>
      </c>
      <c r="AL3" s="194" t="s">
        <v>615</v>
      </c>
      <c r="AM3" s="193" t="s">
        <v>332</v>
      </c>
      <c r="AN3" s="193" t="s">
        <v>499</v>
      </c>
      <c r="AO3" s="194" t="s">
        <v>627</v>
      </c>
      <c r="AP3" s="194" t="s">
        <v>679</v>
      </c>
      <c r="AQ3" s="194" t="s">
        <v>631</v>
      </c>
      <c r="AR3" s="194" t="s">
        <v>615</v>
      </c>
      <c r="AS3" s="193" t="s">
        <v>332</v>
      </c>
      <c r="AT3" s="193" t="s">
        <v>499</v>
      </c>
      <c r="AU3" s="194" t="s">
        <v>627</v>
      </c>
      <c r="AV3" s="194" t="s">
        <v>679</v>
      </c>
      <c r="AW3" s="194" t="s">
        <v>631</v>
      </c>
      <c r="AX3" s="194" t="s">
        <v>615</v>
      </c>
      <c r="AY3" s="193" t="s">
        <v>332</v>
      </c>
      <c r="AZ3" s="193" t="s">
        <v>499</v>
      </c>
      <c r="BA3" s="194" t="s">
        <v>681</v>
      </c>
      <c r="BB3" s="194" t="s">
        <v>679</v>
      </c>
      <c r="BC3" s="194" t="s">
        <v>682</v>
      </c>
      <c r="BD3" s="194" t="s">
        <v>615</v>
      </c>
      <c r="BE3" s="193" t="s">
        <v>332</v>
      </c>
    </row>
    <row r="4" spans="1:57" ht="15" customHeight="1" x14ac:dyDescent="0.15">
      <c r="A4" s="196" t="s">
        <v>504</v>
      </c>
      <c r="B4" s="217"/>
      <c r="C4" s="197"/>
      <c r="D4" s="127">
        <f t="shared" ref="D4:BE4" si="0">D36</f>
        <v>2031</v>
      </c>
      <c r="E4" s="127">
        <f t="shared" si="0"/>
        <v>299</v>
      </c>
      <c r="F4" s="127">
        <f t="shared" si="0"/>
        <v>1416</v>
      </c>
      <c r="G4" s="127">
        <f t="shared" si="0"/>
        <v>184</v>
      </c>
      <c r="H4" s="127">
        <f t="shared" si="0"/>
        <v>47</v>
      </c>
      <c r="I4" s="127">
        <f t="shared" si="0"/>
        <v>85</v>
      </c>
      <c r="J4" s="127">
        <f t="shared" si="0"/>
        <v>2031</v>
      </c>
      <c r="K4" s="127">
        <f t="shared" si="0"/>
        <v>165</v>
      </c>
      <c r="L4" s="127">
        <f t="shared" si="0"/>
        <v>1362</v>
      </c>
      <c r="M4" s="127">
        <f t="shared" si="0"/>
        <v>374</v>
      </c>
      <c r="N4" s="127">
        <f t="shared" si="0"/>
        <v>60</v>
      </c>
      <c r="O4" s="127">
        <f t="shared" si="0"/>
        <v>70</v>
      </c>
      <c r="P4" s="127">
        <f t="shared" si="0"/>
        <v>2031</v>
      </c>
      <c r="Q4" s="127">
        <f t="shared" si="0"/>
        <v>267</v>
      </c>
      <c r="R4" s="127">
        <f t="shared" si="0"/>
        <v>1291</v>
      </c>
      <c r="S4" s="127">
        <f t="shared" si="0"/>
        <v>353</v>
      </c>
      <c r="T4" s="127">
        <f t="shared" si="0"/>
        <v>36</v>
      </c>
      <c r="U4" s="127">
        <f t="shared" si="0"/>
        <v>84</v>
      </c>
      <c r="V4" s="127">
        <f t="shared" si="0"/>
        <v>2031</v>
      </c>
      <c r="W4" s="127">
        <f t="shared" si="0"/>
        <v>238</v>
      </c>
      <c r="X4" s="127">
        <f t="shared" si="0"/>
        <v>1352</v>
      </c>
      <c r="Y4" s="127">
        <f t="shared" si="0"/>
        <v>326</v>
      </c>
      <c r="Z4" s="127">
        <f t="shared" si="0"/>
        <v>35</v>
      </c>
      <c r="AA4" s="127">
        <f t="shared" si="0"/>
        <v>80</v>
      </c>
      <c r="AB4" s="127">
        <f t="shared" si="0"/>
        <v>2031</v>
      </c>
      <c r="AC4" s="127">
        <f t="shared" si="0"/>
        <v>616</v>
      </c>
      <c r="AD4" s="127">
        <f t="shared" si="0"/>
        <v>1014</v>
      </c>
      <c r="AE4" s="127">
        <f t="shared" si="0"/>
        <v>282</v>
      </c>
      <c r="AF4" s="127">
        <f t="shared" si="0"/>
        <v>40</v>
      </c>
      <c r="AG4" s="127">
        <f t="shared" si="0"/>
        <v>79</v>
      </c>
      <c r="AH4" s="127">
        <f t="shared" si="0"/>
        <v>2031</v>
      </c>
      <c r="AI4" s="127">
        <f t="shared" si="0"/>
        <v>725</v>
      </c>
      <c r="AJ4" s="127">
        <f t="shared" si="0"/>
        <v>1020</v>
      </c>
      <c r="AK4" s="127">
        <f t="shared" si="0"/>
        <v>131</v>
      </c>
      <c r="AL4" s="127">
        <f t="shared" si="0"/>
        <v>71</v>
      </c>
      <c r="AM4" s="127">
        <f t="shared" si="0"/>
        <v>84</v>
      </c>
      <c r="AN4" s="127">
        <f t="shared" si="0"/>
        <v>2031</v>
      </c>
      <c r="AO4" s="127">
        <f t="shared" si="0"/>
        <v>214</v>
      </c>
      <c r="AP4" s="127">
        <f t="shared" si="0"/>
        <v>1205</v>
      </c>
      <c r="AQ4" s="127">
        <f t="shared" si="0"/>
        <v>434</v>
      </c>
      <c r="AR4" s="127">
        <f t="shared" si="0"/>
        <v>89</v>
      </c>
      <c r="AS4" s="127">
        <f t="shared" si="0"/>
        <v>89</v>
      </c>
      <c r="AT4" s="127">
        <f t="shared" si="0"/>
        <v>2031</v>
      </c>
      <c r="AU4" s="127">
        <f t="shared" si="0"/>
        <v>170</v>
      </c>
      <c r="AV4" s="127">
        <f t="shared" si="0"/>
        <v>1362</v>
      </c>
      <c r="AW4" s="127">
        <f t="shared" si="0"/>
        <v>327</v>
      </c>
      <c r="AX4" s="127">
        <f t="shared" si="0"/>
        <v>67</v>
      </c>
      <c r="AY4" s="127">
        <f t="shared" si="0"/>
        <v>105</v>
      </c>
      <c r="AZ4" s="127">
        <f t="shared" si="0"/>
        <v>2031</v>
      </c>
      <c r="BA4" s="127">
        <f t="shared" si="0"/>
        <v>334</v>
      </c>
      <c r="BB4" s="127">
        <f t="shared" si="0"/>
        <v>945</v>
      </c>
      <c r="BC4" s="127">
        <f t="shared" si="0"/>
        <v>560</v>
      </c>
      <c r="BD4" s="127">
        <f t="shared" si="0"/>
        <v>107</v>
      </c>
      <c r="BE4" s="127">
        <f t="shared" si="0"/>
        <v>85</v>
      </c>
    </row>
    <row r="5" spans="1:57" ht="15" customHeight="1" x14ac:dyDescent="0.15">
      <c r="A5" s="198"/>
      <c r="B5" s="218"/>
      <c r="C5" s="199"/>
      <c r="D5" s="131">
        <f>IF(SUM(E5:I5)&gt;100,"－",SUM(E5:I5))</f>
        <v>100.00000000000001</v>
      </c>
      <c r="E5" s="132">
        <f>E4/$D4*100</f>
        <v>14.721811915312655</v>
      </c>
      <c r="F5" s="132">
        <f>F4/$D4*100</f>
        <v>69.719350073855253</v>
      </c>
      <c r="G5" s="132">
        <f>G4/$D4*100</f>
        <v>9.0595765632693261</v>
      </c>
      <c r="H5" s="132">
        <f>H4/$D4*100</f>
        <v>2.3141309699655341</v>
      </c>
      <c r="I5" s="132">
        <f>I4/$D4*100</f>
        <v>4.1851304775972427</v>
      </c>
      <c r="J5" s="131">
        <f>IF(SUM(K5:O5)&gt;100,"－",SUM(K5:O5))</f>
        <v>100.00000000000001</v>
      </c>
      <c r="K5" s="132">
        <f>K4/$J4*100</f>
        <v>8.1240768094534719</v>
      </c>
      <c r="L5" s="132">
        <f>L4/$J4*100</f>
        <v>67.060561299852296</v>
      </c>
      <c r="M5" s="132">
        <f>M4/$J4*100</f>
        <v>18.414574101427871</v>
      </c>
      <c r="N5" s="132">
        <f>N4/$J4*100</f>
        <v>2.954209748892171</v>
      </c>
      <c r="O5" s="132">
        <f>O4/$J4*100</f>
        <v>3.4465780403742001</v>
      </c>
      <c r="P5" s="131">
        <f>IF(SUM(Q5:U5)&gt;100,"－",SUM(Q5:U5))</f>
        <v>100.00000000000001</v>
      </c>
      <c r="Q5" s="132">
        <f>Q4/$P4*100</f>
        <v>13.146233382570163</v>
      </c>
      <c r="R5" s="132">
        <f>R4/$P4*100</f>
        <v>63.56474643032989</v>
      </c>
      <c r="S5" s="132">
        <f>S4/$P4*100</f>
        <v>17.38060068931561</v>
      </c>
      <c r="T5" s="132">
        <f>T4/$P4*100</f>
        <v>1.7725258493353029</v>
      </c>
      <c r="U5" s="132">
        <f>U4/$P4*100</f>
        <v>4.1358936484490396</v>
      </c>
      <c r="V5" s="131">
        <f>IF(SUM(W5:AA5)&gt;100,"－",SUM(W5:AA5))</f>
        <v>99.999999999999986</v>
      </c>
      <c r="W5" s="132">
        <f>W4/$V4*100</f>
        <v>11.71836533727228</v>
      </c>
      <c r="X5" s="132">
        <f>X4/$V4*100</f>
        <v>66.568193008370258</v>
      </c>
      <c r="Y5" s="132">
        <f>Y4/$V4*100</f>
        <v>16.051206302314132</v>
      </c>
      <c r="Z5" s="132">
        <f>Z4/$V4*100</f>
        <v>1.7232890201871001</v>
      </c>
      <c r="AA5" s="132">
        <f>AA4/$V4*100</f>
        <v>3.9389463318562288</v>
      </c>
      <c r="AB5" s="131">
        <f>IF(SUM(AC5:AG5)&gt;100,"－",SUM(AC5:AG5))</f>
        <v>100</v>
      </c>
      <c r="AC5" s="132">
        <f>AC4/$AB4*100</f>
        <v>30.329886755292961</v>
      </c>
      <c r="AD5" s="132">
        <f>AD4/$AB4*100</f>
        <v>49.926144756277694</v>
      </c>
      <c r="AE5" s="132">
        <f>AE4/$AB4*100</f>
        <v>13.884785819793205</v>
      </c>
      <c r="AF5" s="132">
        <f>AF4/$AB4*100</f>
        <v>1.9694731659281144</v>
      </c>
      <c r="AG5" s="132">
        <f>AG4/$AB4*100</f>
        <v>3.8897095027080253</v>
      </c>
      <c r="AH5" s="131">
        <f>IF(SUM(AI5:AM5)&gt;100,"－",SUM(AI5:AM5))</f>
        <v>100.00000000000001</v>
      </c>
      <c r="AI5" s="132">
        <f>AI4/$AH4*100</f>
        <v>35.696701132447075</v>
      </c>
      <c r="AJ5" s="132">
        <f>AJ4/$AH4*100</f>
        <v>50.221565731166919</v>
      </c>
      <c r="AK5" s="132">
        <f>AK4/$AH4*100</f>
        <v>6.4500246184145738</v>
      </c>
      <c r="AL5" s="132">
        <f>AL4/$AH4*100</f>
        <v>3.4958148695224027</v>
      </c>
      <c r="AM5" s="132">
        <f>AM4/$AH4*100</f>
        <v>4.1358936484490396</v>
      </c>
      <c r="AN5" s="131">
        <f>IF(SUM(AO5:AS5)&gt;100,"－",SUM(AO5:AS5))</f>
        <v>100</v>
      </c>
      <c r="AO5" s="132">
        <f>AO4/$AN4*100</f>
        <v>10.536681437715412</v>
      </c>
      <c r="AP5" s="132">
        <f>AP4/$AN4*100</f>
        <v>59.330379123584443</v>
      </c>
      <c r="AQ5" s="132">
        <f>AQ4/$AN4*100</f>
        <v>21.368783850320039</v>
      </c>
      <c r="AR5" s="132">
        <f>AR4/$AN4*100</f>
        <v>4.3820777941900539</v>
      </c>
      <c r="AS5" s="132">
        <f>AS4/$AN4*100</f>
        <v>4.3820777941900539</v>
      </c>
      <c r="AT5" s="131">
        <f>IF(SUM(AU5:AY5)&gt;100,"－",SUM(AU5:AY5))</f>
        <v>100.00000000000001</v>
      </c>
      <c r="AU5" s="132">
        <f>AU4/$AT4*100</f>
        <v>8.3702609551944853</v>
      </c>
      <c r="AV5" s="132">
        <f>AV4/$AT4*100</f>
        <v>67.060561299852296</v>
      </c>
      <c r="AW5" s="132">
        <f>AW4/$AT4*100</f>
        <v>16.100443131462335</v>
      </c>
      <c r="AX5" s="132">
        <f>AX4/$AT4*100</f>
        <v>3.2988675529295914</v>
      </c>
      <c r="AY5" s="132">
        <f>AY4/$AT4*100</f>
        <v>5.1698670605613</v>
      </c>
      <c r="AZ5" s="131">
        <f>IF(SUM(BA5:BE5)&gt;100,"－",SUM(BA5:BE5))</f>
        <v>100</v>
      </c>
      <c r="BA5" s="132">
        <f>BA4/$AZ4*100</f>
        <v>16.445100935499752</v>
      </c>
      <c r="BB5" s="132">
        <f>BB4/$AZ4*100</f>
        <v>46.528803545051701</v>
      </c>
      <c r="BC5" s="132">
        <f>BC4/$AZ4*100</f>
        <v>27.572624322993601</v>
      </c>
      <c r="BD5" s="132">
        <f>BD4/$AZ4*100</f>
        <v>5.2683407188577061</v>
      </c>
      <c r="BE5" s="132">
        <f>BE4/$AZ4*100</f>
        <v>4.1851304775972427</v>
      </c>
    </row>
    <row r="6" spans="1:57" ht="15" customHeight="1" x14ac:dyDescent="0.15">
      <c r="A6" s="200" t="s">
        <v>683</v>
      </c>
      <c r="B6" s="200" t="s">
        <v>510</v>
      </c>
      <c r="C6" s="219"/>
      <c r="D6" s="127">
        <f t="shared" ref="D6:S18" si="1">D38</f>
        <v>1857</v>
      </c>
      <c r="E6" s="137">
        <f t="shared" ref="E6:I17" si="2">IF($D6=0,0,E38/$D6*100)</f>
        <v>14.593430263866452</v>
      </c>
      <c r="F6" s="137">
        <f t="shared" si="2"/>
        <v>70.651588583737208</v>
      </c>
      <c r="G6" s="137">
        <f t="shared" si="2"/>
        <v>9.4238018309100688</v>
      </c>
      <c r="H6" s="137">
        <f t="shared" si="2"/>
        <v>2.2078621432417878</v>
      </c>
      <c r="I6" s="137">
        <f t="shared" si="2"/>
        <v>3.1233171782444802</v>
      </c>
      <c r="J6" s="127">
        <f t="shared" ref="J6:J17" si="3">J38</f>
        <v>1857</v>
      </c>
      <c r="K6" s="137">
        <f t="shared" ref="K6:O17" si="4">IF($J6=0,0,K38/$J6*100)</f>
        <v>7.5928917609046849</v>
      </c>
      <c r="L6" s="137">
        <f t="shared" si="4"/>
        <v>68.012924071082395</v>
      </c>
      <c r="M6" s="137">
        <f t="shared" si="4"/>
        <v>19.063004846526656</v>
      </c>
      <c r="N6" s="137">
        <f t="shared" si="4"/>
        <v>2.9079159935379644</v>
      </c>
      <c r="O6" s="137">
        <f t="shared" si="4"/>
        <v>2.4232633279483036</v>
      </c>
      <c r="P6" s="127">
        <f t="shared" ref="P6:P17" si="5">P38</f>
        <v>1857</v>
      </c>
      <c r="Q6" s="137">
        <f t="shared" ref="Q6:U17" si="6">IF($P6=0,0,Q38/$P6*100)</f>
        <v>12.60096930533118</v>
      </c>
      <c r="R6" s="137">
        <f t="shared" si="6"/>
        <v>64.40495422724824</v>
      </c>
      <c r="S6" s="137">
        <f t="shared" si="6"/>
        <v>18.093699515347332</v>
      </c>
      <c r="T6" s="137">
        <f t="shared" si="6"/>
        <v>1.7232094776521272</v>
      </c>
      <c r="U6" s="137">
        <f t="shared" si="6"/>
        <v>3.1771674744211094</v>
      </c>
      <c r="V6" s="127">
        <f t="shared" ref="V6:V17" si="7">V38</f>
        <v>1857</v>
      </c>
      <c r="W6" s="137">
        <f t="shared" ref="W6:AA17" si="8">IF($V6=0,0,W38/$V6*100)</f>
        <v>11.200861604738826</v>
      </c>
      <c r="X6" s="137">
        <f t="shared" si="8"/>
        <v>67.635971997845985</v>
      </c>
      <c r="Y6" s="137">
        <f t="shared" si="8"/>
        <v>16.58589122240172</v>
      </c>
      <c r="Z6" s="137">
        <f t="shared" si="8"/>
        <v>1.669359181475498</v>
      </c>
      <c r="AA6" s="137">
        <f t="shared" si="8"/>
        <v>2.9079159935379644</v>
      </c>
      <c r="AB6" s="127">
        <f t="shared" ref="AB6:AB17" si="9">AB38</f>
        <v>1857</v>
      </c>
      <c r="AC6" s="137">
        <f t="shared" ref="AC6:AG17" si="10">IF($AB6=0,0,AC38/$AB6*100)</f>
        <v>31.179321486268176</v>
      </c>
      <c r="AD6" s="137">
        <f t="shared" si="10"/>
        <v>49.757673667205168</v>
      </c>
      <c r="AE6" s="137">
        <f t="shared" si="10"/>
        <v>14.216478190630049</v>
      </c>
      <c r="AF6" s="137">
        <f t="shared" si="10"/>
        <v>1.9924609585352719</v>
      </c>
      <c r="AG6" s="137">
        <f t="shared" si="10"/>
        <v>2.8540656973613352</v>
      </c>
      <c r="AH6" s="127">
        <f t="shared" ref="AH6:AH17" si="11">AH38</f>
        <v>1857</v>
      </c>
      <c r="AI6" s="137">
        <f t="shared" ref="AI6:AM17" si="12">IF($AH6=0,0,AI38/$AH6*100)</f>
        <v>36.779752288637582</v>
      </c>
      <c r="AJ6" s="137">
        <f t="shared" si="12"/>
        <v>50.080775444264944</v>
      </c>
      <c r="AK6" s="137">
        <f t="shared" si="12"/>
        <v>6.4081852450188475</v>
      </c>
      <c r="AL6" s="137">
        <f t="shared" si="12"/>
        <v>3.607969843834141</v>
      </c>
      <c r="AM6" s="137">
        <f t="shared" si="12"/>
        <v>3.1233171782444802</v>
      </c>
      <c r="AN6" s="127">
        <f t="shared" ref="AN6:AN17" si="13">AN38</f>
        <v>1857</v>
      </c>
      <c r="AO6" s="137">
        <f t="shared" ref="AO6:AS17" si="14">IF($AN6=0,0,AO38/$AN6*100)</f>
        <v>10.554658050619278</v>
      </c>
      <c r="AP6" s="137">
        <f t="shared" si="14"/>
        <v>60.258481421647815</v>
      </c>
      <c r="AQ6" s="137">
        <f t="shared" si="14"/>
        <v>21.32471728594507</v>
      </c>
      <c r="AR6" s="137">
        <f t="shared" si="14"/>
        <v>4.523424878836833</v>
      </c>
      <c r="AS6" s="137">
        <f t="shared" si="14"/>
        <v>3.338718362950996</v>
      </c>
      <c r="AT6" s="127">
        <f t="shared" ref="AT6:AT17" si="15">AT38</f>
        <v>1857</v>
      </c>
      <c r="AU6" s="137">
        <f t="shared" ref="AU6:AY17" si="16">IF($AT6=0,0,AU38/$AT6*100)</f>
        <v>8.2929456112008602</v>
      </c>
      <c r="AV6" s="137">
        <f t="shared" si="16"/>
        <v>68.389876144318791</v>
      </c>
      <c r="AW6" s="137">
        <f t="shared" si="16"/>
        <v>16.693591814754981</v>
      </c>
      <c r="AX6" s="137">
        <f t="shared" si="16"/>
        <v>2.8002154011847065</v>
      </c>
      <c r="AY6" s="137">
        <f t="shared" si="16"/>
        <v>3.8233710285406572</v>
      </c>
      <c r="AZ6" s="127">
        <f t="shared" ref="AZ6:AZ17" si="17">AZ38</f>
        <v>1857</v>
      </c>
      <c r="BA6" s="137">
        <f t="shared" ref="BA6:BE17" si="18">IF($AZ6=0,0,BA38/$AZ6*100)</f>
        <v>17.070543887991384</v>
      </c>
      <c r="BB6" s="137">
        <f t="shared" si="18"/>
        <v>47.011308562197094</v>
      </c>
      <c r="BC6" s="137">
        <f t="shared" si="18"/>
        <v>27.302100161550889</v>
      </c>
      <c r="BD6" s="137">
        <f t="shared" si="18"/>
        <v>5.3311793214862675</v>
      </c>
      <c r="BE6" s="137">
        <f t="shared" si="18"/>
        <v>3.2848680667743673</v>
      </c>
    </row>
    <row r="7" spans="1:57" ht="15" customHeight="1" x14ac:dyDescent="0.15">
      <c r="A7" s="202" t="s">
        <v>674</v>
      </c>
      <c r="B7" s="202" t="s">
        <v>511</v>
      </c>
      <c r="C7" s="220"/>
      <c r="D7" s="140">
        <f t="shared" si="1"/>
        <v>74</v>
      </c>
      <c r="E7" s="141">
        <f t="shared" si="2"/>
        <v>14.864864864864865</v>
      </c>
      <c r="F7" s="141">
        <f t="shared" si="2"/>
        <v>66.21621621621621</v>
      </c>
      <c r="G7" s="141">
        <f t="shared" si="2"/>
        <v>12.162162162162163</v>
      </c>
      <c r="H7" s="141">
        <f t="shared" si="2"/>
        <v>1.3513513513513513</v>
      </c>
      <c r="I7" s="141">
        <f t="shared" si="2"/>
        <v>5.4054054054054053</v>
      </c>
      <c r="J7" s="140">
        <f t="shared" si="3"/>
        <v>74</v>
      </c>
      <c r="K7" s="141">
        <f t="shared" si="4"/>
        <v>8.1081081081081088</v>
      </c>
      <c r="L7" s="141">
        <f t="shared" si="4"/>
        <v>67.567567567567565</v>
      </c>
      <c r="M7" s="141">
        <f t="shared" si="4"/>
        <v>16.216216216216218</v>
      </c>
      <c r="N7" s="141">
        <f t="shared" si="4"/>
        <v>2.7027027027027026</v>
      </c>
      <c r="O7" s="141">
        <f t="shared" si="4"/>
        <v>5.4054054054054053</v>
      </c>
      <c r="P7" s="140">
        <f t="shared" si="5"/>
        <v>74</v>
      </c>
      <c r="Q7" s="141">
        <f t="shared" si="6"/>
        <v>18.918918918918919</v>
      </c>
      <c r="R7" s="141">
        <f t="shared" si="6"/>
        <v>59.45945945945946</v>
      </c>
      <c r="S7" s="141">
        <f t="shared" si="6"/>
        <v>16.216216216216218</v>
      </c>
      <c r="T7" s="141">
        <f t="shared" si="6"/>
        <v>0</v>
      </c>
      <c r="U7" s="141">
        <f t="shared" si="6"/>
        <v>5.4054054054054053</v>
      </c>
      <c r="V7" s="140">
        <f t="shared" si="7"/>
        <v>74</v>
      </c>
      <c r="W7" s="141">
        <f t="shared" si="8"/>
        <v>16.216216216216218</v>
      </c>
      <c r="X7" s="141">
        <f t="shared" si="8"/>
        <v>56.756756756756758</v>
      </c>
      <c r="Y7" s="141">
        <f t="shared" si="8"/>
        <v>18.918918918918919</v>
      </c>
      <c r="Z7" s="141">
        <f t="shared" si="8"/>
        <v>1.3513513513513513</v>
      </c>
      <c r="AA7" s="141">
        <f t="shared" si="8"/>
        <v>6.756756756756757</v>
      </c>
      <c r="AB7" s="140">
        <f t="shared" si="9"/>
        <v>74</v>
      </c>
      <c r="AC7" s="141">
        <f t="shared" si="10"/>
        <v>20.27027027027027</v>
      </c>
      <c r="AD7" s="141">
        <f t="shared" si="10"/>
        <v>59.45945945945946</v>
      </c>
      <c r="AE7" s="141">
        <f t="shared" si="10"/>
        <v>13.513513513513514</v>
      </c>
      <c r="AF7" s="141">
        <f t="shared" si="10"/>
        <v>1.3513513513513513</v>
      </c>
      <c r="AG7" s="141">
        <f t="shared" si="10"/>
        <v>5.4054054054054053</v>
      </c>
      <c r="AH7" s="140">
        <f t="shared" si="11"/>
        <v>74</v>
      </c>
      <c r="AI7" s="141">
        <f t="shared" si="12"/>
        <v>24.324324324324326</v>
      </c>
      <c r="AJ7" s="141">
        <f t="shared" si="12"/>
        <v>58.108108108108105</v>
      </c>
      <c r="AK7" s="141">
        <f t="shared" si="12"/>
        <v>10.810810810810811</v>
      </c>
      <c r="AL7" s="141">
        <f t="shared" si="12"/>
        <v>2.7027027027027026</v>
      </c>
      <c r="AM7" s="141">
        <f t="shared" si="12"/>
        <v>4.0540540540540544</v>
      </c>
      <c r="AN7" s="140">
        <f t="shared" si="13"/>
        <v>74</v>
      </c>
      <c r="AO7" s="141">
        <f t="shared" si="14"/>
        <v>13.513513513513514</v>
      </c>
      <c r="AP7" s="141">
        <f t="shared" si="14"/>
        <v>45.945945945945951</v>
      </c>
      <c r="AQ7" s="141">
        <f t="shared" si="14"/>
        <v>33.783783783783782</v>
      </c>
      <c r="AR7" s="141">
        <f t="shared" si="14"/>
        <v>2.7027027027027026</v>
      </c>
      <c r="AS7" s="141">
        <f t="shared" si="14"/>
        <v>4.0540540540540544</v>
      </c>
      <c r="AT7" s="140">
        <f t="shared" si="15"/>
        <v>74</v>
      </c>
      <c r="AU7" s="141">
        <f t="shared" si="16"/>
        <v>10.810810810810811</v>
      </c>
      <c r="AV7" s="141">
        <f t="shared" si="16"/>
        <v>62.162162162162161</v>
      </c>
      <c r="AW7" s="141">
        <f t="shared" si="16"/>
        <v>16.216216216216218</v>
      </c>
      <c r="AX7" s="141">
        <f t="shared" si="16"/>
        <v>5.4054054054054053</v>
      </c>
      <c r="AY7" s="141">
        <f t="shared" si="16"/>
        <v>5.4054054054054053</v>
      </c>
      <c r="AZ7" s="140">
        <f t="shared" si="17"/>
        <v>74</v>
      </c>
      <c r="BA7" s="141">
        <f t="shared" si="18"/>
        <v>10.810810810810811</v>
      </c>
      <c r="BB7" s="141">
        <f t="shared" si="18"/>
        <v>39.189189189189186</v>
      </c>
      <c r="BC7" s="141">
        <f t="shared" si="18"/>
        <v>37.837837837837839</v>
      </c>
      <c r="BD7" s="141">
        <f t="shared" si="18"/>
        <v>8.1081081081081088</v>
      </c>
      <c r="BE7" s="141">
        <f t="shared" si="18"/>
        <v>4.0540540540540544</v>
      </c>
    </row>
    <row r="8" spans="1:57" ht="15" customHeight="1" x14ac:dyDescent="0.15">
      <c r="A8" s="198" t="s">
        <v>675</v>
      </c>
      <c r="B8" s="198" t="s">
        <v>332</v>
      </c>
      <c r="C8" s="199"/>
      <c r="D8" s="146">
        <f t="shared" si="1"/>
        <v>100</v>
      </c>
      <c r="E8" s="132">
        <f t="shared" si="2"/>
        <v>17</v>
      </c>
      <c r="F8" s="132">
        <f t="shared" si="2"/>
        <v>55.000000000000007</v>
      </c>
      <c r="G8" s="132">
        <f t="shared" si="2"/>
        <v>0</v>
      </c>
      <c r="H8" s="132">
        <f t="shared" si="2"/>
        <v>5</v>
      </c>
      <c r="I8" s="132">
        <f t="shared" si="2"/>
        <v>23</v>
      </c>
      <c r="J8" s="146">
        <f t="shared" si="3"/>
        <v>100</v>
      </c>
      <c r="K8" s="132">
        <f t="shared" si="4"/>
        <v>18</v>
      </c>
      <c r="L8" s="132">
        <f t="shared" si="4"/>
        <v>49</v>
      </c>
      <c r="M8" s="132">
        <f t="shared" si="4"/>
        <v>8</v>
      </c>
      <c r="N8" s="132">
        <f t="shared" si="4"/>
        <v>4</v>
      </c>
      <c r="O8" s="132">
        <f t="shared" si="4"/>
        <v>21</v>
      </c>
      <c r="P8" s="146">
        <f t="shared" si="5"/>
        <v>100</v>
      </c>
      <c r="Q8" s="132">
        <f t="shared" si="6"/>
        <v>19</v>
      </c>
      <c r="R8" s="132">
        <f t="shared" si="6"/>
        <v>51</v>
      </c>
      <c r="S8" s="132">
        <f t="shared" si="6"/>
        <v>5</v>
      </c>
      <c r="T8" s="132">
        <f t="shared" si="6"/>
        <v>4</v>
      </c>
      <c r="U8" s="132">
        <f t="shared" si="6"/>
        <v>21</v>
      </c>
      <c r="V8" s="146">
        <f t="shared" si="7"/>
        <v>100</v>
      </c>
      <c r="W8" s="132">
        <f t="shared" si="8"/>
        <v>18</v>
      </c>
      <c r="X8" s="132">
        <f t="shared" si="8"/>
        <v>54</v>
      </c>
      <c r="Y8" s="132">
        <f t="shared" si="8"/>
        <v>4</v>
      </c>
      <c r="Z8" s="132">
        <f t="shared" si="8"/>
        <v>3</v>
      </c>
      <c r="AA8" s="132">
        <f t="shared" si="8"/>
        <v>21</v>
      </c>
      <c r="AB8" s="146">
        <f t="shared" si="9"/>
        <v>100</v>
      </c>
      <c r="AC8" s="132">
        <f t="shared" si="10"/>
        <v>22</v>
      </c>
      <c r="AD8" s="132">
        <f t="shared" si="10"/>
        <v>46</v>
      </c>
      <c r="AE8" s="132">
        <f t="shared" si="10"/>
        <v>8</v>
      </c>
      <c r="AF8" s="132">
        <f t="shared" si="10"/>
        <v>2</v>
      </c>
      <c r="AG8" s="132">
        <f t="shared" si="10"/>
        <v>22</v>
      </c>
      <c r="AH8" s="146">
        <f t="shared" si="11"/>
        <v>100</v>
      </c>
      <c r="AI8" s="132">
        <f t="shared" si="12"/>
        <v>24</v>
      </c>
      <c r="AJ8" s="132">
        <f t="shared" si="12"/>
        <v>47</v>
      </c>
      <c r="AK8" s="132">
        <f t="shared" si="12"/>
        <v>4</v>
      </c>
      <c r="AL8" s="132">
        <f t="shared" si="12"/>
        <v>2</v>
      </c>
      <c r="AM8" s="132">
        <f t="shared" si="12"/>
        <v>23</v>
      </c>
      <c r="AN8" s="146">
        <f t="shared" si="13"/>
        <v>100</v>
      </c>
      <c r="AO8" s="132">
        <f t="shared" si="14"/>
        <v>8</v>
      </c>
      <c r="AP8" s="132">
        <f t="shared" si="14"/>
        <v>52</v>
      </c>
      <c r="AQ8" s="132">
        <f t="shared" si="14"/>
        <v>13</v>
      </c>
      <c r="AR8" s="132">
        <f t="shared" si="14"/>
        <v>3</v>
      </c>
      <c r="AS8" s="132">
        <f t="shared" si="14"/>
        <v>24</v>
      </c>
      <c r="AT8" s="146">
        <f t="shared" si="15"/>
        <v>100</v>
      </c>
      <c r="AU8" s="132">
        <f t="shared" si="16"/>
        <v>8</v>
      </c>
      <c r="AV8" s="132">
        <f t="shared" si="16"/>
        <v>46</v>
      </c>
      <c r="AW8" s="132">
        <f t="shared" si="16"/>
        <v>5</v>
      </c>
      <c r="AX8" s="132">
        <f t="shared" si="16"/>
        <v>11</v>
      </c>
      <c r="AY8" s="132">
        <f t="shared" si="16"/>
        <v>30</v>
      </c>
      <c r="AZ8" s="146">
        <f t="shared" si="17"/>
        <v>100</v>
      </c>
      <c r="BA8" s="132">
        <f t="shared" si="18"/>
        <v>9</v>
      </c>
      <c r="BB8" s="132">
        <f t="shared" si="18"/>
        <v>43</v>
      </c>
      <c r="BC8" s="132">
        <f t="shared" si="18"/>
        <v>25</v>
      </c>
      <c r="BD8" s="132">
        <f t="shared" si="18"/>
        <v>2</v>
      </c>
      <c r="BE8" s="132">
        <f t="shared" si="18"/>
        <v>21</v>
      </c>
    </row>
    <row r="9" spans="1:57" ht="15" customHeight="1" x14ac:dyDescent="0.15">
      <c r="A9" s="202" t="s">
        <v>684</v>
      </c>
      <c r="B9" s="202" t="s">
        <v>685</v>
      </c>
      <c r="C9" s="203" t="s">
        <v>607</v>
      </c>
      <c r="D9" s="140">
        <f t="shared" si="1"/>
        <v>1098</v>
      </c>
      <c r="E9" s="141">
        <f t="shared" si="2"/>
        <v>15.664845173041893</v>
      </c>
      <c r="F9" s="141">
        <f t="shared" si="2"/>
        <v>71.67577413479053</v>
      </c>
      <c r="G9" s="141">
        <f t="shared" si="2"/>
        <v>9.5628415300546443</v>
      </c>
      <c r="H9" s="141">
        <f t="shared" si="2"/>
        <v>2.0036429872495445</v>
      </c>
      <c r="I9" s="141">
        <f t="shared" si="2"/>
        <v>1.0928961748633881</v>
      </c>
      <c r="J9" s="140">
        <f t="shared" si="3"/>
        <v>1098</v>
      </c>
      <c r="K9" s="141">
        <f t="shared" si="4"/>
        <v>8.1967213114754092</v>
      </c>
      <c r="L9" s="141">
        <f t="shared" si="4"/>
        <v>68.397085610200364</v>
      </c>
      <c r="M9" s="141">
        <f t="shared" si="4"/>
        <v>20.036429872495447</v>
      </c>
      <c r="N9" s="141">
        <f t="shared" si="4"/>
        <v>2.5500910746812386</v>
      </c>
      <c r="O9" s="141">
        <f t="shared" si="4"/>
        <v>0.81967213114754101</v>
      </c>
      <c r="P9" s="140">
        <f t="shared" si="5"/>
        <v>1098</v>
      </c>
      <c r="Q9" s="141">
        <f t="shared" si="6"/>
        <v>13.570127504553733</v>
      </c>
      <c r="R9" s="141">
        <f t="shared" si="6"/>
        <v>64.298724954462656</v>
      </c>
      <c r="S9" s="141">
        <f t="shared" si="6"/>
        <v>19.216757741347905</v>
      </c>
      <c r="T9" s="141">
        <f t="shared" si="6"/>
        <v>1.639344262295082</v>
      </c>
      <c r="U9" s="141">
        <f t="shared" si="6"/>
        <v>1.2750455373406193</v>
      </c>
      <c r="V9" s="140">
        <f t="shared" si="7"/>
        <v>1098</v>
      </c>
      <c r="W9" s="141">
        <f t="shared" si="8"/>
        <v>11.839708561020036</v>
      </c>
      <c r="X9" s="141">
        <f t="shared" si="8"/>
        <v>68.123861566484521</v>
      </c>
      <c r="Y9" s="141">
        <f t="shared" si="8"/>
        <v>17.304189435336976</v>
      </c>
      <c r="Z9" s="141">
        <f t="shared" si="8"/>
        <v>1.639344262295082</v>
      </c>
      <c r="AA9" s="141">
        <f t="shared" si="8"/>
        <v>1.0928961748633881</v>
      </c>
      <c r="AB9" s="140">
        <f t="shared" si="9"/>
        <v>1098</v>
      </c>
      <c r="AC9" s="141">
        <f t="shared" si="10"/>
        <v>32.604735883424411</v>
      </c>
      <c r="AD9" s="141">
        <f t="shared" si="10"/>
        <v>50</v>
      </c>
      <c r="AE9" s="141">
        <f t="shared" si="10"/>
        <v>14.29872495446266</v>
      </c>
      <c r="AF9" s="141">
        <f t="shared" si="10"/>
        <v>2.1857923497267762</v>
      </c>
      <c r="AG9" s="141">
        <f t="shared" si="10"/>
        <v>0.91074681238615673</v>
      </c>
      <c r="AH9" s="140">
        <f t="shared" si="11"/>
        <v>1098</v>
      </c>
      <c r="AI9" s="141">
        <f t="shared" si="12"/>
        <v>37.522768670309652</v>
      </c>
      <c r="AJ9" s="141">
        <f t="shared" si="12"/>
        <v>50.455373406193083</v>
      </c>
      <c r="AK9" s="141">
        <f t="shared" si="12"/>
        <v>6.557377049180328</v>
      </c>
      <c r="AL9" s="141">
        <f t="shared" si="12"/>
        <v>4.1894353369763211</v>
      </c>
      <c r="AM9" s="141">
        <f t="shared" si="12"/>
        <v>1.2750455373406193</v>
      </c>
      <c r="AN9" s="140">
        <f t="shared" si="13"/>
        <v>1098</v>
      </c>
      <c r="AO9" s="141">
        <f t="shared" si="14"/>
        <v>10.837887067395265</v>
      </c>
      <c r="AP9" s="141">
        <f t="shared" si="14"/>
        <v>60.655737704918032</v>
      </c>
      <c r="AQ9" s="141">
        <f t="shared" si="14"/>
        <v>22.040072859744992</v>
      </c>
      <c r="AR9" s="141">
        <f t="shared" si="14"/>
        <v>5.1912568306010929</v>
      </c>
      <c r="AS9" s="141">
        <f t="shared" si="14"/>
        <v>1.2750455373406193</v>
      </c>
      <c r="AT9" s="140">
        <f t="shared" si="15"/>
        <v>1098</v>
      </c>
      <c r="AU9" s="141">
        <f t="shared" si="16"/>
        <v>8.9253187613843341</v>
      </c>
      <c r="AV9" s="141">
        <f t="shared" si="16"/>
        <v>69.945355191256837</v>
      </c>
      <c r="AW9" s="141">
        <f t="shared" si="16"/>
        <v>16.575591985428051</v>
      </c>
      <c r="AX9" s="141">
        <f t="shared" si="16"/>
        <v>3.0054644808743167</v>
      </c>
      <c r="AY9" s="141">
        <f t="shared" si="16"/>
        <v>1.5482695810564664</v>
      </c>
      <c r="AZ9" s="140">
        <f t="shared" si="17"/>
        <v>1098</v>
      </c>
      <c r="BA9" s="141">
        <f t="shared" si="18"/>
        <v>15.938069216757741</v>
      </c>
      <c r="BB9" s="141">
        <f t="shared" si="18"/>
        <v>50.728597449908932</v>
      </c>
      <c r="BC9" s="141">
        <f t="shared" si="18"/>
        <v>26.958105646630237</v>
      </c>
      <c r="BD9" s="141">
        <f t="shared" si="18"/>
        <v>5.3734061930783241</v>
      </c>
      <c r="BE9" s="141">
        <f t="shared" si="18"/>
        <v>1.0018214936247722</v>
      </c>
    </row>
    <row r="10" spans="1:57" ht="15" customHeight="1" x14ac:dyDescent="0.15">
      <c r="A10" s="202" t="s">
        <v>566</v>
      </c>
      <c r="B10" s="202"/>
      <c r="C10" s="203" t="s">
        <v>608</v>
      </c>
      <c r="D10" s="140">
        <f t="shared" si="1"/>
        <v>284</v>
      </c>
      <c r="E10" s="141">
        <f t="shared" si="2"/>
        <v>14.43661971830986</v>
      </c>
      <c r="F10" s="141">
        <f t="shared" si="2"/>
        <v>74.295774647887328</v>
      </c>
      <c r="G10" s="141">
        <f t="shared" si="2"/>
        <v>6.6901408450704221</v>
      </c>
      <c r="H10" s="141">
        <f t="shared" si="2"/>
        <v>1.4084507042253522</v>
      </c>
      <c r="I10" s="141">
        <f t="shared" si="2"/>
        <v>3.169014084507042</v>
      </c>
      <c r="J10" s="140">
        <f t="shared" si="3"/>
        <v>284</v>
      </c>
      <c r="K10" s="141">
        <f t="shared" si="4"/>
        <v>9.8591549295774641</v>
      </c>
      <c r="L10" s="141">
        <f t="shared" si="4"/>
        <v>74.295774647887328</v>
      </c>
      <c r="M10" s="141">
        <f t="shared" si="4"/>
        <v>12.323943661971832</v>
      </c>
      <c r="N10" s="141">
        <f t="shared" si="4"/>
        <v>1.4084507042253522</v>
      </c>
      <c r="O10" s="141">
        <f t="shared" si="4"/>
        <v>2.112676056338028</v>
      </c>
      <c r="P10" s="140">
        <f t="shared" si="5"/>
        <v>284</v>
      </c>
      <c r="Q10" s="141">
        <f t="shared" si="6"/>
        <v>13.732394366197184</v>
      </c>
      <c r="R10" s="141">
        <f t="shared" si="6"/>
        <v>70.774647887323937</v>
      </c>
      <c r="S10" s="141">
        <f t="shared" si="6"/>
        <v>11.619718309859154</v>
      </c>
      <c r="T10" s="141">
        <f t="shared" si="6"/>
        <v>1.056338028169014</v>
      </c>
      <c r="U10" s="141">
        <f t="shared" si="6"/>
        <v>2.8169014084507045</v>
      </c>
      <c r="V10" s="140">
        <f t="shared" si="7"/>
        <v>284</v>
      </c>
      <c r="W10" s="141">
        <f t="shared" si="8"/>
        <v>12.676056338028168</v>
      </c>
      <c r="X10" s="141">
        <f t="shared" si="8"/>
        <v>71.478873239436624</v>
      </c>
      <c r="Y10" s="141">
        <f t="shared" si="8"/>
        <v>11.971830985915492</v>
      </c>
      <c r="Z10" s="141">
        <f t="shared" si="8"/>
        <v>1.056338028169014</v>
      </c>
      <c r="AA10" s="141">
        <f t="shared" si="8"/>
        <v>2.8169014084507045</v>
      </c>
      <c r="AB10" s="140">
        <f t="shared" si="9"/>
        <v>284</v>
      </c>
      <c r="AC10" s="141">
        <f t="shared" si="10"/>
        <v>29.225352112676056</v>
      </c>
      <c r="AD10" s="141">
        <f t="shared" si="10"/>
        <v>54.929577464788736</v>
      </c>
      <c r="AE10" s="141">
        <f t="shared" si="10"/>
        <v>11.619718309859154</v>
      </c>
      <c r="AF10" s="141">
        <f t="shared" si="10"/>
        <v>0.70422535211267612</v>
      </c>
      <c r="AG10" s="141">
        <f t="shared" si="10"/>
        <v>3.5211267605633805</v>
      </c>
      <c r="AH10" s="140">
        <f t="shared" si="11"/>
        <v>284</v>
      </c>
      <c r="AI10" s="141">
        <f t="shared" si="12"/>
        <v>32.04225352112676</v>
      </c>
      <c r="AJ10" s="141">
        <f t="shared" si="12"/>
        <v>56.338028169014088</v>
      </c>
      <c r="AK10" s="141">
        <f t="shared" si="12"/>
        <v>7.042253521126761</v>
      </c>
      <c r="AL10" s="141">
        <f t="shared" si="12"/>
        <v>1.7605633802816902</v>
      </c>
      <c r="AM10" s="141">
        <f t="shared" si="12"/>
        <v>2.8169014084507045</v>
      </c>
      <c r="AN10" s="140">
        <f t="shared" si="13"/>
        <v>284</v>
      </c>
      <c r="AO10" s="141">
        <f t="shared" si="14"/>
        <v>12.676056338028168</v>
      </c>
      <c r="AP10" s="141">
        <f t="shared" si="14"/>
        <v>61.971830985915489</v>
      </c>
      <c r="AQ10" s="141">
        <f t="shared" si="14"/>
        <v>18.30985915492958</v>
      </c>
      <c r="AR10" s="141">
        <f t="shared" si="14"/>
        <v>3.169014084507042</v>
      </c>
      <c r="AS10" s="141">
        <f t="shared" si="14"/>
        <v>3.873239436619718</v>
      </c>
      <c r="AT10" s="140">
        <f t="shared" si="15"/>
        <v>284</v>
      </c>
      <c r="AU10" s="141">
        <f t="shared" si="16"/>
        <v>7.7464788732394361</v>
      </c>
      <c r="AV10" s="141">
        <f t="shared" si="16"/>
        <v>69.014084507042256</v>
      </c>
      <c r="AW10" s="141">
        <f t="shared" si="16"/>
        <v>12.323943661971832</v>
      </c>
      <c r="AX10" s="141">
        <f t="shared" si="16"/>
        <v>4.5774647887323949</v>
      </c>
      <c r="AY10" s="141">
        <f t="shared" si="16"/>
        <v>6.3380281690140841</v>
      </c>
      <c r="AZ10" s="140">
        <f t="shared" si="17"/>
        <v>284</v>
      </c>
      <c r="BA10" s="141">
        <f t="shared" si="18"/>
        <v>18.661971830985916</v>
      </c>
      <c r="BB10" s="141">
        <f t="shared" si="18"/>
        <v>45.422535211267608</v>
      </c>
      <c r="BC10" s="141">
        <f t="shared" si="18"/>
        <v>27.112676056338032</v>
      </c>
      <c r="BD10" s="141">
        <f t="shared" si="18"/>
        <v>5.6338028169014089</v>
      </c>
      <c r="BE10" s="141">
        <f t="shared" si="18"/>
        <v>3.169014084507042</v>
      </c>
    </row>
    <row r="11" spans="1:57" ht="15" customHeight="1" x14ac:dyDescent="0.15">
      <c r="A11" s="202"/>
      <c r="B11" s="204"/>
      <c r="C11" s="204" t="s">
        <v>483</v>
      </c>
      <c r="D11" s="146">
        <f t="shared" si="1"/>
        <v>649</v>
      </c>
      <c r="E11" s="132">
        <f t="shared" si="2"/>
        <v>13.251155624036981</v>
      </c>
      <c r="F11" s="132">
        <f t="shared" si="2"/>
        <v>64.406779661016941</v>
      </c>
      <c r="G11" s="132">
        <f t="shared" si="2"/>
        <v>9.2449922958397526</v>
      </c>
      <c r="H11" s="132">
        <f t="shared" si="2"/>
        <v>3.2357473035439135</v>
      </c>
      <c r="I11" s="132">
        <f t="shared" si="2"/>
        <v>9.8613251155624049</v>
      </c>
      <c r="J11" s="146">
        <f t="shared" si="3"/>
        <v>649</v>
      </c>
      <c r="K11" s="132">
        <f t="shared" si="4"/>
        <v>7.2419106317411401</v>
      </c>
      <c r="L11" s="132">
        <f t="shared" si="4"/>
        <v>61.633281972265017</v>
      </c>
      <c r="M11" s="132">
        <f t="shared" si="4"/>
        <v>18.335901386748844</v>
      </c>
      <c r="N11" s="132">
        <f t="shared" si="4"/>
        <v>4.3143297380585519</v>
      </c>
      <c r="O11" s="132">
        <f t="shared" si="4"/>
        <v>8.4745762711864394</v>
      </c>
      <c r="P11" s="146">
        <f t="shared" si="5"/>
        <v>649</v>
      </c>
      <c r="Q11" s="132">
        <f t="shared" si="6"/>
        <v>12.172573189522343</v>
      </c>
      <c r="R11" s="132">
        <f t="shared" si="6"/>
        <v>59.167950693374429</v>
      </c>
      <c r="S11" s="132">
        <f t="shared" si="6"/>
        <v>16.795069337442222</v>
      </c>
      <c r="T11" s="132">
        <f t="shared" si="6"/>
        <v>2.3112480739599381</v>
      </c>
      <c r="U11" s="132">
        <f t="shared" si="6"/>
        <v>9.5531587057010778</v>
      </c>
      <c r="V11" s="146">
        <f t="shared" si="7"/>
        <v>649</v>
      </c>
      <c r="W11" s="132">
        <f t="shared" si="8"/>
        <v>11.093990755007704</v>
      </c>
      <c r="X11" s="132">
        <f t="shared" si="8"/>
        <v>61.787365177195689</v>
      </c>
      <c r="Y11" s="132">
        <f t="shared" si="8"/>
        <v>15.716486902927581</v>
      </c>
      <c r="Z11" s="132">
        <f t="shared" si="8"/>
        <v>2.157164869029276</v>
      </c>
      <c r="AA11" s="132">
        <f t="shared" si="8"/>
        <v>9.2449922958397526</v>
      </c>
      <c r="AB11" s="146">
        <f t="shared" si="9"/>
        <v>649</v>
      </c>
      <c r="AC11" s="132">
        <f t="shared" si="10"/>
        <v>26.964560862865948</v>
      </c>
      <c r="AD11" s="132">
        <f t="shared" si="10"/>
        <v>47.611710323574727</v>
      </c>
      <c r="AE11" s="132">
        <f t="shared" si="10"/>
        <v>14.175654853620955</v>
      </c>
      <c r="AF11" s="132">
        <f t="shared" si="10"/>
        <v>2.157164869029276</v>
      </c>
      <c r="AG11" s="132">
        <f t="shared" si="10"/>
        <v>9.0909090909090917</v>
      </c>
      <c r="AH11" s="146">
        <f t="shared" si="11"/>
        <v>649</v>
      </c>
      <c r="AI11" s="132">
        <f t="shared" si="12"/>
        <v>34.206471494607086</v>
      </c>
      <c r="AJ11" s="132">
        <f t="shared" si="12"/>
        <v>47.14946070878274</v>
      </c>
      <c r="AK11" s="132">
        <f t="shared" si="12"/>
        <v>6.00924499229584</v>
      </c>
      <c r="AL11" s="132">
        <f t="shared" si="12"/>
        <v>3.0816640986132513</v>
      </c>
      <c r="AM11" s="132">
        <f t="shared" si="12"/>
        <v>9.5531587057010778</v>
      </c>
      <c r="AN11" s="146">
        <f t="shared" si="13"/>
        <v>649</v>
      </c>
      <c r="AO11" s="132">
        <f t="shared" si="14"/>
        <v>9.0909090909090917</v>
      </c>
      <c r="AP11" s="132">
        <f t="shared" si="14"/>
        <v>55.932203389830505</v>
      </c>
      <c r="AQ11" s="132">
        <f t="shared" si="14"/>
        <v>21.571648690292758</v>
      </c>
      <c r="AR11" s="132">
        <f t="shared" si="14"/>
        <v>3.5439137134052388</v>
      </c>
      <c r="AS11" s="132">
        <f t="shared" si="14"/>
        <v>9.8613251155624049</v>
      </c>
      <c r="AT11" s="146">
        <f t="shared" si="15"/>
        <v>649</v>
      </c>
      <c r="AU11" s="132">
        <f t="shared" si="16"/>
        <v>7.7041602465331271</v>
      </c>
      <c r="AV11" s="132">
        <f t="shared" si="16"/>
        <v>61.325115562403695</v>
      </c>
      <c r="AW11" s="132">
        <f t="shared" si="16"/>
        <v>16.949152542372879</v>
      </c>
      <c r="AX11" s="132">
        <f t="shared" si="16"/>
        <v>3.2357473035439135</v>
      </c>
      <c r="AY11" s="132">
        <f t="shared" si="16"/>
        <v>10.785824345146379</v>
      </c>
      <c r="AZ11" s="146">
        <f t="shared" si="17"/>
        <v>649</v>
      </c>
      <c r="BA11" s="132">
        <f t="shared" si="18"/>
        <v>16.332819722650228</v>
      </c>
      <c r="BB11" s="132">
        <f t="shared" si="18"/>
        <v>39.907550077041606</v>
      </c>
      <c r="BC11" s="132">
        <f t="shared" si="18"/>
        <v>28.8135593220339</v>
      </c>
      <c r="BD11" s="132">
        <f t="shared" si="18"/>
        <v>4.9306625577812024</v>
      </c>
      <c r="BE11" s="132">
        <f t="shared" si="18"/>
        <v>10.015408320493066</v>
      </c>
    </row>
    <row r="12" spans="1:57" ht="15" customHeight="1" x14ac:dyDescent="0.15">
      <c r="A12" s="202"/>
      <c r="B12" s="202" t="s">
        <v>686</v>
      </c>
      <c r="C12" s="203" t="s">
        <v>607</v>
      </c>
      <c r="D12" s="140">
        <f t="shared" si="1"/>
        <v>182</v>
      </c>
      <c r="E12" s="141">
        <f t="shared" si="2"/>
        <v>13.186813186813188</v>
      </c>
      <c r="F12" s="141">
        <f t="shared" si="2"/>
        <v>69.230769230769226</v>
      </c>
      <c r="G12" s="141">
        <f t="shared" si="2"/>
        <v>12.637362637362637</v>
      </c>
      <c r="H12" s="141">
        <f t="shared" si="2"/>
        <v>2.197802197802198</v>
      </c>
      <c r="I12" s="141">
        <f t="shared" si="2"/>
        <v>2.7472527472527473</v>
      </c>
      <c r="J12" s="140">
        <f t="shared" si="3"/>
        <v>182</v>
      </c>
      <c r="K12" s="141">
        <f t="shared" si="4"/>
        <v>7.1428571428571423</v>
      </c>
      <c r="L12" s="141">
        <f t="shared" si="4"/>
        <v>64.285714285714292</v>
      </c>
      <c r="M12" s="141">
        <f t="shared" si="4"/>
        <v>23.626373626373624</v>
      </c>
      <c r="N12" s="141">
        <f t="shared" si="4"/>
        <v>2.7472527472527473</v>
      </c>
      <c r="O12" s="141">
        <f t="shared" si="4"/>
        <v>2.197802197802198</v>
      </c>
      <c r="P12" s="140">
        <f t="shared" si="5"/>
        <v>182</v>
      </c>
      <c r="Q12" s="141">
        <f t="shared" si="6"/>
        <v>12.637362637362637</v>
      </c>
      <c r="R12" s="141">
        <f t="shared" si="6"/>
        <v>65.384615384615387</v>
      </c>
      <c r="S12" s="141">
        <f t="shared" si="6"/>
        <v>18.131868131868131</v>
      </c>
      <c r="T12" s="141">
        <f t="shared" si="6"/>
        <v>1.098901098901099</v>
      </c>
      <c r="U12" s="141">
        <f t="shared" si="6"/>
        <v>2.7472527472527473</v>
      </c>
      <c r="V12" s="140">
        <f t="shared" si="7"/>
        <v>182</v>
      </c>
      <c r="W12" s="141">
        <f t="shared" si="8"/>
        <v>10.989010989010989</v>
      </c>
      <c r="X12" s="141">
        <f t="shared" si="8"/>
        <v>63.73626373626373</v>
      </c>
      <c r="Y12" s="141">
        <f t="shared" si="8"/>
        <v>19.780219780219781</v>
      </c>
      <c r="Z12" s="141">
        <f t="shared" si="8"/>
        <v>2.197802197802198</v>
      </c>
      <c r="AA12" s="141">
        <f t="shared" si="8"/>
        <v>3.296703296703297</v>
      </c>
      <c r="AB12" s="140">
        <f t="shared" si="9"/>
        <v>182</v>
      </c>
      <c r="AC12" s="141">
        <f t="shared" si="10"/>
        <v>31.318681318681318</v>
      </c>
      <c r="AD12" s="141">
        <f t="shared" si="10"/>
        <v>45.604395604395606</v>
      </c>
      <c r="AE12" s="141">
        <f t="shared" si="10"/>
        <v>17.582417582417584</v>
      </c>
      <c r="AF12" s="141">
        <f t="shared" si="10"/>
        <v>2.7472527472527473</v>
      </c>
      <c r="AG12" s="141">
        <f t="shared" si="10"/>
        <v>2.7472527472527473</v>
      </c>
      <c r="AH12" s="140">
        <f t="shared" si="11"/>
        <v>182</v>
      </c>
      <c r="AI12" s="141">
        <f t="shared" si="12"/>
        <v>25.824175824175828</v>
      </c>
      <c r="AJ12" s="141">
        <f t="shared" si="12"/>
        <v>57.142857142857139</v>
      </c>
      <c r="AK12" s="141">
        <f t="shared" si="12"/>
        <v>8.791208791208792</v>
      </c>
      <c r="AL12" s="141">
        <f t="shared" si="12"/>
        <v>4.395604395604396</v>
      </c>
      <c r="AM12" s="141">
        <f t="shared" si="12"/>
        <v>3.8461538461538463</v>
      </c>
      <c r="AN12" s="140">
        <f t="shared" si="13"/>
        <v>182</v>
      </c>
      <c r="AO12" s="141">
        <f t="shared" si="14"/>
        <v>6.593406593406594</v>
      </c>
      <c r="AP12" s="141">
        <f t="shared" si="14"/>
        <v>64.285714285714292</v>
      </c>
      <c r="AQ12" s="141">
        <f t="shared" si="14"/>
        <v>21.978021978021978</v>
      </c>
      <c r="AR12" s="141">
        <f t="shared" si="14"/>
        <v>4.395604395604396</v>
      </c>
      <c r="AS12" s="141">
        <f t="shared" si="14"/>
        <v>2.7472527472527473</v>
      </c>
      <c r="AT12" s="140">
        <f t="shared" si="15"/>
        <v>182</v>
      </c>
      <c r="AU12" s="141">
        <f t="shared" si="16"/>
        <v>8.2417582417582409</v>
      </c>
      <c r="AV12" s="141">
        <f t="shared" si="16"/>
        <v>63.73626373626373</v>
      </c>
      <c r="AW12" s="141">
        <f t="shared" si="16"/>
        <v>21.978021978021978</v>
      </c>
      <c r="AX12" s="141">
        <f t="shared" si="16"/>
        <v>3.296703296703297</v>
      </c>
      <c r="AY12" s="141">
        <f t="shared" si="16"/>
        <v>2.7472527472527473</v>
      </c>
      <c r="AZ12" s="140">
        <f t="shared" si="17"/>
        <v>182</v>
      </c>
      <c r="BA12" s="141">
        <f t="shared" si="18"/>
        <v>13.736263736263737</v>
      </c>
      <c r="BB12" s="141">
        <f t="shared" si="18"/>
        <v>45.604395604395606</v>
      </c>
      <c r="BC12" s="141">
        <f t="shared" si="18"/>
        <v>31.868131868131865</v>
      </c>
      <c r="BD12" s="141">
        <f t="shared" si="18"/>
        <v>6.0439560439560438</v>
      </c>
      <c r="BE12" s="141">
        <f t="shared" si="18"/>
        <v>2.7472527472527473</v>
      </c>
    </row>
    <row r="13" spans="1:57" ht="15" customHeight="1" x14ac:dyDescent="0.15">
      <c r="A13" s="202"/>
      <c r="B13" s="202" t="s">
        <v>687</v>
      </c>
      <c r="C13" s="203" t="s">
        <v>608</v>
      </c>
      <c r="D13" s="140">
        <f t="shared" si="1"/>
        <v>636</v>
      </c>
      <c r="E13" s="141">
        <f t="shared" si="2"/>
        <v>13.050314465408805</v>
      </c>
      <c r="F13" s="141">
        <f t="shared" si="2"/>
        <v>74.842767295597483</v>
      </c>
      <c r="G13" s="141">
        <f t="shared" si="2"/>
        <v>8.8050314465408803</v>
      </c>
      <c r="H13" s="141">
        <f t="shared" si="2"/>
        <v>2.0440251572327042</v>
      </c>
      <c r="I13" s="141">
        <f t="shared" si="2"/>
        <v>1.257861635220126</v>
      </c>
      <c r="J13" s="140">
        <f t="shared" si="3"/>
        <v>636</v>
      </c>
      <c r="K13" s="141">
        <f t="shared" si="4"/>
        <v>8.4905660377358494</v>
      </c>
      <c r="L13" s="141">
        <f t="shared" si="4"/>
        <v>69.968553459119505</v>
      </c>
      <c r="M13" s="141">
        <f t="shared" si="4"/>
        <v>18.081761006289305</v>
      </c>
      <c r="N13" s="141">
        <f t="shared" si="4"/>
        <v>2.5157232704402519</v>
      </c>
      <c r="O13" s="141">
        <f t="shared" si="4"/>
        <v>0.94339622641509435</v>
      </c>
      <c r="P13" s="140">
        <f t="shared" si="5"/>
        <v>636</v>
      </c>
      <c r="Q13" s="141">
        <f t="shared" si="6"/>
        <v>12.578616352201259</v>
      </c>
      <c r="R13" s="141">
        <f t="shared" si="6"/>
        <v>66.666666666666657</v>
      </c>
      <c r="S13" s="141">
        <f t="shared" si="6"/>
        <v>17.924528301886792</v>
      </c>
      <c r="T13" s="141">
        <f t="shared" si="6"/>
        <v>1.4150943396226416</v>
      </c>
      <c r="U13" s="141">
        <f t="shared" si="6"/>
        <v>1.4150943396226416</v>
      </c>
      <c r="V13" s="140">
        <f t="shared" si="7"/>
        <v>636</v>
      </c>
      <c r="W13" s="141">
        <f t="shared" si="8"/>
        <v>10.849056603773585</v>
      </c>
      <c r="X13" s="141">
        <f t="shared" si="8"/>
        <v>69.339622641509436</v>
      </c>
      <c r="Y13" s="141">
        <f t="shared" si="8"/>
        <v>16.981132075471699</v>
      </c>
      <c r="Z13" s="141">
        <f t="shared" si="8"/>
        <v>1.257861635220126</v>
      </c>
      <c r="AA13" s="141">
        <f t="shared" si="8"/>
        <v>1.5723270440251573</v>
      </c>
      <c r="AB13" s="140">
        <f t="shared" si="9"/>
        <v>636</v>
      </c>
      <c r="AC13" s="141">
        <f t="shared" si="10"/>
        <v>29.245283018867923</v>
      </c>
      <c r="AD13" s="141">
        <f t="shared" si="10"/>
        <v>52.987421383647806</v>
      </c>
      <c r="AE13" s="141">
        <f t="shared" si="10"/>
        <v>15.09433962264151</v>
      </c>
      <c r="AF13" s="141">
        <f t="shared" si="10"/>
        <v>1.5723270440251573</v>
      </c>
      <c r="AG13" s="141">
        <f t="shared" si="10"/>
        <v>1.10062893081761</v>
      </c>
      <c r="AH13" s="140">
        <f t="shared" si="11"/>
        <v>636</v>
      </c>
      <c r="AI13" s="141">
        <f t="shared" si="12"/>
        <v>34.276729559748425</v>
      </c>
      <c r="AJ13" s="141">
        <f t="shared" si="12"/>
        <v>54.24528301886793</v>
      </c>
      <c r="AK13" s="141">
        <f t="shared" si="12"/>
        <v>6.6037735849056602</v>
      </c>
      <c r="AL13" s="141">
        <f t="shared" si="12"/>
        <v>3.459119496855346</v>
      </c>
      <c r="AM13" s="141">
        <f t="shared" si="12"/>
        <v>1.4150943396226416</v>
      </c>
      <c r="AN13" s="140">
        <f t="shared" si="13"/>
        <v>636</v>
      </c>
      <c r="AO13" s="141">
        <f t="shared" si="14"/>
        <v>11.477987421383649</v>
      </c>
      <c r="AP13" s="141">
        <f t="shared" si="14"/>
        <v>59.74842767295597</v>
      </c>
      <c r="AQ13" s="141">
        <f t="shared" si="14"/>
        <v>23.270440251572328</v>
      </c>
      <c r="AR13" s="141">
        <f t="shared" si="14"/>
        <v>3.9308176100628929</v>
      </c>
      <c r="AS13" s="141">
        <f t="shared" si="14"/>
        <v>1.5723270440251573</v>
      </c>
      <c r="AT13" s="140">
        <f t="shared" si="15"/>
        <v>636</v>
      </c>
      <c r="AU13" s="141">
        <f t="shared" si="16"/>
        <v>7.5471698113207548</v>
      </c>
      <c r="AV13" s="141">
        <f t="shared" si="16"/>
        <v>69.654088050314471</v>
      </c>
      <c r="AW13" s="141">
        <f t="shared" si="16"/>
        <v>16.666666666666664</v>
      </c>
      <c r="AX13" s="141">
        <f t="shared" si="16"/>
        <v>3.1446540880503147</v>
      </c>
      <c r="AY13" s="141">
        <f t="shared" si="16"/>
        <v>2.9874213836477987</v>
      </c>
      <c r="AZ13" s="140">
        <f t="shared" si="17"/>
        <v>636</v>
      </c>
      <c r="BA13" s="141">
        <f t="shared" si="18"/>
        <v>15.723270440251572</v>
      </c>
      <c r="BB13" s="141">
        <f t="shared" si="18"/>
        <v>51.100628930817614</v>
      </c>
      <c r="BC13" s="141">
        <f t="shared" si="18"/>
        <v>26.415094339622641</v>
      </c>
      <c r="BD13" s="141">
        <f t="shared" si="18"/>
        <v>5.3459119496855347</v>
      </c>
      <c r="BE13" s="141">
        <f t="shared" si="18"/>
        <v>1.4150943396226416</v>
      </c>
    </row>
    <row r="14" spans="1:57" ht="15" customHeight="1" x14ac:dyDescent="0.15">
      <c r="A14" s="202"/>
      <c r="B14" s="204"/>
      <c r="C14" s="204" t="s">
        <v>483</v>
      </c>
      <c r="D14" s="146">
        <f t="shared" si="1"/>
        <v>1213</v>
      </c>
      <c r="E14" s="132">
        <f t="shared" si="2"/>
        <v>15.828524319868094</v>
      </c>
      <c r="F14" s="132">
        <f t="shared" si="2"/>
        <v>67.106347897774114</v>
      </c>
      <c r="G14" s="132">
        <f t="shared" si="2"/>
        <v>8.656224237427864</v>
      </c>
      <c r="H14" s="132">
        <f t="shared" si="2"/>
        <v>2.4732069249793898</v>
      </c>
      <c r="I14" s="132">
        <f t="shared" si="2"/>
        <v>5.9356966199505363</v>
      </c>
      <c r="J14" s="146">
        <f t="shared" si="3"/>
        <v>1213</v>
      </c>
      <c r="K14" s="132">
        <f t="shared" si="4"/>
        <v>8.07914262159934</v>
      </c>
      <c r="L14" s="132">
        <f t="shared" si="4"/>
        <v>65.952184666117063</v>
      </c>
      <c r="M14" s="132">
        <f t="shared" si="4"/>
        <v>17.807089859851608</v>
      </c>
      <c r="N14" s="132">
        <f t="shared" si="4"/>
        <v>3.2151690024732069</v>
      </c>
      <c r="O14" s="132">
        <f t="shared" si="4"/>
        <v>4.9464138499587795</v>
      </c>
      <c r="P14" s="146">
        <f t="shared" si="5"/>
        <v>1213</v>
      </c>
      <c r="Q14" s="132">
        <f t="shared" si="6"/>
        <v>13.520197856553997</v>
      </c>
      <c r="R14" s="132">
        <f t="shared" si="6"/>
        <v>61.665292662819461</v>
      </c>
      <c r="S14" s="132">
        <f t="shared" si="6"/>
        <v>16.982687551525146</v>
      </c>
      <c r="T14" s="132">
        <f t="shared" si="6"/>
        <v>2.0610057708161582</v>
      </c>
      <c r="U14" s="132">
        <f t="shared" si="6"/>
        <v>5.7708161582852435</v>
      </c>
      <c r="V14" s="146">
        <f t="shared" si="7"/>
        <v>1213</v>
      </c>
      <c r="W14" s="132">
        <f t="shared" si="8"/>
        <v>12.283594394064304</v>
      </c>
      <c r="X14" s="132">
        <f t="shared" si="8"/>
        <v>65.539983511953835</v>
      </c>
      <c r="Y14" s="132">
        <f t="shared" si="8"/>
        <v>15.004122011541632</v>
      </c>
      <c r="Z14" s="132">
        <f t="shared" si="8"/>
        <v>1.8961253091508656</v>
      </c>
      <c r="AA14" s="132">
        <f t="shared" si="8"/>
        <v>5.2761747732893651</v>
      </c>
      <c r="AB14" s="146">
        <f t="shared" si="9"/>
        <v>1213</v>
      </c>
      <c r="AC14" s="132">
        <f t="shared" si="10"/>
        <v>30.750206100577081</v>
      </c>
      <c r="AD14" s="132">
        <f t="shared" si="10"/>
        <v>48.969497114591917</v>
      </c>
      <c r="AE14" s="132">
        <f t="shared" si="10"/>
        <v>12.695795548227535</v>
      </c>
      <c r="AF14" s="132">
        <f t="shared" si="10"/>
        <v>2.0610057708161582</v>
      </c>
      <c r="AG14" s="132">
        <f t="shared" si="10"/>
        <v>5.5234954657873043</v>
      </c>
      <c r="AH14" s="146">
        <f t="shared" si="11"/>
        <v>1213</v>
      </c>
      <c r="AI14" s="132">
        <f t="shared" si="12"/>
        <v>37.922506183017312</v>
      </c>
      <c r="AJ14" s="132">
        <f t="shared" si="12"/>
        <v>47.073371805441056</v>
      </c>
      <c r="AK14" s="132">
        <f t="shared" si="12"/>
        <v>6.0181368507831827</v>
      </c>
      <c r="AL14" s="132">
        <f t="shared" si="12"/>
        <v>3.3800494641384993</v>
      </c>
      <c r="AM14" s="132">
        <f t="shared" si="12"/>
        <v>5.6059356966199507</v>
      </c>
      <c r="AN14" s="146">
        <f t="shared" si="13"/>
        <v>1213</v>
      </c>
      <c r="AO14" s="132">
        <f t="shared" si="14"/>
        <v>10.634789777411378</v>
      </c>
      <c r="AP14" s="132">
        <f t="shared" si="14"/>
        <v>58.367683429513605</v>
      </c>
      <c r="AQ14" s="132">
        <f t="shared" si="14"/>
        <v>20.280296784830998</v>
      </c>
      <c r="AR14" s="132">
        <f t="shared" si="14"/>
        <v>4.6166529266281948</v>
      </c>
      <c r="AS14" s="132">
        <f t="shared" si="14"/>
        <v>6.1005770816158291</v>
      </c>
      <c r="AT14" s="146">
        <f t="shared" si="15"/>
        <v>1213</v>
      </c>
      <c r="AU14" s="132">
        <f t="shared" si="16"/>
        <v>8.8211046990931568</v>
      </c>
      <c r="AV14" s="132">
        <f t="shared" si="16"/>
        <v>66.199505358615014</v>
      </c>
      <c r="AW14" s="132">
        <f t="shared" si="16"/>
        <v>14.921681780708987</v>
      </c>
      <c r="AX14" s="132">
        <f t="shared" si="16"/>
        <v>3.3800494641384993</v>
      </c>
      <c r="AY14" s="132">
        <f t="shared" si="16"/>
        <v>6.6776586974443521</v>
      </c>
      <c r="AZ14" s="146">
        <f t="shared" si="17"/>
        <v>1213</v>
      </c>
      <c r="BA14" s="132">
        <f t="shared" si="18"/>
        <v>17.230008244023086</v>
      </c>
      <c r="BB14" s="132">
        <f t="shared" si="18"/>
        <v>44.27040395713108</v>
      </c>
      <c r="BC14" s="132">
        <f t="shared" si="18"/>
        <v>27.535037098103878</v>
      </c>
      <c r="BD14" s="132">
        <f t="shared" si="18"/>
        <v>5.1112943116240723</v>
      </c>
      <c r="BE14" s="132">
        <f t="shared" si="18"/>
        <v>5.8532563891178899</v>
      </c>
    </row>
    <row r="15" spans="1:57" ht="15" customHeight="1" x14ac:dyDescent="0.15">
      <c r="A15" s="202"/>
      <c r="B15" s="202" t="s">
        <v>345</v>
      </c>
      <c r="C15" s="203" t="s">
        <v>607</v>
      </c>
      <c r="D15" s="140">
        <f t="shared" si="1"/>
        <v>960</v>
      </c>
      <c r="E15" s="141">
        <f t="shared" si="2"/>
        <v>14.6875</v>
      </c>
      <c r="F15" s="141">
        <f t="shared" si="2"/>
        <v>75.729166666666671</v>
      </c>
      <c r="G15" s="141">
        <f t="shared" si="2"/>
        <v>7.291666666666667</v>
      </c>
      <c r="H15" s="141">
        <f t="shared" si="2"/>
        <v>1.7708333333333333</v>
      </c>
      <c r="I15" s="141">
        <f t="shared" si="2"/>
        <v>0.52083333333333326</v>
      </c>
      <c r="J15" s="140">
        <f t="shared" si="3"/>
        <v>960</v>
      </c>
      <c r="K15" s="141">
        <f t="shared" si="4"/>
        <v>6.5625</v>
      </c>
      <c r="L15" s="141">
        <f t="shared" si="4"/>
        <v>73.541666666666671</v>
      </c>
      <c r="M15" s="141">
        <f t="shared" si="4"/>
        <v>17.291666666666668</v>
      </c>
      <c r="N15" s="141">
        <f t="shared" si="4"/>
        <v>2.2916666666666665</v>
      </c>
      <c r="O15" s="141">
        <f t="shared" si="4"/>
        <v>0.3125</v>
      </c>
      <c r="P15" s="140">
        <f t="shared" si="5"/>
        <v>960</v>
      </c>
      <c r="Q15" s="141">
        <f t="shared" si="6"/>
        <v>11.979166666666668</v>
      </c>
      <c r="R15" s="141">
        <f t="shared" si="6"/>
        <v>67.604166666666671</v>
      </c>
      <c r="S15" s="141">
        <f t="shared" si="6"/>
        <v>18.4375</v>
      </c>
      <c r="T15" s="141">
        <f t="shared" si="6"/>
        <v>1.0416666666666665</v>
      </c>
      <c r="U15" s="141">
        <f t="shared" si="6"/>
        <v>0.9375</v>
      </c>
      <c r="V15" s="140">
        <f t="shared" si="7"/>
        <v>960</v>
      </c>
      <c r="W15" s="141">
        <f t="shared" si="8"/>
        <v>10.3125</v>
      </c>
      <c r="X15" s="141">
        <f t="shared" si="8"/>
        <v>71.666666666666671</v>
      </c>
      <c r="Y15" s="141">
        <f t="shared" si="8"/>
        <v>16.354166666666668</v>
      </c>
      <c r="Z15" s="141">
        <f t="shared" si="8"/>
        <v>0.9375</v>
      </c>
      <c r="AA15" s="141">
        <f t="shared" si="8"/>
        <v>0.72916666666666663</v>
      </c>
      <c r="AB15" s="140">
        <f t="shared" si="9"/>
        <v>960</v>
      </c>
      <c r="AC15" s="141">
        <f t="shared" si="10"/>
        <v>32.708333333333336</v>
      </c>
      <c r="AD15" s="141">
        <f t="shared" si="10"/>
        <v>53.437500000000007</v>
      </c>
      <c r="AE15" s="141">
        <f t="shared" si="10"/>
        <v>12.083333333333334</v>
      </c>
      <c r="AF15" s="141">
        <f t="shared" si="10"/>
        <v>1.3541666666666667</v>
      </c>
      <c r="AG15" s="141">
        <f t="shared" si="10"/>
        <v>0.41666666666666669</v>
      </c>
      <c r="AH15" s="140">
        <f t="shared" si="11"/>
        <v>960</v>
      </c>
      <c r="AI15" s="141">
        <f t="shared" si="12"/>
        <v>40.416666666666664</v>
      </c>
      <c r="AJ15" s="141">
        <f t="shared" si="12"/>
        <v>50.208333333333336</v>
      </c>
      <c r="AK15" s="141">
        <f t="shared" si="12"/>
        <v>5.9375</v>
      </c>
      <c r="AL15" s="141">
        <f t="shared" si="12"/>
        <v>2.3958333333333335</v>
      </c>
      <c r="AM15" s="141">
        <f t="shared" si="12"/>
        <v>1.0416666666666665</v>
      </c>
      <c r="AN15" s="140">
        <f t="shared" si="13"/>
        <v>960</v>
      </c>
      <c r="AO15" s="141">
        <f t="shared" si="14"/>
        <v>11.875</v>
      </c>
      <c r="AP15" s="141">
        <f t="shared" si="14"/>
        <v>62.187499999999993</v>
      </c>
      <c r="AQ15" s="141">
        <f t="shared" si="14"/>
        <v>21.666666666666668</v>
      </c>
      <c r="AR15" s="141">
        <f t="shared" si="14"/>
        <v>3.958333333333333</v>
      </c>
      <c r="AS15" s="141">
        <f t="shared" si="14"/>
        <v>0.3125</v>
      </c>
      <c r="AT15" s="140">
        <f t="shared" si="15"/>
        <v>960</v>
      </c>
      <c r="AU15" s="141">
        <f t="shared" si="16"/>
        <v>9.0625</v>
      </c>
      <c r="AV15" s="141">
        <f t="shared" si="16"/>
        <v>72.291666666666671</v>
      </c>
      <c r="AW15" s="141">
        <f t="shared" si="16"/>
        <v>15.833333333333332</v>
      </c>
      <c r="AX15" s="141">
        <f t="shared" si="16"/>
        <v>1.9791666666666665</v>
      </c>
      <c r="AY15" s="141">
        <f t="shared" si="16"/>
        <v>0.83333333333333337</v>
      </c>
      <c r="AZ15" s="140">
        <f t="shared" si="17"/>
        <v>960</v>
      </c>
      <c r="BA15" s="141">
        <f t="shared" si="18"/>
        <v>19.375</v>
      </c>
      <c r="BB15" s="141">
        <f t="shared" si="18"/>
        <v>46.458333333333336</v>
      </c>
      <c r="BC15" s="141">
        <f t="shared" si="18"/>
        <v>29.270833333333336</v>
      </c>
      <c r="BD15" s="141">
        <f t="shared" si="18"/>
        <v>4.1666666666666661</v>
      </c>
      <c r="BE15" s="141">
        <f t="shared" si="18"/>
        <v>0.72916666666666663</v>
      </c>
    </row>
    <row r="16" spans="1:57" ht="15" customHeight="1" x14ac:dyDescent="0.15">
      <c r="A16" s="202"/>
      <c r="B16" s="202"/>
      <c r="C16" s="203" t="s">
        <v>608</v>
      </c>
      <c r="D16" s="140">
        <f t="shared" si="1"/>
        <v>301</v>
      </c>
      <c r="E16" s="141">
        <f t="shared" si="2"/>
        <v>13.2890365448505</v>
      </c>
      <c r="F16" s="141">
        <f t="shared" si="2"/>
        <v>68.106312292358808</v>
      </c>
      <c r="G16" s="141">
        <f t="shared" si="2"/>
        <v>14.285714285714285</v>
      </c>
      <c r="H16" s="141">
        <f t="shared" si="2"/>
        <v>1.6611295681063125</v>
      </c>
      <c r="I16" s="141">
        <f t="shared" si="2"/>
        <v>2.6578073089700998</v>
      </c>
      <c r="J16" s="140">
        <f t="shared" si="3"/>
        <v>301</v>
      </c>
      <c r="K16" s="141">
        <f t="shared" si="4"/>
        <v>8.3056478405315612</v>
      </c>
      <c r="L16" s="141">
        <f t="shared" si="4"/>
        <v>64.784053156146186</v>
      </c>
      <c r="M16" s="141">
        <f t="shared" si="4"/>
        <v>22.923588039867109</v>
      </c>
      <c r="N16" s="141">
        <f t="shared" si="4"/>
        <v>1.6611295681063125</v>
      </c>
      <c r="O16" s="141">
        <f t="shared" si="4"/>
        <v>2.3255813953488373</v>
      </c>
      <c r="P16" s="140">
        <f t="shared" si="5"/>
        <v>301</v>
      </c>
      <c r="Q16" s="141">
        <f t="shared" si="6"/>
        <v>12.956810631229235</v>
      </c>
      <c r="R16" s="141">
        <f t="shared" si="6"/>
        <v>63.787375415282391</v>
      </c>
      <c r="S16" s="141">
        <f t="shared" si="6"/>
        <v>19.269102990033225</v>
      </c>
      <c r="T16" s="141">
        <f t="shared" si="6"/>
        <v>1.3289036544850499</v>
      </c>
      <c r="U16" s="141">
        <f t="shared" si="6"/>
        <v>2.6578073089700998</v>
      </c>
      <c r="V16" s="140">
        <f t="shared" si="7"/>
        <v>301</v>
      </c>
      <c r="W16" s="141">
        <f t="shared" si="8"/>
        <v>11.960132890365449</v>
      </c>
      <c r="X16" s="141">
        <f t="shared" si="8"/>
        <v>64.119601328903656</v>
      </c>
      <c r="Y16" s="141">
        <f t="shared" si="8"/>
        <v>19.933554817275748</v>
      </c>
      <c r="Z16" s="141">
        <f t="shared" si="8"/>
        <v>1.3289036544850499</v>
      </c>
      <c r="AA16" s="141">
        <f t="shared" si="8"/>
        <v>2.6578073089700998</v>
      </c>
      <c r="AB16" s="140">
        <f t="shared" si="9"/>
        <v>301</v>
      </c>
      <c r="AC16" s="141">
        <f t="shared" si="10"/>
        <v>29.2358803986711</v>
      </c>
      <c r="AD16" s="141">
        <f t="shared" si="10"/>
        <v>48.172757475083053</v>
      </c>
      <c r="AE16" s="141">
        <f t="shared" si="10"/>
        <v>18.604651162790699</v>
      </c>
      <c r="AF16" s="141">
        <f t="shared" si="10"/>
        <v>1.3289036544850499</v>
      </c>
      <c r="AG16" s="141">
        <f t="shared" si="10"/>
        <v>2.6578073089700998</v>
      </c>
      <c r="AH16" s="140">
        <f t="shared" si="11"/>
        <v>301</v>
      </c>
      <c r="AI16" s="141">
        <f t="shared" si="12"/>
        <v>28.903654485049834</v>
      </c>
      <c r="AJ16" s="141">
        <f t="shared" si="12"/>
        <v>54.152823920265782</v>
      </c>
      <c r="AK16" s="141">
        <f t="shared" si="12"/>
        <v>9.9667774086378742</v>
      </c>
      <c r="AL16" s="141">
        <f t="shared" si="12"/>
        <v>4.6511627906976747</v>
      </c>
      <c r="AM16" s="141">
        <f t="shared" si="12"/>
        <v>2.3255813953488373</v>
      </c>
      <c r="AN16" s="140">
        <f t="shared" si="13"/>
        <v>301</v>
      </c>
      <c r="AO16" s="141">
        <f t="shared" si="14"/>
        <v>11.960132890365449</v>
      </c>
      <c r="AP16" s="141">
        <f t="shared" si="14"/>
        <v>56.478405315614623</v>
      </c>
      <c r="AQ16" s="141">
        <f t="shared" si="14"/>
        <v>22.591362126245848</v>
      </c>
      <c r="AR16" s="141">
        <f t="shared" si="14"/>
        <v>5.6478405315614619</v>
      </c>
      <c r="AS16" s="141">
        <f t="shared" si="14"/>
        <v>3.322259136212625</v>
      </c>
      <c r="AT16" s="140">
        <f t="shared" si="15"/>
        <v>301</v>
      </c>
      <c r="AU16" s="141">
        <f t="shared" si="16"/>
        <v>6.9767441860465116</v>
      </c>
      <c r="AV16" s="141">
        <f t="shared" si="16"/>
        <v>66.44518272425249</v>
      </c>
      <c r="AW16" s="141">
        <f t="shared" si="16"/>
        <v>17.940199335548172</v>
      </c>
      <c r="AX16" s="141">
        <f t="shared" si="16"/>
        <v>4.3189368770764114</v>
      </c>
      <c r="AY16" s="141">
        <f t="shared" si="16"/>
        <v>4.3189368770764114</v>
      </c>
      <c r="AZ16" s="140">
        <f t="shared" si="17"/>
        <v>301</v>
      </c>
      <c r="BA16" s="141">
        <f t="shared" si="18"/>
        <v>12.29235880398671</v>
      </c>
      <c r="BB16" s="141">
        <f t="shared" si="18"/>
        <v>52.159468438538205</v>
      </c>
      <c r="BC16" s="141">
        <f t="shared" si="18"/>
        <v>26.578073089701</v>
      </c>
      <c r="BD16" s="141">
        <f t="shared" si="18"/>
        <v>6.3122923588039868</v>
      </c>
      <c r="BE16" s="141">
        <f t="shared" si="18"/>
        <v>2.6578073089700998</v>
      </c>
    </row>
    <row r="17" spans="1:57" ht="15" customHeight="1" x14ac:dyDescent="0.15">
      <c r="A17" s="198"/>
      <c r="B17" s="204"/>
      <c r="C17" s="204" t="s">
        <v>483</v>
      </c>
      <c r="D17" s="146">
        <f t="shared" si="1"/>
        <v>770</v>
      </c>
      <c r="E17" s="132">
        <f t="shared" si="2"/>
        <v>15.324675324675324</v>
      </c>
      <c r="F17" s="132">
        <f t="shared" si="2"/>
        <v>62.857142857142854</v>
      </c>
      <c r="G17" s="132">
        <f t="shared" si="2"/>
        <v>9.220779220779221</v>
      </c>
      <c r="H17" s="132">
        <f t="shared" si="2"/>
        <v>3.2467532467532463</v>
      </c>
      <c r="I17" s="132">
        <f t="shared" si="2"/>
        <v>9.3506493506493502</v>
      </c>
      <c r="J17" s="146">
        <f t="shared" si="3"/>
        <v>770</v>
      </c>
      <c r="K17" s="132">
        <f t="shared" si="4"/>
        <v>10</v>
      </c>
      <c r="L17" s="132">
        <f t="shared" si="4"/>
        <v>59.870129870129873</v>
      </c>
      <c r="M17" s="132">
        <f t="shared" si="4"/>
        <v>18.051948051948052</v>
      </c>
      <c r="N17" s="132">
        <f t="shared" si="4"/>
        <v>4.2857142857142856</v>
      </c>
      <c r="O17" s="132">
        <f t="shared" si="4"/>
        <v>7.7922077922077921</v>
      </c>
      <c r="P17" s="146">
        <f t="shared" si="5"/>
        <v>770</v>
      </c>
      <c r="Q17" s="132">
        <f t="shared" si="6"/>
        <v>14.675324675324674</v>
      </c>
      <c r="R17" s="132">
        <f t="shared" si="6"/>
        <v>58.441558441558442</v>
      </c>
      <c r="S17" s="132">
        <f t="shared" si="6"/>
        <v>15.324675324675324</v>
      </c>
      <c r="T17" s="132">
        <f t="shared" si="6"/>
        <v>2.8571428571428572</v>
      </c>
      <c r="U17" s="132">
        <f t="shared" si="6"/>
        <v>8.7012987012987022</v>
      </c>
      <c r="V17" s="146">
        <f t="shared" si="7"/>
        <v>770</v>
      </c>
      <c r="W17" s="132">
        <f t="shared" si="8"/>
        <v>13.376623376623375</v>
      </c>
      <c r="X17" s="132">
        <f t="shared" si="8"/>
        <v>61.168831168831176</v>
      </c>
      <c r="Y17" s="132">
        <f t="shared" si="8"/>
        <v>14.155844155844155</v>
      </c>
      <c r="Z17" s="132">
        <f t="shared" si="8"/>
        <v>2.8571428571428572</v>
      </c>
      <c r="AA17" s="132">
        <f t="shared" si="8"/>
        <v>8.4415584415584419</v>
      </c>
      <c r="AB17" s="146">
        <f t="shared" si="9"/>
        <v>770</v>
      </c>
      <c r="AC17" s="132">
        <f t="shared" si="10"/>
        <v>27.79220779220779</v>
      </c>
      <c r="AD17" s="132">
        <f t="shared" si="10"/>
        <v>46.233766233766232</v>
      </c>
      <c r="AE17" s="132">
        <f t="shared" si="10"/>
        <v>14.285714285714285</v>
      </c>
      <c r="AF17" s="132">
        <f t="shared" si="10"/>
        <v>2.9870129870129869</v>
      </c>
      <c r="AG17" s="132">
        <f t="shared" si="10"/>
        <v>8.7012987012987022</v>
      </c>
      <c r="AH17" s="146">
        <f t="shared" si="11"/>
        <v>770</v>
      </c>
      <c r="AI17" s="132">
        <f t="shared" si="12"/>
        <v>32.467532467532465</v>
      </c>
      <c r="AJ17" s="132">
        <f t="shared" si="12"/>
        <v>48.701298701298704</v>
      </c>
      <c r="AK17" s="132">
        <f t="shared" si="12"/>
        <v>5.7142857142857144</v>
      </c>
      <c r="AL17" s="132">
        <f t="shared" si="12"/>
        <v>4.4155844155844157</v>
      </c>
      <c r="AM17" s="132">
        <f t="shared" si="12"/>
        <v>8.7012987012987022</v>
      </c>
      <c r="AN17" s="146">
        <f t="shared" si="13"/>
        <v>770</v>
      </c>
      <c r="AO17" s="132">
        <f t="shared" si="14"/>
        <v>8.3116883116883109</v>
      </c>
      <c r="AP17" s="132">
        <f t="shared" si="14"/>
        <v>56.883116883116877</v>
      </c>
      <c r="AQ17" s="132">
        <f t="shared" si="14"/>
        <v>20.519480519480521</v>
      </c>
      <c r="AR17" s="132">
        <f t="shared" si="14"/>
        <v>4.4155844155844157</v>
      </c>
      <c r="AS17" s="132">
        <f t="shared" si="14"/>
        <v>9.8701298701298708</v>
      </c>
      <c r="AT17" s="146">
        <f t="shared" si="15"/>
        <v>770</v>
      </c>
      <c r="AU17" s="132">
        <f t="shared" si="16"/>
        <v>8.0519480519480524</v>
      </c>
      <c r="AV17" s="132">
        <f t="shared" si="16"/>
        <v>60.779220779220779</v>
      </c>
      <c r="AW17" s="132">
        <f t="shared" si="16"/>
        <v>15.714285714285714</v>
      </c>
      <c r="AX17" s="132">
        <f t="shared" si="16"/>
        <v>4.5454545454545459</v>
      </c>
      <c r="AY17" s="132">
        <f t="shared" si="16"/>
        <v>10.909090909090908</v>
      </c>
      <c r="AZ17" s="146">
        <f t="shared" si="17"/>
        <v>770</v>
      </c>
      <c r="BA17" s="132">
        <f t="shared" si="18"/>
        <v>14.415584415584416</v>
      </c>
      <c r="BB17" s="132">
        <f t="shared" si="18"/>
        <v>44.415584415584412</v>
      </c>
      <c r="BC17" s="132">
        <f t="shared" si="18"/>
        <v>25.844155844155843</v>
      </c>
      <c r="BD17" s="132">
        <f t="shared" si="18"/>
        <v>6.2337662337662341</v>
      </c>
      <c r="BE17" s="132">
        <f t="shared" si="18"/>
        <v>9.0909090909090917</v>
      </c>
    </row>
    <row r="18" spans="1:57" ht="15" customHeight="1" x14ac:dyDescent="0.15">
      <c r="A18" s="202" t="s">
        <v>688</v>
      </c>
      <c r="B18" s="202" t="s">
        <v>685</v>
      </c>
      <c r="C18" s="221" t="s">
        <v>499</v>
      </c>
      <c r="D18" s="140">
        <f t="shared" si="1"/>
        <v>1098</v>
      </c>
      <c r="E18" s="127">
        <f t="shared" si="1"/>
        <v>172</v>
      </c>
      <c r="F18" s="127">
        <f t="shared" si="1"/>
        <v>787</v>
      </c>
      <c r="G18" s="127">
        <f t="shared" si="1"/>
        <v>105</v>
      </c>
      <c r="H18" s="127">
        <f t="shared" si="1"/>
        <v>22</v>
      </c>
      <c r="I18" s="127">
        <f t="shared" si="1"/>
        <v>12</v>
      </c>
      <c r="J18" s="127">
        <f t="shared" si="1"/>
        <v>1098</v>
      </c>
      <c r="K18" s="127">
        <f t="shared" si="1"/>
        <v>90</v>
      </c>
      <c r="L18" s="127">
        <f t="shared" si="1"/>
        <v>751</v>
      </c>
      <c r="M18" s="127">
        <f t="shared" si="1"/>
        <v>220</v>
      </c>
      <c r="N18" s="127">
        <f t="shared" si="1"/>
        <v>28</v>
      </c>
      <c r="O18" s="127">
        <f t="shared" si="1"/>
        <v>9</v>
      </c>
      <c r="P18" s="127">
        <f t="shared" si="1"/>
        <v>1098</v>
      </c>
      <c r="Q18" s="127">
        <f t="shared" si="1"/>
        <v>149</v>
      </c>
      <c r="R18" s="127">
        <f t="shared" si="1"/>
        <v>706</v>
      </c>
      <c r="S18" s="127">
        <f t="shared" si="1"/>
        <v>211</v>
      </c>
      <c r="T18" s="127">
        <f t="shared" ref="T18:BE18" si="19">T50</f>
        <v>18</v>
      </c>
      <c r="U18" s="127">
        <f t="shared" si="19"/>
        <v>14</v>
      </c>
      <c r="V18" s="127">
        <f t="shared" si="19"/>
        <v>1098</v>
      </c>
      <c r="W18" s="127">
        <f t="shared" si="19"/>
        <v>130</v>
      </c>
      <c r="X18" s="127">
        <f t="shared" si="19"/>
        <v>748</v>
      </c>
      <c r="Y18" s="127">
        <f t="shared" si="19"/>
        <v>190</v>
      </c>
      <c r="Z18" s="127">
        <f t="shared" si="19"/>
        <v>18</v>
      </c>
      <c r="AA18" s="127">
        <f t="shared" si="19"/>
        <v>12</v>
      </c>
      <c r="AB18" s="127">
        <f t="shared" si="19"/>
        <v>1098</v>
      </c>
      <c r="AC18" s="127">
        <f t="shared" si="19"/>
        <v>358</v>
      </c>
      <c r="AD18" s="127">
        <f t="shared" si="19"/>
        <v>549</v>
      </c>
      <c r="AE18" s="127">
        <f t="shared" si="19"/>
        <v>157</v>
      </c>
      <c r="AF18" s="127">
        <f t="shared" si="19"/>
        <v>24</v>
      </c>
      <c r="AG18" s="127">
        <f t="shared" si="19"/>
        <v>10</v>
      </c>
      <c r="AH18" s="127">
        <f t="shared" si="19"/>
        <v>1098</v>
      </c>
      <c r="AI18" s="127">
        <f t="shared" si="19"/>
        <v>412</v>
      </c>
      <c r="AJ18" s="127">
        <f t="shared" si="19"/>
        <v>554</v>
      </c>
      <c r="AK18" s="127">
        <f t="shared" si="19"/>
        <v>72</v>
      </c>
      <c r="AL18" s="127">
        <f t="shared" si="19"/>
        <v>46</v>
      </c>
      <c r="AM18" s="127">
        <f t="shared" si="19"/>
        <v>14</v>
      </c>
      <c r="AN18" s="127">
        <f t="shared" si="19"/>
        <v>1098</v>
      </c>
      <c r="AO18" s="127">
        <f t="shared" si="19"/>
        <v>119</v>
      </c>
      <c r="AP18" s="127">
        <f t="shared" si="19"/>
        <v>666</v>
      </c>
      <c r="AQ18" s="127">
        <f t="shared" si="19"/>
        <v>242</v>
      </c>
      <c r="AR18" s="127">
        <f t="shared" si="19"/>
        <v>57</v>
      </c>
      <c r="AS18" s="127">
        <f t="shared" si="19"/>
        <v>14</v>
      </c>
      <c r="AT18" s="127">
        <f t="shared" si="19"/>
        <v>1098</v>
      </c>
      <c r="AU18" s="127">
        <f t="shared" si="19"/>
        <v>98</v>
      </c>
      <c r="AV18" s="127">
        <f t="shared" si="19"/>
        <v>768</v>
      </c>
      <c r="AW18" s="127">
        <f t="shared" si="19"/>
        <v>182</v>
      </c>
      <c r="AX18" s="127">
        <f t="shared" si="19"/>
        <v>33</v>
      </c>
      <c r="AY18" s="127">
        <f t="shared" si="19"/>
        <v>17</v>
      </c>
      <c r="AZ18" s="127">
        <f t="shared" si="19"/>
        <v>1098</v>
      </c>
      <c r="BA18" s="127">
        <f t="shared" si="19"/>
        <v>175</v>
      </c>
      <c r="BB18" s="127">
        <f t="shared" si="19"/>
        <v>557</v>
      </c>
      <c r="BC18" s="127">
        <f t="shared" si="19"/>
        <v>296</v>
      </c>
      <c r="BD18" s="127">
        <f t="shared" si="19"/>
        <v>59</v>
      </c>
      <c r="BE18" s="127">
        <f t="shared" si="19"/>
        <v>11</v>
      </c>
    </row>
    <row r="19" spans="1:57" ht="15" customHeight="1" x14ac:dyDescent="0.15">
      <c r="A19" s="202" t="s">
        <v>689</v>
      </c>
      <c r="B19" s="202"/>
      <c r="C19" s="204"/>
      <c r="D19" s="131">
        <f>IF(SUM(E19:I19)&gt;100,"－",SUM(E19:I19))</f>
        <v>100</v>
      </c>
      <c r="E19" s="132">
        <f>E18/$D18*100</f>
        <v>15.664845173041893</v>
      </c>
      <c r="F19" s="132">
        <f>F18/$D18*100</f>
        <v>71.67577413479053</v>
      </c>
      <c r="G19" s="132">
        <f>G18/$D18*100</f>
        <v>9.5628415300546443</v>
      </c>
      <c r="H19" s="132">
        <f>H18/$D18*100</f>
        <v>2.0036429872495445</v>
      </c>
      <c r="I19" s="132">
        <f>I18/$D18*100</f>
        <v>1.0928961748633881</v>
      </c>
      <c r="J19" s="131">
        <f>IF(SUM(K19:O19)&gt;100,"－",SUM(K19:O19))</f>
        <v>100</v>
      </c>
      <c r="K19" s="132">
        <f>K18/$J18*100</f>
        <v>8.1967213114754092</v>
      </c>
      <c r="L19" s="132">
        <f>L18/$J18*100</f>
        <v>68.397085610200364</v>
      </c>
      <c r="M19" s="132">
        <f>M18/$J18*100</f>
        <v>20.036429872495447</v>
      </c>
      <c r="N19" s="132">
        <f>N18/$J18*100</f>
        <v>2.5500910746812386</v>
      </c>
      <c r="O19" s="132">
        <f>O18/$J18*100</f>
        <v>0.81967213114754101</v>
      </c>
      <c r="P19" s="131">
        <f>IF(SUM(Q19:U19)&gt;100,"－",SUM(Q19:U19))</f>
        <v>100</v>
      </c>
      <c r="Q19" s="132">
        <f>Q18/$P18*100</f>
        <v>13.570127504553733</v>
      </c>
      <c r="R19" s="132">
        <f>R18/$P18*100</f>
        <v>64.298724954462656</v>
      </c>
      <c r="S19" s="132">
        <f>S18/$P18*100</f>
        <v>19.216757741347905</v>
      </c>
      <c r="T19" s="132">
        <f>T18/$P18*100</f>
        <v>1.639344262295082</v>
      </c>
      <c r="U19" s="132">
        <f>U18/$P18*100</f>
        <v>1.2750455373406193</v>
      </c>
      <c r="V19" s="131">
        <f>IF(SUM(W19:AA19)&gt;100,"－",SUM(W19:AA19))</f>
        <v>100</v>
      </c>
      <c r="W19" s="132">
        <f>W18/$V18*100</f>
        <v>11.839708561020036</v>
      </c>
      <c r="X19" s="132">
        <f>X18/$V18*100</f>
        <v>68.123861566484521</v>
      </c>
      <c r="Y19" s="132">
        <f>Y18/$V18*100</f>
        <v>17.304189435336976</v>
      </c>
      <c r="Z19" s="132">
        <f>Z18/$V18*100</f>
        <v>1.639344262295082</v>
      </c>
      <c r="AA19" s="132">
        <f>AA18/$V18*100</f>
        <v>1.0928961748633881</v>
      </c>
      <c r="AB19" s="131">
        <f>IF(SUM(AC19:AG19)&gt;100,"－",SUM(AC19:AG19))</f>
        <v>100</v>
      </c>
      <c r="AC19" s="132">
        <f>AC18/$AB18*100</f>
        <v>32.604735883424411</v>
      </c>
      <c r="AD19" s="132">
        <f>AD18/$AB18*100</f>
        <v>50</v>
      </c>
      <c r="AE19" s="132">
        <f>AE18/$AB18*100</f>
        <v>14.29872495446266</v>
      </c>
      <c r="AF19" s="132">
        <f>AF18/$AB18*100</f>
        <v>2.1857923497267762</v>
      </c>
      <c r="AG19" s="132">
        <f>AG18/$AB18*100</f>
        <v>0.91074681238615673</v>
      </c>
      <c r="AH19" s="131">
        <f>IF(SUM(AI19:AM19)&gt;100,"－",SUM(AI19:AM19))</f>
        <v>100</v>
      </c>
      <c r="AI19" s="132">
        <f>AI18/$AH18*100</f>
        <v>37.522768670309652</v>
      </c>
      <c r="AJ19" s="132">
        <f>AJ18/$AH18*100</f>
        <v>50.455373406193083</v>
      </c>
      <c r="AK19" s="132">
        <f>AK18/$AH18*100</f>
        <v>6.557377049180328</v>
      </c>
      <c r="AL19" s="132">
        <f>AL18/$AH18*100</f>
        <v>4.1894353369763211</v>
      </c>
      <c r="AM19" s="132">
        <f>AM18/$AH18*100</f>
        <v>1.2750455373406193</v>
      </c>
      <c r="AN19" s="131">
        <f>IF(SUM(AO19:AS19)&gt;100,"－",SUM(AO19:AS19))</f>
        <v>100</v>
      </c>
      <c r="AO19" s="132">
        <f>AO18/$AN18*100</f>
        <v>10.837887067395265</v>
      </c>
      <c r="AP19" s="132">
        <f>AP18/$AN18*100</f>
        <v>60.655737704918032</v>
      </c>
      <c r="AQ19" s="132">
        <f>AQ18/$AN18*100</f>
        <v>22.040072859744992</v>
      </c>
      <c r="AR19" s="132">
        <f>AR18/$AN18*100</f>
        <v>5.1912568306010929</v>
      </c>
      <c r="AS19" s="132">
        <f>AS18/$AN18*100</f>
        <v>1.2750455373406193</v>
      </c>
      <c r="AT19" s="131">
        <f>IF(SUM(AU19:AY19)&gt;100,"－",SUM(AU19:AY19))</f>
        <v>100</v>
      </c>
      <c r="AU19" s="132">
        <f>AU18/$AT18*100</f>
        <v>8.9253187613843341</v>
      </c>
      <c r="AV19" s="132">
        <f>AV18/$AT18*100</f>
        <v>69.945355191256837</v>
      </c>
      <c r="AW19" s="132">
        <f>AW18/$AT18*100</f>
        <v>16.575591985428051</v>
      </c>
      <c r="AX19" s="132">
        <f>AX18/$AT18*100</f>
        <v>3.0054644808743167</v>
      </c>
      <c r="AY19" s="132">
        <f>AY18/$AT18*100</f>
        <v>1.5482695810564664</v>
      </c>
      <c r="AZ19" s="131">
        <f>IF(SUM(BA19:BE19)&gt;100,"－",SUM(BA19:BE19))</f>
        <v>100.00000000000001</v>
      </c>
      <c r="BA19" s="132">
        <f>BA18/$AZ18*100</f>
        <v>15.938069216757741</v>
      </c>
      <c r="BB19" s="132">
        <f>BB18/$AZ18*100</f>
        <v>50.728597449908932</v>
      </c>
      <c r="BC19" s="132">
        <f>BC18/$AZ18*100</f>
        <v>26.958105646630237</v>
      </c>
      <c r="BD19" s="132">
        <f>BD18/$AZ18*100</f>
        <v>5.3734061930783241</v>
      </c>
      <c r="BE19" s="132">
        <f>BE18/$AZ18*100</f>
        <v>1.0018214936247722</v>
      </c>
    </row>
    <row r="20" spans="1:57" ht="15" customHeight="1" x14ac:dyDescent="0.15">
      <c r="A20" s="202"/>
      <c r="B20" s="202"/>
      <c r="C20" s="203" t="s">
        <v>510</v>
      </c>
      <c r="D20" s="140">
        <f>D52</f>
        <v>1017</v>
      </c>
      <c r="E20" s="141">
        <f t="shared" ref="E20:I22" si="20">IF($D20=0,0,E52/$D20*100)</f>
        <v>15.732546705998033</v>
      </c>
      <c r="F20" s="141">
        <f t="shared" si="20"/>
        <v>72.66470009832841</v>
      </c>
      <c r="G20" s="141">
        <f t="shared" si="20"/>
        <v>8.7512291052114062</v>
      </c>
      <c r="H20" s="141">
        <f t="shared" si="20"/>
        <v>1.9665683382497541</v>
      </c>
      <c r="I20" s="141">
        <f t="shared" si="20"/>
        <v>0.88495575221238942</v>
      </c>
      <c r="J20" s="140">
        <f>J52</f>
        <v>1017</v>
      </c>
      <c r="K20" s="141">
        <f t="shared" ref="K20:O22" si="21">IF($J20=0,0,K52/$J20*100)</f>
        <v>7.9646017699115044</v>
      </c>
      <c r="L20" s="141">
        <f t="shared" si="21"/>
        <v>69.223205506391352</v>
      </c>
      <c r="M20" s="141">
        <f t="shared" si="21"/>
        <v>19.469026548672566</v>
      </c>
      <c r="N20" s="141">
        <f t="shared" si="21"/>
        <v>2.5565388397246802</v>
      </c>
      <c r="O20" s="141">
        <f t="shared" si="21"/>
        <v>0.7866273352999017</v>
      </c>
      <c r="P20" s="140">
        <f>P52</f>
        <v>1017</v>
      </c>
      <c r="Q20" s="141">
        <f t="shared" ref="Q20:U22" si="22">IF($P20=0,0,Q52/$P20*100)</f>
        <v>13.470993117010815</v>
      </c>
      <c r="R20" s="141">
        <f t="shared" si="22"/>
        <v>64.896755162241888</v>
      </c>
      <c r="S20" s="141">
        <f t="shared" si="22"/>
        <v>18.87905604719764</v>
      </c>
      <c r="T20" s="141">
        <f t="shared" si="22"/>
        <v>1.5732546705998034</v>
      </c>
      <c r="U20" s="141">
        <f t="shared" si="22"/>
        <v>1.1799410029498525</v>
      </c>
      <c r="V20" s="140">
        <f>V52</f>
        <v>1017</v>
      </c>
      <c r="W20" s="141">
        <f t="shared" ref="W20:AA22" si="23">IF($V20=0,0,W52/$V20*100)</f>
        <v>11.60275319567355</v>
      </c>
      <c r="X20" s="141">
        <f t="shared" si="23"/>
        <v>68.829891838741403</v>
      </c>
      <c r="Y20" s="141">
        <f t="shared" si="23"/>
        <v>17.010816125860373</v>
      </c>
      <c r="Z20" s="141">
        <f t="shared" si="23"/>
        <v>1.4749262536873156</v>
      </c>
      <c r="AA20" s="141">
        <f t="shared" si="23"/>
        <v>1.0816125860373649</v>
      </c>
      <c r="AB20" s="140">
        <f>AB52</f>
        <v>1017</v>
      </c>
      <c r="AC20" s="141">
        <f t="shared" ref="AC20:AG22" si="24">IF($AB20=0,0,AC52/$AB20*100)</f>
        <v>33.235004916420849</v>
      </c>
      <c r="AD20" s="141">
        <f t="shared" si="24"/>
        <v>50.04916420845624</v>
      </c>
      <c r="AE20" s="141">
        <f t="shared" si="24"/>
        <v>13.667649950835791</v>
      </c>
      <c r="AF20" s="141">
        <f t="shared" si="24"/>
        <v>2.1632251720747298</v>
      </c>
      <c r="AG20" s="141">
        <f t="shared" si="24"/>
        <v>0.88495575221238942</v>
      </c>
      <c r="AH20" s="140">
        <f>AH52</f>
        <v>1017</v>
      </c>
      <c r="AI20" s="141">
        <f t="shared" ref="AI20:AM22" si="25">IF($AH20=0,0,AI52/$AH20*100)</f>
        <v>38.741396263520159</v>
      </c>
      <c r="AJ20" s="141">
        <f t="shared" si="25"/>
        <v>49.754178957718779</v>
      </c>
      <c r="AK20" s="141">
        <f t="shared" si="25"/>
        <v>6.0963618485742384</v>
      </c>
      <c r="AL20" s="141">
        <f t="shared" si="25"/>
        <v>4.2281219272369714</v>
      </c>
      <c r="AM20" s="141">
        <f t="shared" si="25"/>
        <v>1.1799410029498525</v>
      </c>
      <c r="AN20" s="140">
        <f>AN52</f>
        <v>1017</v>
      </c>
      <c r="AO20" s="141">
        <f t="shared" ref="AO20:AS22" si="26">IF($AN20=0,0,AO52/$AN20*100)</f>
        <v>11.307767944936087</v>
      </c>
      <c r="AP20" s="141">
        <f t="shared" si="26"/>
        <v>60.96361848574238</v>
      </c>
      <c r="AQ20" s="141">
        <f t="shared" si="26"/>
        <v>21.533923303834808</v>
      </c>
      <c r="AR20" s="141">
        <f t="shared" si="26"/>
        <v>4.9164208456243852</v>
      </c>
      <c r="AS20" s="141">
        <f t="shared" si="26"/>
        <v>1.2782694198623401</v>
      </c>
      <c r="AT20" s="140">
        <f>AT52</f>
        <v>1017</v>
      </c>
      <c r="AU20" s="141">
        <f t="shared" ref="AU20:AY22" si="27">IF($AT20=0,0,AU52/$AT20*100)</f>
        <v>9.2428711897738456</v>
      </c>
      <c r="AV20" s="141">
        <f t="shared" si="27"/>
        <v>69.911504424778755</v>
      </c>
      <c r="AW20" s="141">
        <f t="shared" si="27"/>
        <v>16.420845624385446</v>
      </c>
      <c r="AX20" s="141">
        <f t="shared" si="27"/>
        <v>2.9498525073746311</v>
      </c>
      <c r="AY20" s="141">
        <f t="shared" si="27"/>
        <v>1.4749262536873156</v>
      </c>
      <c r="AZ20" s="140">
        <f>AZ52</f>
        <v>1017</v>
      </c>
      <c r="BA20" s="141">
        <f t="shared" ref="BA20:BE22" si="28">IF($AZ20=0,0,BA52/$AZ20*100)</f>
        <v>16.420845624385446</v>
      </c>
      <c r="BB20" s="141">
        <f t="shared" si="28"/>
        <v>50.639134709931163</v>
      </c>
      <c r="BC20" s="141">
        <f t="shared" si="28"/>
        <v>26.745329400196656</v>
      </c>
      <c r="BD20" s="141">
        <f t="shared" si="28"/>
        <v>5.2114060963618485</v>
      </c>
      <c r="BE20" s="141">
        <f t="shared" si="28"/>
        <v>0.98328416912487704</v>
      </c>
    </row>
    <row r="21" spans="1:57" ht="15" customHeight="1" x14ac:dyDescent="0.15">
      <c r="A21" s="202"/>
      <c r="B21" s="202"/>
      <c r="C21" s="203" t="s">
        <v>511</v>
      </c>
      <c r="D21" s="140">
        <f>D53</f>
        <v>15</v>
      </c>
      <c r="E21" s="141">
        <f t="shared" si="20"/>
        <v>20</v>
      </c>
      <c r="F21" s="141">
        <f t="shared" si="20"/>
        <v>60</v>
      </c>
      <c r="G21" s="141">
        <f t="shared" si="20"/>
        <v>6.666666666666667</v>
      </c>
      <c r="H21" s="141">
        <f t="shared" si="20"/>
        <v>6.666666666666667</v>
      </c>
      <c r="I21" s="141">
        <f t="shared" si="20"/>
        <v>6.666666666666667</v>
      </c>
      <c r="J21" s="140">
        <f>J53</f>
        <v>15</v>
      </c>
      <c r="K21" s="141">
        <f t="shared" si="21"/>
        <v>13.333333333333334</v>
      </c>
      <c r="L21" s="141">
        <f t="shared" si="21"/>
        <v>40</v>
      </c>
      <c r="M21" s="141">
        <f t="shared" si="21"/>
        <v>40</v>
      </c>
      <c r="N21" s="141">
        <f t="shared" si="21"/>
        <v>0</v>
      </c>
      <c r="O21" s="141">
        <f t="shared" si="21"/>
        <v>6.666666666666667</v>
      </c>
      <c r="P21" s="140">
        <f>P53</f>
        <v>15</v>
      </c>
      <c r="Q21" s="141">
        <f t="shared" si="22"/>
        <v>20</v>
      </c>
      <c r="R21" s="141">
        <f t="shared" si="22"/>
        <v>46.666666666666664</v>
      </c>
      <c r="S21" s="141">
        <f t="shared" si="22"/>
        <v>20</v>
      </c>
      <c r="T21" s="141">
        <f t="shared" si="22"/>
        <v>0</v>
      </c>
      <c r="U21" s="141">
        <f t="shared" si="22"/>
        <v>13.333333333333334</v>
      </c>
      <c r="V21" s="140">
        <f>V53</f>
        <v>15</v>
      </c>
      <c r="W21" s="141">
        <f t="shared" si="23"/>
        <v>20</v>
      </c>
      <c r="X21" s="141">
        <f t="shared" si="23"/>
        <v>46.666666666666664</v>
      </c>
      <c r="Y21" s="141">
        <f t="shared" si="23"/>
        <v>26.666666666666668</v>
      </c>
      <c r="Z21" s="141">
        <f t="shared" si="23"/>
        <v>0</v>
      </c>
      <c r="AA21" s="141">
        <f t="shared" si="23"/>
        <v>6.666666666666667</v>
      </c>
      <c r="AB21" s="140">
        <f>AB53</f>
        <v>15</v>
      </c>
      <c r="AC21" s="141">
        <f t="shared" si="24"/>
        <v>20</v>
      </c>
      <c r="AD21" s="141">
        <f t="shared" si="24"/>
        <v>40</v>
      </c>
      <c r="AE21" s="141">
        <f t="shared" si="24"/>
        <v>33.333333333333329</v>
      </c>
      <c r="AF21" s="141">
        <f t="shared" si="24"/>
        <v>0</v>
      </c>
      <c r="AG21" s="141">
        <f t="shared" si="24"/>
        <v>6.666666666666667</v>
      </c>
      <c r="AH21" s="140">
        <f>AH53</f>
        <v>15</v>
      </c>
      <c r="AI21" s="141">
        <f t="shared" si="25"/>
        <v>20</v>
      </c>
      <c r="AJ21" s="141">
        <f t="shared" si="25"/>
        <v>53.333333333333336</v>
      </c>
      <c r="AK21" s="141">
        <f t="shared" si="25"/>
        <v>13.333333333333334</v>
      </c>
      <c r="AL21" s="141">
        <f t="shared" si="25"/>
        <v>6.666666666666667</v>
      </c>
      <c r="AM21" s="141">
        <f t="shared" si="25"/>
        <v>6.666666666666667</v>
      </c>
      <c r="AN21" s="140">
        <f>AN53</f>
        <v>15</v>
      </c>
      <c r="AO21" s="141">
        <f t="shared" si="26"/>
        <v>13.333333333333334</v>
      </c>
      <c r="AP21" s="141">
        <f t="shared" si="26"/>
        <v>46.666666666666664</v>
      </c>
      <c r="AQ21" s="141">
        <f t="shared" si="26"/>
        <v>26.666666666666668</v>
      </c>
      <c r="AR21" s="141">
        <f t="shared" si="26"/>
        <v>13.333333333333334</v>
      </c>
      <c r="AS21" s="141">
        <f t="shared" si="26"/>
        <v>0</v>
      </c>
      <c r="AT21" s="140">
        <f>AT53</f>
        <v>15</v>
      </c>
      <c r="AU21" s="141">
        <f t="shared" si="27"/>
        <v>6.666666666666667</v>
      </c>
      <c r="AV21" s="141">
        <f t="shared" si="27"/>
        <v>66.666666666666657</v>
      </c>
      <c r="AW21" s="141">
        <f t="shared" si="27"/>
        <v>26.666666666666668</v>
      </c>
      <c r="AX21" s="141">
        <f t="shared" si="27"/>
        <v>0</v>
      </c>
      <c r="AY21" s="141">
        <f t="shared" si="27"/>
        <v>0</v>
      </c>
      <c r="AZ21" s="140">
        <f>AZ53</f>
        <v>15</v>
      </c>
      <c r="BA21" s="141">
        <f t="shared" si="28"/>
        <v>6.666666666666667</v>
      </c>
      <c r="BB21" s="141">
        <f t="shared" si="28"/>
        <v>40</v>
      </c>
      <c r="BC21" s="141">
        <f t="shared" si="28"/>
        <v>53.333333333333336</v>
      </c>
      <c r="BD21" s="141">
        <f t="shared" si="28"/>
        <v>0</v>
      </c>
      <c r="BE21" s="141">
        <f t="shared" si="28"/>
        <v>0</v>
      </c>
    </row>
    <row r="22" spans="1:57" ht="15" customHeight="1" x14ac:dyDescent="0.15">
      <c r="A22" s="202"/>
      <c r="B22" s="198"/>
      <c r="C22" s="204" t="s">
        <v>332</v>
      </c>
      <c r="D22" s="146">
        <f>D54</f>
        <v>66</v>
      </c>
      <c r="E22" s="132">
        <f t="shared" si="20"/>
        <v>13.636363636363635</v>
      </c>
      <c r="F22" s="132">
        <f t="shared" si="20"/>
        <v>59.090909090909093</v>
      </c>
      <c r="G22" s="132">
        <f t="shared" si="20"/>
        <v>22.727272727272727</v>
      </c>
      <c r="H22" s="132">
        <f t="shared" si="20"/>
        <v>1.5151515151515151</v>
      </c>
      <c r="I22" s="132">
        <f t="shared" si="20"/>
        <v>3.0303030303030303</v>
      </c>
      <c r="J22" s="146">
        <f>J54</f>
        <v>66</v>
      </c>
      <c r="K22" s="132">
        <f t="shared" si="21"/>
        <v>10.606060606060606</v>
      </c>
      <c r="L22" s="132">
        <f t="shared" si="21"/>
        <v>62.121212121212125</v>
      </c>
      <c r="M22" s="132">
        <f t="shared" si="21"/>
        <v>24.242424242424242</v>
      </c>
      <c r="N22" s="132">
        <f t="shared" si="21"/>
        <v>3.0303030303030303</v>
      </c>
      <c r="O22" s="132">
        <f t="shared" si="21"/>
        <v>0</v>
      </c>
      <c r="P22" s="146">
        <f>P54</f>
        <v>66</v>
      </c>
      <c r="Q22" s="132">
        <f t="shared" si="22"/>
        <v>13.636363636363635</v>
      </c>
      <c r="R22" s="132">
        <f t="shared" si="22"/>
        <v>59.090909090909093</v>
      </c>
      <c r="S22" s="132">
        <f t="shared" si="22"/>
        <v>24.242424242424242</v>
      </c>
      <c r="T22" s="132">
        <f t="shared" si="22"/>
        <v>3.0303030303030303</v>
      </c>
      <c r="U22" s="132">
        <f t="shared" si="22"/>
        <v>0</v>
      </c>
      <c r="V22" s="146">
        <f>V54</f>
        <v>66</v>
      </c>
      <c r="W22" s="132">
        <f t="shared" si="23"/>
        <v>13.636363636363635</v>
      </c>
      <c r="X22" s="132">
        <f t="shared" si="23"/>
        <v>62.121212121212125</v>
      </c>
      <c r="Y22" s="132">
        <f t="shared" si="23"/>
        <v>19.696969696969695</v>
      </c>
      <c r="Z22" s="132">
        <f t="shared" si="23"/>
        <v>4.5454545454545459</v>
      </c>
      <c r="AA22" s="132">
        <f t="shared" si="23"/>
        <v>0</v>
      </c>
      <c r="AB22" s="146">
        <f>AB54</f>
        <v>66</v>
      </c>
      <c r="AC22" s="132">
        <f t="shared" si="24"/>
        <v>25.757575757575758</v>
      </c>
      <c r="AD22" s="132">
        <f t="shared" si="24"/>
        <v>51.515151515151516</v>
      </c>
      <c r="AE22" s="132">
        <f t="shared" si="24"/>
        <v>19.696969696969695</v>
      </c>
      <c r="AF22" s="132">
        <f t="shared" si="24"/>
        <v>3.0303030303030303</v>
      </c>
      <c r="AG22" s="132">
        <f t="shared" si="24"/>
        <v>0</v>
      </c>
      <c r="AH22" s="146">
        <f>AH54</f>
        <v>66</v>
      </c>
      <c r="AI22" s="132">
        <f t="shared" si="25"/>
        <v>22.727272727272727</v>
      </c>
      <c r="AJ22" s="132">
        <f t="shared" si="25"/>
        <v>60.606060606060609</v>
      </c>
      <c r="AK22" s="132">
        <f t="shared" si="25"/>
        <v>12.121212121212121</v>
      </c>
      <c r="AL22" s="132">
        <f t="shared" si="25"/>
        <v>3.0303030303030303</v>
      </c>
      <c r="AM22" s="132">
        <f t="shared" si="25"/>
        <v>1.5151515151515151</v>
      </c>
      <c r="AN22" s="146">
        <f>AN54</f>
        <v>66</v>
      </c>
      <c r="AO22" s="132">
        <f t="shared" si="26"/>
        <v>3.0303030303030303</v>
      </c>
      <c r="AP22" s="132">
        <f t="shared" si="26"/>
        <v>59.090909090909093</v>
      </c>
      <c r="AQ22" s="132">
        <f t="shared" si="26"/>
        <v>28.787878787878789</v>
      </c>
      <c r="AR22" s="132">
        <f t="shared" si="26"/>
        <v>7.5757575757575761</v>
      </c>
      <c r="AS22" s="132">
        <f t="shared" si="26"/>
        <v>1.5151515151515151</v>
      </c>
      <c r="AT22" s="146">
        <f>AT54</f>
        <v>66</v>
      </c>
      <c r="AU22" s="132">
        <f t="shared" si="27"/>
        <v>4.5454545454545459</v>
      </c>
      <c r="AV22" s="132">
        <f t="shared" si="27"/>
        <v>71.212121212121218</v>
      </c>
      <c r="AW22" s="132">
        <f t="shared" si="27"/>
        <v>16.666666666666664</v>
      </c>
      <c r="AX22" s="132">
        <f t="shared" si="27"/>
        <v>4.5454545454545459</v>
      </c>
      <c r="AY22" s="132">
        <f t="shared" si="27"/>
        <v>3.0303030303030303</v>
      </c>
      <c r="AZ22" s="146">
        <f>AZ54</f>
        <v>66</v>
      </c>
      <c r="BA22" s="132">
        <f t="shared" si="28"/>
        <v>10.606060606060606</v>
      </c>
      <c r="BB22" s="132">
        <f t="shared" si="28"/>
        <v>54.54545454545454</v>
      </c>
      <c r="BC22" s="132">
        <f t="shared" si="28"/>
        <v>24.242424242424242</v>
      </c>
      <c r="BD22" s="132">
        <f t="shared" si="28"/>
        <v>9.0909090909090917</v>
      </c>
      <c r="BE22" s="132">
        <f t="shared" si="28"/>
        <v>1.5151515151515151</v>
      </c>
    </row>
    <row r="23" spans="1:57" ht="15" customHeight="1" x14ac:dyDescent="0.15">
      <c r="A23" s="202"/>
      <c r="B23" s="202" t="s">
        <v>686</v>
      </c>
      <c r="C23" s="221" t="s">
        <v>499</v>
      </c>
      <c r="D23" s="140">
        <f>D55</f>
        <v>182</v>
      </c>
      <c r="E23" s="127">
        <f t="shared" ref="E23:BE23" si="29">E55</f>
        <v>24</v>
      </c>
      <c r="F23" s="127">
        <f t="shared" si="29"/>
        <v>126</v>
      </c>
      <c r="G23" s="127">
        <f t="shared" si="29"/>
        <v>23</v>
      </c>
      <c r="H23" s="127">
        <f t="shared" si="29"/>
        <v>4</v>
      </c>
      <c r="I23" s="127">
        <f t="shared" si="29"/>
        <v>5</v>
      </c>
      <c r="J23" s="127">
        <f t="shared" si="29"/>
        <v>182</v>
      </c>
      <c r="K23" s="127">
        <f t="shared" si="29"/>
        <v>13</v>
      </c>
      <c r="L23" s="127">
        <f t="shared" si="29"/>
        <v>117</v>
      </c>
      <c r="M23" s="127">
        <f t="shared" si="29"/>
        <v>43</v>
      </c>
      <c r="N23" s="127">
        <f t="shared" si="29"/>
        <v>5</v>
      </c>
      <c r="O23" s="127">
        <f t="shared" si="29"/>
        <v>4</v>
      </c>
      <c r="P23" s="127">
        <f t="shared" si="29"/>
        <v>182</v>
      </c>
      <c r="Q23" s="127">
        <f t="shared" si="29"/>
        <v>23</v>
      </c>
      <c r="R23" s="127">
        <f t="shared" si="29"/>
        <v>119</v>
      </c>
      <c r="S23" s="127">
        <f t="shared" si="29"/>
        <v>33</v>
      </c>
      <c r="T23" s="127">
        <f t="shared" si="29"/>
        <v>2</v>
      </c>
      <c r="U23" s="127">
        <f t="shared" si="29"/>
        <v>5</v>
      </c>
      <c r="V23" s="127">
        <f t="shared" si="29"/>
        <v>182</v>
      </c>
      <c r="W23" s="127">
        <f t="shared" si="29"/>
        <v>20</v>
      </c>
      <c r="X23" s="127">
        <f t="shared" si="29"/>
        <v>116</v>
      </c>
      <c r="Y23" s="127">
        <f t="shared" si="29"/>
        <v>36</v>
      </c>
      <c r="Z23" s="127">
        <f t="shared" si="29"/>
        <v>4</v>
      </c>
      <c r="AA23" s="127">
        <f t="shared" si="29"/>
        <v>6</v>
      </c>
      <c r="AB23" s="127">
        <f t="shared" si="29"/>
        <v>182</v>
      </c>
      <c r="AC23" s="127">
        <f t="shared" si="29"/>
        <v>57</v>
      </c>
      <c r="AD23" s="127">
        <f t="shared" si="29"/>
        <v>83</v>
      </c>
      <c r="AE23" s="127">
        <f t="shared" si="29"/>
        <v>32</v>
      </c>
      <c r="AF23" s="127">
        <f t="shared" si="29"/>
        <v>5</v>
      </c>
      <c r="AG23" s="127">
        <f t="shared" si="29"/>
        <v>5</v>
      </c>
      <c r="AH23" s="127">
        <f t="shared" si="29"/>
        <v>182</v>
      </c>
      <c r="AI23" s="127">
        <f t="shared" si="29"/>
        <v>47</v>
      </c>
      <c r="AJ23" s="127">
        <f t="shared" si="29"/>
        <v>104</v>
      </c>
      <c r="AK23" s="127">
        <f t="shared" si="29"/>
        <v>16</v>
      </c>
      <c r="AL23" s="127">
        <f t="shared" si="29"/>
        <v>8</v>
      </c>
      <c r="AM23" s="127">
        <f t="shared" si="29"/>
        <v>7</v>
      </c>
      <c r="AN23" s="127">
        <f t="shared" si="29"/>
        <v>182</v>
      </c>
      <c r="AO23" s="127">
        <f t="shared" si="29"/>
        <v>12</v>
      </c>
      <c r="AP23" s="127">
        <f t="shared" si="29"/>
        <v>117</v>
      </c>
      <c r="AQ23" s="127">
        <f t="shared" si="29"/>
        <v>40</v>
      </c>
      <c r="AR23" s="127">
        <f t="shared" si="29"/>
        <v>8</v>
      </c>
      <c r="AS23" s="127">
        <f t="shared" si="29"/>
        <v>5</v>
      </c>
      <c r="AT23" s="127">
        <f t="shared" si="29"/>
        <v>182</v>
      </c>
      <c r="AU23" s="127">
        <f t="shared" si="29"/>
        <v>15</v>
      </c>
      <c r="AV23" s="127">
        <f t="shared" si="29"/>
        <v>116</v>
      </c>
      <c r="AW23" s="127">
        <f t="shared" si="29"/>
        <v>40</v>
      </c>
      <c r="AX23" s="127">
        <f t="shared" si="29"/>
        <v>6</v>
      </c>
      <c r="AY23" s="127">
        <f t="shared" si="29"/>
        <v>5</v>
      </c>
      <c r="AZ23" s="127">
        <f t="shared" si="29"/>
        <v>182</v>
      </c>
      <c r="BA23" s="127">
        <f t="shared" si="29"/>
        <v>25</v>
      </c>
      <c r="BB23" s="127">
        <f t="shared" si="29"/>
        <v>83</v>
      </c>
      <c r="BC23" s="127">
        <f t="shared" si="29"/>
        <v>58</v>
      </c>
      <c r="BD23" s="127">
        <f t="shared" si="29"/>
        <v>11</v>
      </c>
      <c r="BE23" s="127">
        <f t="shared" si="29"/>
        <v>5</v>
      </c>
    </row>
    <row r="24" spans="1:57" ht="15" customHeight="1" x14ac:dyDescent="0.15">
      <c r="A24" s="202"/>
      <c r="B24" s="202" t="s">
        <v>687</v>
      </c>
      <c r="C24" s="204"/>
      <c r="D24" s="131">
        <f>IF(SUM(E24:I24)&gt;100,"－",SUM(E24:I24))</f>
        <v>100</v>
      </c>
      <c r="E24" s="132">
        <f>E23/$D23*100</f>
        <v>13.186813186813188</v>
      </c>
      <c r="F24" s="132">
        <f>F23/$D23*100</f>
        <v>69.230769230769226</v>
      </c>
      <c r="G24" s="132">
        <f>G23/$D23*100</f>
        <v>12.637362637362637</v>
      </c>
      <c r="H24" s="132">
        <f>H23/$D23*100</f>
        <v>2.197802197802198</v>
      </c>
      <c r="I24" s="132">
        <f>I23/$D23*100</f>
        <v>2.7472527472527473</v>
      </c>
      <c r="J24" s="131">
        <f>IF(SUM(K24:O24)&gt;100,"－",SUM(K24:O24))</f>
        <v>100</v>
      </c>
      <c r="K24" s="132">
        <f>K23/$J23*100</f>
        <v>7.1428571428571423</v>
      </c>
      <c r="L24" s="132">
        <f>L23/$J23*100</f>
        <v>64.285714285714292</v>
      </c>
      <c r="M24" s="132">
        <f>M23/$J23*100</f>
        <v>23.626373626373624</v>
      </c>
      <c r="N24" s="132">
        <f>N23/$J23*100</f>
        <v>2.7472527472527473</v>
      </c>
      <c r="O24" s="132">
        <f>O23/$J23*100</f>
        <v>2.197802197802198</v>
      </c>
      <c r="P24" s="131">
        <f>IF(SUM(Q24:U24)&gt;100,"－",SUM(Q24:U24))</f>
        <v>100</v>
      </c>
      <c r="Q24" s="132">
        <f>Q23/$P23*100</f>
        <v>12.637362637362637</v>
      </c>
      <c r="R24" s="132">
        <f>R23/$P23*100</f>
        <v>65.384615384615387</v>
      </c>
      <c r="S24" s="132">
        <f>S23/$P23*100</f>
        <v>18.131868131868131</v>
      </c>
      <c r="T24" s="132">
        <f>T23/$P23*100</f>
        <v>1.098901098901099</v>
      </c>
      <c r="U24" s="132">
        <f>U23/$P23*100</f>
        <v>2.7472527472527473</v>
      </c>
      <c r="V24" s="131">
        <f>IF(SUM(W24:AA24)&gt;100,"－",SUM(W24:AA24))</f>
        <v>100</v>
      </c>
      <c r="W24" s="132">
        <f>W23/$V23*100</f>
        <v>10.989010989010989</v>
      </c>
      <c r="X24" s="132">
        <f>X23/$V23*100</f>
        <v>63.73626373626373</v>
      </c>
      <c r="Y24" s="132">
        <f>Y23/$V23*100</f>
        <v>19.780219780219781</v>
      </c>
      <c r="Z24" s="132">
        <f>Z23/$V23*100</f>
        <v>2.197802197802198</v>
      </c>
      <c r="AA24" s="132">
        <f>AA23/$V23*100</f>
        <v>3.296703296703297</v>
      </c>
      <c r="AB24" s="131">
        <f>IF(SUM(AC24:AG24)&gt;100,"－",SUM(AC24:AG24))</f>
        <v>100</v>
      </c>
      <c r="AC24" s="132">
        <f>AC23/$AB23*100</f>
        <v>31.318681318681318</v>
      </c>
      <c r="AD24" s="132">
        <f>AD23/$AB23*100</f>
        <v>45.604395604395606</v>
      </c>
      <c r="AE24" s="132">
        <f>AE23/$AB23*100</f>
        <v>17.582417582417584</v>
      </c>
      <c r="AF24" s="132">
        <f>AF23/$AB23*100</f>
        <v>2.7472527472527473</v>
      </c>
      <c r="AG24" s="132">
        <f>AG23/$AB23*100</f>
        <v>2.7472527472527473</v>
      </c>
      <c r="AH24" s="131">
        <f>IF(SUM(AI24:AM24)&gt;100,"－",SUM(AI24:AM24))</f>
        <v>99.999999999999986</v>
      </c>
      <c r="AI24" s="132">
        <f>AI23/$AH23*100</f>
        <v>25.824175824175828</v>
      </c>
      <c r="AJ24" s="132">
        <f>AJ23/$AH23*100</f>
        <v>57.142857142857139</v>
      </c>
      <c r="AK24" s="132">
        <f>AK23/$AH23*100</f>
        <v>8.791208791208792</v>
      </c>
      <c r="AL24" s="132">
        <f>AL23/$AH23*100</f>
        <v>4.395604395604396</v>
      </c>
      <c r="AM24" s="132">
        <f>AM23/$AH23*100</f>
        <v>3.8461538461538463</v>
      </c>
      <c r="AN24" s="131">
        <f>IF(SUM(AO24:AS24)&gt;100,"－",SUM(AO24:AS24))</f>
        <v>100</v>
      </c>
      <c r="AO24" s="132">
        <f>AO23/$AN23*100</f>
        <v>6.593406593406594</v>
      </c>
      <c r="AP24" s="132">
        <f>AP23/$AN23*100</f>
        <v>64.285714285714292</v>
      </c>
      <c r="AQ24" s="132">
        <f>AQ23/$AN23*100</f>
        <v>21.978021978021978</v>
      </c>
      <c r="AR24" s="132">
        <f>AR23/$AN23*100</f>
        <v>4.395604395604396</v>
      </c>
      <c r="AS24" s="132">
        <f>AS23/$AN23*100</f>
        <v>2.7472527472527473</v>
      </c>
      <c r="AT24" s="131">
        <f>IF(SUM(AU24:AY24)&gt;100,"－",SUM(AU24:AY24))</f>
        <v>99.999999999999986</v>
      </c>
      <c r="AU24" s="132">
        <f>AU23/$AT23*100</f>
        <v>8.2417582417582409</v>
      </c>
      <c r="AV24" s="132">
        <f>AV23/$AT23*100</f>
        <v>63.73626373626373</v>
      </c>
      <c r="AW24" s="132">
        <f>AW23/$AT23*100</f>
        <v>21.978021978021978</v>
      </c>
      <c r="AX24" s="132">
        <f>AX23/$AT23*100</f>
        <v>3.296703296703297</v>
      </c>
      <c r="AY24" s="132">
        <f>AY23/$AT23*100</f>
        <v>2.7472527472527473</v>
      </c>
      <c r="AZ24" s="131">
        <f>IF(SUM(BA24:BE24)&gt;100,"－",SUM(BA24:BE24))</f>
        <v>100</v>
      </c>
      <c r="BA24" s="132">
        <f>BA23/$AZ23*100</f>
        <v>13.736263736263737</v>
      </c>
      <c r="BB24" s="132">
        <f>BB23/$AZ23*100</f>
        <v>45.604395604395606</v>
      </c>
      <c r="BC24" s="132">
        <f>BC23/$AZ23*100</f>
        <v>31.868131868131865</v>
      </c>
      <c r="BD24" s="132">
        <f>BD23/$AZ23*100</f>
        <v>6.0439560439560438</v>
      </c>
      <c r="BE24" s="132">
        <f>BE23/$AZ23*100</f>
        <v>2.7472527472527473</v>
      </c>
    </row>
    <row r="25" spans="1:57" ht="15" customHeight="1" x14ac:dyDescent="0.15">
      <c r="A25" s="202"/>
      <c r="B25" s="202"/>
      <c r="C25" s="203" t="s">
        <v>510</v>
      </c>
      <c r="D25" s="140">
        <f>D57</f>
        <v>158</v>
      </c>
      <c r="E25" s="141">
        <f t="shared" ref="E25:I27" si="30">IF($D25=0,0,E57/$D25*100)</f>
        <v>13.924050632911392</v>
      </c>
      <c r="F25" s="141">
        <f t="shared" si="30"/>
        <v>70.886075949367083</v>
      </c>
      <c r="G25" s="141">
        <f t="shared" si="30"/>
        <v>11.39240506329114</v>
      </c>
      <c r="H25" s="141">
        <f t="shared" si="30"/>
        <v>1.89873417721519</v>
      </c>
      <c r="I25" s="141">
        <f t="shared" si="30"/>
        <v>1.89873417721519</v>
      </c>
      <c r="J25" s="140">
        <f>J57</f>
        <v>158</v>
      </c>
      <c r="K25" s="141">
        <f t="shared" ref="K25:O27" si="31">IF($J25=0,0,K57/$J25*100)</f>
        <v>7.59493670886076</v>
      </c>
      <c r="L25" s="141">
        <f t="shared" si="31"/>
        <v>65.189873417721529</v>
      </c>
      <c r="M25" s="141">
        <f t="shared" si="31"/>
        <v>22.151898734177212</v>
      </c>
      <c r="N25" s="141">
        <f t="shared" si="31"/>
        <v>3.1645569620253164</v>
      </c>
      <c r="O25" s="141">
        <f t="shared" si="31"/>
        <v>1.89873417721519</v>
      </c>
      <c r="P25" s="140">
        <f>P57</f>
        <v>158</v>
      </c>
      <c r="Q25" s="141">
        <f t="shared" ref="Q25:U27" si="32">IF($P25=0,0,Q57/$P25*100)</f>
        <v>12.025316455696203</v>
      </c>
      <c r="R25" s="141">
        <f t="shared" si="32"/>
        <v>67.088607594936718</v>
      </c>
      <c r="S25" s="141">
        <f t="shared" si="32"/>
        <v>17.088607594936708</v>
      </c>
      <c r="T25" s="141">
        <f t="shared" si="32"/>
        <v>1.2658227848101267</v>
      </c>
      <c r="U25" s="141">
        <f t="shared" si="32"/>
        <v>2.5316455696202533</v>
      </c>
      <c r="V25" s="140">
        <f>V57</f>
        <v>158</v>
      </c>
      <c r="W25" s="141">
        <f t="shared" ref="W25:AA27" si="33">IF($V25=0,0,W57/$V25*100)</f>
        <v>10.759493670886076</v>
      </c>
      <c r="X25" s="141">
        <f t="shared" si="33"/>
        <v>67.721518987341767</v>
      </c>
      <c r="Y25" s="141">
        <f t="shared" si="33"/>
        <v>17.088607594936708</v>
      </c>
      <c r="Z25" s="141">
        <f t="shared" si="33"/>
        <v>1.89873417721519</v>
      </c>
      <c r="AA25" s="141">
        <f t="shared" si="33"/>
        <v>2.5316455696202533</v>
      </c>
      <c r="AB25" s="140">
        <f>AB57</f>
        <v>158</v>
      </c>
      <c r="AC25" s="141">
        <f t="shared" ref="AC25:AG27" si="34">IF($AB25=0,0,AC57/$AB25*100)</f>
        <v>32.278481012658226</v>
      </c>
      <c r="AD25" s="141">
        <f t="shared" si="34"/>
        <v>46.202531645569621</v>
      </c>
      <c r="AE25" s="141">
        <f t="shared" si="34"/>
        <v>15.822784810126583</v>
      </c>
      <c r="AF25" s="141">
        <f t="shared" si="34"/>
        <v>3.1645569620253164</v>
      </c>
      <c r="AG25" s="141">
        <f t="shared" si="34"/>
        <v>2.5316455696202533</v>
      </c>
      <c r="AH25" s="140">
        <f>AH57</f>
        <v>158</v>
      </c>
      <c r="AI25" s="141">
        <f t="shared" ref="AI25:AM27" si="35">IF($AH25=0,0,AI57/$AH25*100)</f>
        <v>27.848101265822784</v>
      </c>
      <c r="AJ25" s="141">
        <f t="shared" si="35"/>
        <v>57.594936708860757</v>
      </c>
      <c r="AK25" s="141">
        <f t="shared" si="35"/>
        <v>6.962025316455696</v>
      </c>
      <c r="AL25" s="141">
        <f t="shared" si="35"/>
        <v>4.4303797468354427</v>
      </c>
      <c r="AM25" s="141">
        <f t="shared" si="35"/>
        <v>3.1645569620253164</v>
      </c>
      <c r="AN25" s="140">
        <f>AN57</f>
        <v>158</v>
      </c>
      <c r="AO25" s="141">
        <f t="shared" ref="AO25:AS27" si="36">IF($AN25=0,0,AO57/$AN25*100)</f>
        <v>6.962025316455696</v>
      </c>
      <c r="AP25" s="141">
        <f t="shared" si="36"/>
        <v>65.189873417721529</v>
      </c>
      <c r="AQ25" s="141">
        <f t="shared" si="36"/>
        <v>20.88607594936709</v>
      </c>
      <c r="AR25" s="141">
        <f t="shared" si="36"/>
        <v>4.4303797468354427</v>
      </c>
      <c r="AS25" s="141">
        <f t="shared" si="36"/>
        <v>2.5316455696202533</v>
      </c>
      <c r="AT25" s="140">
        <f>AT57</f>
        <v>158</v>
      </c>
      <c r="AU25" s="141">
        <f t="shared" ref="AU25:AY27" si="37">IF($AT25=0,0,AU57/$AT25*100)</f>
        <v>8.2278481012658222</v>
      </c>
      <c r="AV25" s="141">
        <f t="shared" si="37"/>
        <v>64.556962025316452</v>
      </c>
      <c r="AW25" s="141">
        <f t="shared" si="37"/>
        <v>20.88607594936709</v>
      </c>
      <c r="AX25" s="141">
        <f t="shared" si="37"/>
        <v>3.79746835443038</v>
      </c>
      <c r="AY25" s="141">
        <f t="shared" si="37"/>
        <v>2.5316455696202533</v>
      </c>
      <c r="AZ25" s="140">
        <f>AZ57</f>
        <v>158</v>
      </c>
      <c r="BA25" s="141">
        <f t="shared" ref="BA25:BE27" si="38">IF($AZ25=0,0,BA57/$AZ25*100)</f>
        <v>15.822784810126583</v>
      </c>
      <c r="BB25" s="141">
        <f t="shared" si="38"/>
        <v>45.569620253164558</v>
      </c>
      <c r="BC25" s="141">
        <f t="shared" si="38"/>
        <v>30.37974683544304</v>
      </c>
      <c r="BD25" s="141">
        <f t="shared" si="38"/>
        <v>5.6962025316455698</v>
      </c>
      <c r="BE25" s="141">
        <f t="shared" si="38"/>
        <v>2.5316455696202533</v>
      </c>
    </row>
    <row r="26" spans="1:57" ht="15" customHeight="1" x14ac:dyDescent="0.15">
      <c r="A26" s="202"/>
      <c r="B26" s="202"/>
      <c r="C26" s="203" t="s">
        <v>511</v>
      </c>
      <c r="D26" s="140">
        <f>D58</f>
        <v>5</v>
      </c>
      <c r="E26" s="141">
        <f t="shared" si="30"/>
        <v>0</v>
      </c>
      <c r="F26" s="141">
        <f t="shared" si="30"/>
        <v>60</v>
      </c>
      <c r="G26" s="141">
        <f t="shared" si="30"/>
        <v>20</v>
      </c>
      <c r="H26" s="141">
        <f t="shared" si="30"/>
        <v>20</v>
      </c>
      <c r="I26" s="141">
        <f t="shared" si="30"/>
        <v>0</v>
      </c>
      <c r="J26" s="140">
        <f>J58</f>
        <v>5</v>
      </c>
      <c r="K26" s="141">
        <f t="shared" si="31"/>
        <v>0</v>
      </c>
      <c r="L26" s="141">
        <f t="shared" si="31"/>
        <v>60</v>
      </c>
      <c r="M26" s="141">
        <f t="shared" si="31"/>
        <v>40</v>
      </c>
      <c r="N26" s="141">
        <f t="shared" si="31"/>
        <v>0</v>
      </c>
      <c r="O26" s="141">
        <f t="shared" si="31"/>
        <v>0</v>
      </c>
      <c r="P26" s="140">
        <f>P58</f>
        <v>5</v>
      </c>
      <c r="Q26" s="141">
        <f t="shared" si="32"/>
        <v>20</v>
      </c>
      <c r="R26" s="141">
        <f t="shared" si="32"/>
        <v>60</v>
      </c>
      <c r="S26" s="141">
        <f t="shared" si="32"/>
        <v>20</v>
      </c>
      <c r="T26" s="141">
        <f t="shared" si="32"/>
        <v>0</v>
      </c>
      <c r="U26" s="141">
        <f t="shared" si="32"/>
        <v>0</v>
      </c>
      <c r="V26" s="140">
        <f>V58</f>
        <v>5</v>
      </c>
      <c r="W26" s="141">
        <f t="shared" si="33"/>
        <v>20</v>
      </c>
      <c r="X26" s="141">
        <f t="shared" si="33"/>
        <v>20</v>
      </c>
      <c r="Y26" s="141">
        <f t="shared" si="33"/>
        <v>60</v>
      </c>
      <c r="Z26" s="141">
        <f t="shared" si="33"/>
        <v>0</v>
      </c>
      <c r="AA26" s="141">
        <f t="shared" si="33"/>
        <v>0</v>
      </c>
      <c r="AB26" s="140">
        <f>AB58</f>
        <v>5</v>
      </c>
      <c r="AC26" s="141">
        <f t="shared" si="34"/>
        <v>40</v>
      </c>
      <c r="AD26" s="141">
        <f t="shared" si="34"/>
        <v>20</v>
      </c>
      <c r="AE26" s="141">
        <f t="shared" si="34"/>
        <v>40</v>
      </c>
      <c r="AF26" s="141">
        <f t="shared" si="34"/>
        <v>0</v>
      </c>
      <c r="AG26" s="141">
        <f t="shared" si="34"/>
        <v>0</v>
      </c>
      <c r="AH26" s="140">
        <f>AH58</f>
        <v>5</v>
      </c>
      <c r="AI26" s="141">
        <f t="shared" si="35"/>
        <v>0</v>
      </c>
      <c r="AJ26" s="141">
        <f t="shared" si="35"/>
        <v>60</v>
      </c>
      <c r="AK26" s="141">
        <f t="shared" si="35"/>
        <v>40</v>
      </c>
      <c r="AL26" s="141">
        <f t="shared" si="35"/>
        <v>0</v>
      </c>
      <c r="AM26" s="141">
        <f t="shared" si="35"/>
        <v>0</v>
      </c>
      <c r="AN26" s="140">
        <f>AN58</f>
        <v>5</v>
      </c>
      <c r="AO26" s="141">
        <f t="shared" si="36"/>
        <v>0</v>
      </c>
      <c r="AP26" s="141">
        <f t="shared" si="36"/>
        <v>60</v>
      </c>
      <c r="AQ26" s="141">
        <f t="shared" si="36"/>
        <v>40</v>
      </c>
      <c r="AR26" s="141">
        <f t="shared" si="36"/>
        <v>0</v>
      </c>
      <c r="AS26" s="141">
        <f t="shared" si="36"/>
        <v>0</v>
      </c>
      <c r="AT26" s="140">
        <f>AT58</f>
        <v>5</v>
      </c>
      <c r="AU26" s="141">
        <f t="shared" si="37"/>
        <v>0</v>
      </c>
      <c r="AV26" s="141">
        <f t="shared" si="37"/>
        <v>40</v>
      </c>
      <c r="AW26" s="141">
        <f t="shared" si="37"/>
        <v>60</v>
      </c>
      <c r="AX26" s="141">
        <f t="shared" si="37"/>
        <v>0</v>
      </c>
      <c r="AY26" s="141">
        <f t="shared" si="37"/>
        <v>0</v>
      </c>
      <c r="AZ26" s="140">
        <f>AZ58</f>
        <v>5</v>
      </c>
      <c r="BA26" s="141">
        <f t="shared" si="38"/>
        <v>0</v>
      </c>
      <c r="BB26" s="141">
        <f t="shared" si="38"/>
        <v>40</v>
      </c>
      <c r="BC26" s="141">
        <f t="shared" si="38"/>
        <v>60</v>
      </c>
      <c r="BD26" s="141">
        <f t="shared" si="38"/>
        <v>0</v>
      </c>
      <c r="BE26" s="141">
        <f t="shared" si="38"/>
        <v>0</v>
      </c>
    </row>
    <row r="27" spans="1:57" ht="15" customHeight="1" x14ac:dyDescent="0.15">
      <c r="A27" s="202"/>
      <c r="B27" s="204"/>
      <c r="C27" s="204" t="s">
        <v>332</v>
      </c>
      <c r="D27" s="146">
        <f>D59</f>
        <v>19</v>
      </c>
      <c r="E27" s="132">
        <f t="shared" si="30"/>
        <v>10.526315789473683</v>
      </c>
      <c r="F27" s="132">
        <f t="shared" si="30"/>
        <v>57.894736842105267</v>
      </c>
      <c r="G27" s="132">
        <f t="shared" si="30"/>
        <v>21.052631578947366</v>
      </c>
      <c r="H27" s="132">
        <f t="shared" si="30"/>
        <v>0</v>
      </c>
      <c r="I27" s="132">
        <f t="shared" si="30"/>
        <v>10.526315789473683</v>
      </c>
      <c r="J27" s="146">
        <f>J59</f>
        <v>19</v>
      </c>
      <c r="K27" s="132">
        <f t="shared" si="31"/>
        <v>5.2631578947368416</v>
      </c>
      <c r="L27" s="132">
        <f t="shared" si="31"/>
        <v>57.894736842105267</v>
      </c>
      <c r="M27" s="132">
        <f t="shared" si="31"/>
        <v>31.578947368421051</v>
      </c>
      <c r="N27" s="132">
        <f t="shared" si="31"/>
        <v>0</v>
      </c>
      <c r="O27" s="132">
        <f t="shared" si="31"/>
        <v>5.2631578947368416</v>
      </c>
      <c r="P27" s="146">
        <f>P59</f>
        <v>19</v>
      </c>
      <c r="Q27" s="132">
        <f t="shared" si="32"/>
        <v>15.789473684210526</v>
      </c>
      <c r="R27" s="132">
        <f t="shared" si="32"/>
        <v>52.631578947368418</v>
      </c>
      <c r="S27" s="132">
        <f t="shared" si="32"/>
        <v>26.315789473684209</v>
      </c>
      <c r="T27" s="132">
        <f t="shared" si="32"/>
        <v>0</v>
      </c>
      <c r="U27" s="132">
        <f t="shared" si="32"/>
        <v>5.2631578947368416</v>
      </c>
      <c r="V27" s="146">
        <f>V59</f>
        <v>19</v>
      </c>
      <c r="W27" s="132">
        <f t="shared" si="33"/>
        <v>10.526315789473683</v>
      </c>
      <c r="X27" s="132">
        <f t="shared" si="33"/>
        <v>42.105263157894733</v>
      </c>
      <c r="Y27" s="132">
        <f t="shared" si="33"/>
        <v>31.578947368421051</v>
      </c>
      <c r="Z27" s="132">
        <f t="shared" si="33"/>
        <v>5.2631578947368416</v>
      </c>
      <c r="AA27" s="132">
        <f t="shared" si="33"/>
        <v>10.526315789473683</v>
      </c>
      <c r="AB27" s="146">
        <f>AB59</f>
        <v>19</v>
      </c>
      <c r="AC27" s="132">
        <f t="shared" si="34"/>
        <v>21.052631578947366</v>
      </c>
      <c r="AD27" s="132">
        <f t="shared" si="34"/>
        <v>47.368421052631575</v>
      </c>
      <c r="AE27" s="132">
        <f t="shared" si="34"/>
        <v>26.315789473684209</v>
      </c>
      <c r="AF27" s="132">
        <f t="shared" si="34"/>
        <v>0</v>
      </c>
      <c r="AG27" s="132">
        <f t="shared" si="34"/>
        <v>5.2631578947368416</v>
      </c>
      <c r="AH27" s="146">
        <f>AH59</f>
        <v>19</v>
      </c>
      <c r="AI27" s="132">
        <f t="shared" si="35"/>
        <v>15.789473684210526</v>
      </c>
      <c r="AJ27" s="132">
        <f t="shared" si="35"/>
        <v>52.631578947368418</v>
      </c>
      <c r="AK27" s="132">
        <f t="shared" si="35"/>
        <v>15.789473684210526</v>
      </c>
      <c r="AL27" s="132">
        <f t="shared" si="35"/>
        <v>5.2631578947368416</v>
      </c>
      <c r="AM27" s="132">
        <f t="shared" si="35"/>
        <v>10.526315789473683</v>
      </c>
      <c r="AN27" s="146">
        <f>AN59</f>
        <v>19</v>
      </c>
      <c r="AO27" s="132">
        <f t="shared" si="36"/>
        <v>5.2631578947368416</v>
      </c>
      <c r="AP27" s="132">
        <f t="shared" si="36"/>
        <v>57.894736842105267</v>
      </c>
      <c r="AQ27" s="132">
        <f t="shared" si="36"/>
        <v>26.315789473684209</v>
      </c>
      <c r="AR27" s="132">
        <f t="shared" si="36"/>
        <v>5.2631578947368416</v>
      </c>
      <c r="AS27" s="132">
        <f t="shared" si="36"/>
        <v>5.2631578947368416</v>
      </c>
      <c r="AT27" s="146">
        <f>AT59</f>
        <v>19</v>
      </c>
      <c r="AU27" s="132">
        <f t="shared" si="37"/>
        <v>10.526315789473683</v>
      </c>
      <c r="AV27" s="132">
        <f t="shared" si="37"/>
        <v>63.157894736842103</v>
      </c>
      <c r="AW27" s="132">
        <f t="shared" si="37"/>
        <v>21.052631578947366</v>
      </c>
      <c r="AX27" s="132">
        <f t="shared" si="37"/>
        <v>0</v>
      </c>
      <c r="AY27" s="132">
        <f t="shared" si="37"/>
        <v>5.2631578947368416</v>
      </c>
      <c r="AZ27" s="146">
        <f>AZ59</f>
        <v>19</v>
      </c>
      <c r="BA27" s="132">
        <f t="shared" si="38"/>
        <v>0</v>
      </c>
      <c r="BB27" s="132">
        <f t="shared" si="38"/>
        <v>47.368421052631575</v>
      </c>
      <c r="BC27" s="132">
        <f t="shared" si="38"/>
        <v>36.84210526315789</v>
      </c>
      <c r="BD27" s="132">
        <f t="shared" si="38"/>
        <v>10.526315789473683</v>
      </c>
      <c r="BE27" s="132">
        <f t="shared" si="38"/>
        <v>5.2631578947368416</v>
      </c>
    </row>
    <row r="28" spans="1:57" ht="15" customHeight="1" x14ac:dyDescent="0.15">
      <c r="A28" s="202"/>
      <c r="B28" s="202" t="s">
        <v>345</v>
      </c>
      <c r="C28" s="221" t="s">
        <v>499</v>
      </c>
      <c r="D28" s="140">
        <f>D60</f>
        <v>960</v>
      </c>
      <c r="E28" s="127">
        <f t="shared" ref="E28:BE28" si="39">E60</f>
        <v>141</v>
      </c>
      <c r="F28" s="127">
        <f t="shared" si="39"/>
        <v>727</v>
      </c>
      <c r="G28" s="127">
        <f t="shared" si="39"/>
        <v>70</v>
      </c>
      <c r="H28" s="127">
        <f t="shared" si="39"/>
        <v>17</v>
      </c>
      <c r="I28" s="127">
        <f t="shared" si="39"/>
        <v>5</v>
      </c>
      <c r="J28" s="127">
        <f t="shared" si="39"/>
        <v>960</v>
      </c>
      <c r="K28" s="127">
        <f t="shared" si="39"/>
        <v>63</v>
      </c>
      <c r="L28" s="127">
        <f t="shared" si="39"/>
        <v>706</v>
      </c>
      <c r="M28" s="127">
        <f t="shared" si="39"/>
        <v>166</v>
      </c>
      <c r="N28" s="127">
        <f t="shared" si="39"/>
        <v>22</v>
      </c>
      <c r="O28" s="127">
        <f t="shared" si="39"/>
        <v>3</v>
      </c>
      <c r="P28" s="127">
        <f t="shared" si="39"/>
        <v>960</v>
      </c>
      <c r="Q28" s="127">
        <f t="shared" si="39"/>
        <v>115</v>
      </c>
      <c r="R28" s="127">
        <f t="shared" si="39"/>
        <v>649</v>
      </c>
      <c r="S28" s="127">
        <f t="shared" si="39"/>
        <v>177</v>
      </c>
      <c r="T28" s="127">
        <f t="shared" si="39"/>
        <v>10</v>
      </c>
      <c r="U28" s="127">
        <f t="shared" si="39"/>
        <v>9</v>
      </c>
      <c r="V28" s="127">
        <f t="shared" si="39"/>
        <v>960</v>
      </c>
      <c r="W28" s="127">
        <f t="shared" si="39"/>
        <v>99</v>
      </c>
      <c r="X28" s="127">
        <f t="shared" si="39"/>
        <v>688</v>
      </c>
      <c r="Y28" s="127">
        <f t="shared" si="39"/>
        <v>157</v>
      </c>
      <c r="Z28" s="127">
        <f t="shared" si="39"/>
        <v>9</v>
      </c>
      <c r="AA28" s="127">
        <f t="shared" si="39"/>
        <v>7</v>
      </c>
      <c r="AB28" s="127">
        <f t="shared" si="39"/>
        <v>960</v>
      </c>
      <c r="AC28" s="127">
        <f t="shared" si="39"/>
        <v>314</v>
      </c>
      <c r="AD28" s="127">
        <f t="shared" si="39"/>
        <v>513</v>
      </c>
      <c r="AE28" s="127">
        <f t="shared" si="39"/>
        <v>116</v>
      </c>
      <c r="AF28" s="127">
        <f t="shared" si="39"/>
        <v>13</v>
      </c>
      <c r="AG28" s="127">
        <f t="shared" si="39"/>
        <v>4</v>
      </c>
      <c r="AH28" s="127">
        <f t="shared" si="39"/>
        <v>960</v>
      </c>
      <c r="AI28" s="127">
        <f t="shared" si="39"/>
        <v>388</v>
      </c>
      <c r="AJ28" s="127">
        <f t="shared" si="39"/>
        <v>482</v>
      </c>
      <c r="AK28" s="127">
        <f t="shared" si="39"/>
        <v>57</v>
      </c>
      <c r="AL28" s="127">
        <f t="shared" si="39"/>
        <v>23</v>
      </c>
      <c r="AM28" s="127">
        <f t="shared" si="39"/>
        <v>10</v>
      </c>
      <c r="AN28" s="127">
        <f t="shared" si="39"/>
        <v>960</v>
      </c>
      <c r="AO28" s="127">
        <f t="shared" si="39"/>
        <v>114</v>
      </c>
      <c r="AP28" s="127">
        <f t="shared" si="39"/>
        <v>597</v>
      </c>
      <c r="AQ28" s="127">
        <f t="shared" si="39"/>
        <v>208</v>
      </c>
      <c r="AR28" s="127">
        <f t="shared" si="39"/>
        <v>38</v>
      </c>
      <c r="AS28" s="127">
        <f t="shared" si="39"/>
        <v>3</v>
      </c>
      <c r="AT28" s="127">
        <f t="shared" si="39"/>
        <v>960</v>
      </c>
      <c r="AU28" s="127">
        <f t="shared" si="39"/>
        <v>87</v>
      </c>
      <c r="AV28" s="127">
        <f t="shared" si="39"/>
        <v>694</v>
      </c>
      <c r="AW28" s="127">
        <f t="shared" si="39"/>
        <v>152</v>
      </c>
      <c r="AX28" s="127">
        <f t="shared" si="39"/>
        <v>19</v>
      </c>
      <c r="AY28" s="127">
        <f t="shared" si="39"/>
        <v>8</v>
      </c>
      <c r="AZ28" s="127">
        <f t="shared" si="39"/>
        <v>960</v>
      </c>
      <c r="BA28" s="127">
        <f t="shared" si="39"/>
        <v>186</v>
      </c>
      <c r="BB28" s="127">
        <f t="shared" si="39"/>
        <v>446</v>
      </c>
      <c r="BC28" s="127">
        <f t="shared" si="39"/>
        <v>281</v>
      </c>
      <c r="BD28" s="127">
        <f t="shared" si="39"/>
        <v>40</v>
      </c>
      <c r="BE28" s="127">
        <f t="shared" si="39"/>
        <v>7</v>
      </c>
    </row>
    <row r="29" spans="1:57" ht="15" customHeight="1" x14ac:dyDescent="0.15">
      <c r="A29" s="202"/>
      <c r="B29" s="202"/>
      <c r="C29" s="204"/>
      <c r="D29" s="131">
        <f>IF(SUM(E29:I29)&gt;100,"－",SUM(E29:I29))</f>
        <v>100</v>
      </c>
      <c r="E29" s="132">
        <f>E28/$D28*100</f>
        <v>14.6875</v>
      </c>
      <c r="F29" s="132">
        <f>F28/$D28*100</f>
        <v>75.729166666666671</v>
      </c>
      <c r="G29" s="132">
        <f>G28/$D28*100</f>
        <v>7.291666666666667</v>
      </c>
      <c r="H29" s="132">
        <f>H28/$D28*100</f>
        <v>1.7708333333333333</v>
      </c>
      <c r="I29" s="132">
        <f>I28/$D28*100</f>
        <v>0.52083333333333326</v>
      </c>
      <c r="J29" s="131">
        <f>IF(SUM(K29:O29)&gt;100,"－",SUM(K29:O29))</f>
        <v>100.00000000000001</v>
      </c>
      <c r="K29" s="132">
        <f>K28/$J28*100</f>
        <v>6.5625</v>
      </c>
      <c r="L29" s="132">
        <f>L28/$J28*100</f>
        <v>73.541666666666671</v>
      </c>
      <c r="M29" s="132">
        <f>M28/$J28*100</f>
        <v>17.291666666666668</v>
      </c>
      <c r="N29" s="132">
        <f>N28/$J28*100</f>
        <v>2.2916666666666665</v>
      </c>
      <c r="O29" s="132">
        <f>O28/$J28*100</f>
        <v>0.3125</v>
      </c>
      <c r="P29" s="131">
        <f>IF(SUM(Q29:U29)&gt;100,"－",SUM(Q29:U29))</f>
        <v>100.00000000000001</v>
      </c>
      <c r="Q29" s="132">
        <f>Q28/$P28*100</f>
        <v>11.979166666666668</v>
      </c>
      <c r="R29" s="132">
        <f>R28/$P28*100</f>
        <v>67.604166666666671</v>
      </c>
      <c r="S29" s="132">
        <f>S28/$P28*100</f>
        <v>18.4375</v>
      </c>
      <c r="T29" s="132">
        <f>T28/$P28*100</f>
        <v>1.0416666666666665</v>
      </c>
      <c r="U29" s="132">
        <f>U28/$P28*100</f>
        <v>0.9375</v>
      </c>
      <c r="V29" s="131">
        <f>IF(SUM(W29:AA29)&gt;100,"－",SUM(W29:AA29))</f>
        <v>100.00000000000001</v>
      </c>
      <c r="W29" s="132">
        <f>W28/$V28*100</f>
        <v>10.3125</v>
      </c>
      <c r="X29" s="132">
        <f>X28/$V28*100</f>
        <v>71.666666666666671</v>
      </c>
      <c r="Y29" s="132">
        <f>Y28/$V28*100</f>
        <v>16.354166666666668</v>
      </c>
      <c r="Z29" s="132">
        <f>Z28/$V28*100</f>
        <v>0.9375</v>
      </c>
      <c r="AA29" s="132">
        <f>AA28/$V28*100</f>
        <v>0.72916666666666663</v>
      </c>
      <c r="AB29" s="131">
        <f>IF(SUM(AC29:AG29)&gt;100,"－",SUM(AC29:AG29))</f>
        <v>100.00000000000001</v>
      </c>
      <c r="AC29" s="132">
        <f>AC28/$AB28*100</f>
        <v>32.708333333333336</v>
      </c>
      <c r="AD29" s="132">
        <f>AD28/$AB28*100</f>
        <v>53.437500000000007</v>
      </c>
      <c r="AE29" s="132">
        <f>AE28/$AB28*100</f>
        <v>12.083333333333334</v>
      </c>
      <c r="AF29" s="132">
        <f>AF28/$AB28*100</f>
        <v>1.3541666666666667</v>
      </c>
      <c r="AG29" s="132">
        <f>AG28/$AB28*100</f>
        <v>0.41666666666666669</v>
      </c>
      <c r="AH29" s="131">
        <f>IF(SUM(AI29:AM29)&gt;100,"－",SUM(AI29:AM29))</f>
        <v>100</v>
      </c>
      <c r="AI29" s="132">
        <f>AI28/$AH28*100</f>
        <v>40.416666666666664</v>
      </c>
      <c r="AJ29" s="132">
        <f>AJ28/$AH28*100</f>
        <v>50.208333333333336</v>
      </c>
      <c r="AK29" s="132">
        <f>AK28/$AH28*100</f>
        <v>5.9375</v>
      </c>
      <c r="AL29" s="132">
        <f>AL28/$AH28*100</f>
        <v>2.3958333333333335</v>
      </c>
      <c r="AM29" s="132">
        <f>AM28/$AH28*100</f>
        <v>1.0416666666666665</v>
      </c>
      <c r="AN29" s="131">
        <f>IF(SUM(AO29:AS29)&gt;100,"－",SUM(AO29:AS29))</f>
        <v>100</v>
      </c>
      <c r="AO29" s="132">
        <f>AO28/$AN28*100</f>
        <v>11.875</v>
      </c>
      <c r="AP29" s="132">
        <f>AP28/$AN28*100</f>
        <v>62.187499999999993</v>
      </c>
      <c r="AQ29" s="132">
        <f>AQ28/$AN28*100</f>
        <v>21.666666666666668</v>
      </c>
      <c r="AR29" s="132">
        <f>AR28/$AN28*100</f>
        <v>3.958333333333333</v>
      </c>
      <c r="AS29" s="132">
        <f>AS28/$AN28*100</f>
        <v>0.3125</v>
      </c>
      <c r="AT29" s="131">
        <f>IF(SUM(AU29:AY29)&gt;100,"－",SUM(AU29:AY29))</f>
        <v>100</v>
      </c>
      <c r="AU29" s="132">
        <f>AU28/$AT28*100</f>
        <v>9.0625</v>
      </c>
      <c r="AV29" s="132">
        <f>AV28/$AT28*100</f>
        <v>72.291666666666671</v>
      </c>
      <c r="AW29" s="132">
        <f>AW28/$AT28*100</f>
        <v>15.833333333333332</v>
      </c>
      <c r="AX29" s="132">
        <f>AX28/$AT28*100</f>
        <v>1.9791666666666665</v>
      </c>
      <c r="AY29" s="132">
        <f>AY28/$AT28*100</f>
        <v>0.83333333333333337</v>
      </c>
      <c r="AZ29" s="131">
        <f>IF(SUM(BA29:BE29)&gt;100,"－",SUM(BA29:BE29))</f>
        <v>100.00000000000003</v>
      </c>
      <c r="BA29" s="132">
        <f>BA28/$AZ28*100</f>
        <v>19.375</v>
      </c>
      <c r="BB29" s="132">
        <f>BB28/$AZ28*100</f>
        <v>46.458333333333336</v>
      </c>
      <c r="BC29" s="132">
        <f>BC28/$AZ28*100</f>
        <v>29.270833333333336</v>
      </c>
      <c r="BD29" s="132">
        <f>BD28/$AZ28*100</f>
        <v>4.1666666666666661</v>
      </c>
      <c r="BE29" s="132">
        <f>BE28/$AZ28*100</f>
        <v>0.72916666666666663</v>
      </c>
    </row>
    <row r="30" spans="1:57" ht="15" customHeight="1" x14ac:dyDescent="0.15">
      <c r="A30" s="202"/>
      <c r="B30" s="202"/>
      <c r="C30" s="203" t="s">
        <v>510</v>
      </c>
      <c r="D30" s="140">
        <f>D62</f>
        <v>847</v>
      </c>
      <c r="E30" s="141">
        <f t="shared" ref="E30:I32" si="40">IF($D30=0,0,E62/$D30*100)</f>
        <v>14.639905548996456</v>
      </c>
      <c r="F30" s="141">
        <f t="shared" si="40"/>
        <v>76.151121605667058</v>
      </c>
      <c r="G30" s="141">
        <f t="shared" si="40"/>
        <v>7.0838252656434477</v>
      </c>
      <c r="H30" s="141">
        <f t="shared" si="40"/>
        <v>1.5348288075560803</v>
      </c>
      <c r="I30" s="141">
        <f t="shared" si="40"/>
        <v>0.59031877213695394</v>
      </c>
      <c r="J30" s="140">
        <f>J62</f>
        <v>847</v>
      </c>
      <c r="K30" s="141">
        <f t="shared" ref="K30:O32" si="41">IF($J30=0,0,K62/$J30*100)</f>
        <v>6.4935064935064926</v>
      </c>
      <c r="L30" s="141">
        <f t="shared" si="41"/>
        <v>74.144037780401419</v>
      </c>
      <c r="M30" s="141">
        <f t="shared" si="41"/>
        <v>16.883116883116884</v>
      </c>
      <c r="N30" s="141">
        <f t="shared" si="41"/>
        <v>2.1251475796930341</v>
      </c>
      <c r="O30" s="141">
        <f t="shared" si="41"/>
        <v>0.35419126328217237</v>
      </c>
      <c r="P30" s="140">
        <f>P62</f>
        <v>847</v>
      </c>
      <c r="Q30" s="141">
        <f t="shared" ref="Q30:U32" si="42">IF($P30=0,0,Q62/$P30*100)</f>
        <v>11.334120425029516</v>
      </c>
      <c r="R30" s="141">
        <f t="shared" si="42"/>
        <v>68.713105076741442</v>
      </c>
      <c r="S30" s="141">
        <f t="shared" si="42"/>
        <v>18.063754427390791</v>
      </c>
      <c r="T30" s="141">
        <f t="shared" si="42"/>
        <v>0.94451003541912626</v>
      </c>
      <c r="U30" s="141">
        <f t="shared" si="42"/>
        <v>0.94451003541912626</v>
      </c>
      <c r="V30" s="140">
        <f>V62</f>
        <v>847</v>
      </c>
      <c r="W30" s="141">
        <f t="shared" ref="W30:AA32" si="43">IF($V30=0,0,W62/$V30*100)</f>
        <v>9.6812278630460451</v>
      </c>
      <c r="X30" s="141">
        <f t="shared" si="43"/>
        <v>72.373081463990559</v>
      </c>
      <c r="Y30" s="141">
        <f t="shared" si="43"/>
        <v>16.292798110979927</v>
      </c>
      <c r="Z30" s="141">
        <f t="shared" si="43"/>
        <v>0.82644628099173556</v>
      </c>
      <c r="AA30" s="141">
        <f t="shared" si="43"/>
        <v>0.82644628099173556</v>
      </c>
      <c r="AB30" s="140">
        <f>AB62</f>
        <v>847</v>
      </c>
      <c r="AC30" s="141">
        <f t="shared" ref="AC30:AG32" si="44">IF($AB30=0,0,AC62/$AB30*100)</f>
        <v>32.939787485242029</v>
      </c>
      <c r="AD30" s="141">
        <f t="shared" si="44"/>
        <v>53.36481700118064</v>
      </c>
      <c r="AE30" s="141">
        <f t="shared" si="44"/>
        <v>11.80637544273908</v>
      </c>
      <c r="AF30" s="141">
        <f t="shared" si="44"/>
        <v>1.4167650531286895</v>
      </c>
      <c r="AG30" s="141">
        <f t="shared" si="44"/>
        <v>0.47225501770956313</v>
      </c>
      <c r="AH30" s="140">
        <f>AH62</f>
        <v>847</v>
      </c>
      <c r="AI30" s="141">
        <f t="shared" ref="AI30:AM32" si="45">IF($AH30=0,0,AI62/$AH30*100)</f>
        <v>41.912632821723733</v>
      </c>
      <c r="AJ30" s="141">
        <f t="shared" si="45"/>
        <v>48.878394332939791</v>
      </c>
      <c r="AK30" s="141">
        <f t="shared" si="45"/>
        <v>5.667060212514758</v>
      </c>
      <c r="AL30" s="141">
        <f t="shared" si="45"/>
        <v>2.4793388429752068</v>
      </c>
      <c r="AM30" s="141">
        <f t="shared" si="45"/>
        <v>1.0625737898465171</v>
      </c>
      <c r="AN30" s="140">
        <f>AN62</f>
        <v>847</v>
      </c>
      <c r="AO30" s="141">
        <f t="shared" ref="AO30:AS32" si="46">IF($AN30=0,0,AO62/$AN30*100)</f>
        <v>11.570247933884298</v>
      </c>
      <c r="AP30" s="141">
        <f t="shared" si="46"/>
        <v>62.691853600944512</v>
      </c>
      <c r="AQ30" s="141">
        <f t="shared" si="46"/>
        <v>21.369539551357732</v>
      </c>
      <c r="AR30" s="141">
        <f t="shared" si="46"/>
        <v>4.0141676505312871</v>
      </c>
      <c r="AS30" s="141">
        <f t="shared" si="46"/>
        <v>0.35419126328217237</v>
      </c>
      <c r="AT30" s="140">
        <f>AT62</f>
        <v>847</v>
      </c>
      <c r="AU30" s="141">
        <f t="shared" ref="AU30:AY32" si="47">IF($AT30=0,0,AU62/$AT30*100)</f>
        <v>9.208972845336481</v>
      </c>
      <c r="AV30" s="141">
        <f t="shared" si="47"/>
        <v>71.664698937426209</v>
      </c>
      <c r="AW30" s="141">
        <f t="shared" si="47"/>
        <v>16.292798110979927</v>
      </c>
      <c r="AX30" s="141">
        <f t="shared" si="47"/>
        <v>2.2432113341204247</v>
      </c>
      <c r="AY30" s="141">
        <f t="shared" si="47"/>
        <v>0.59031877213695394</v>
      </c>
      <c r="AZ30" s="140">
        <f>AZ62</f>
        <v>847</v>
      </c>
      <c r="BA30" s="141">
        <f t="shared" ref="BA30:BE32" si="48">IF($AZ30=0,0,BA62/$AZ30*100)</f>
        <v>19.952774498229044</v>
      </c>
      <c r="BB30" s="141">
        <f t="shared" si="48"/>
        <v>46.517119244391971</v>
      </c>
      <c r="BC30" s="141">
        <f t="shared" si="48"/>
        <v>28.335301062573791</v>
      </c>
      <c r="BD30" s="141">
        <f t="shared" si="48"/>
        <v>4.4864226682408495</v>
      </c>
      <c r="BE30" s="141">
        <f t="shared" si="48"/>
        <v>0.70838252656434475</v>
      </c>
    </row>
    <row r="31" spans="1:57" ht="15" customHeight="1" x14ac:dyDescent="0.15">
      <c r="A31" s="202"/>
      <c r="B31" s="202"/>
      <c r="C31" s="203" t="s">
        <v>511</v>
      </c>
      <c r="D31" s="140">
        <f>D63</f>
        <v>29</v>
      </c>
      <c r="E31" s="141">
        <f t="shared" si="40"/>
        <v>3.4482758620689653</v>
      </c>
      <c r="F31" s="141">
        <f t="shared" si="40"/>
        <v>82.758620689655174</v>
      </c>
      <c r="G31" s="141">
        <f t="shared" si="40"/>
        <v>3.4482758620689653</v>
      </c>
      <c r="H31" s="141">
        <f t="shared" si="40"/>
        <v>10.344827586206897</v>
      </c>
      <c r="I31" s="141">
        <f t="shared" si="40"/>
        <v>0</v>
      </c>
      <c r="J31" s="140">
        <f>J63</f>
        <v>29</v>
      </c>
      <c r="K31" s="141">
        <f t="shared" si="41"/>
        <v>0</v>
      </c>
      <c r="L31" s="141">
        <f t="shared" si="41"/>
        <v>75.862068965517238</v>
      </c>
      <c r="M31" s="141">
        <f t="shared" si="41"/>
        <v>17.241379310344829</v>
      </c>
      <c r="N31" s="141">
        <f t="shared" si="41"/>
        <v>6.8965517241379306</v>
      </c>
      <c r="O31" s="141">
        <f t="shared" si="41"/>
        <v>0</v>
      </c>
      <c r="P31" s="140">
        <f>P63</f>
        <v>29</v>
      </c>
      <c r="Q31" s="141">
        <f t="shared" si="42"/>
        <v>17.241379310344829</v>
      </c>
      <c r="R31" s="141">
        <f t="shared" si="42"/>
        <v>65.517241379310349</v>
      </c>
      <c r="S31" s="141">
        <f t="shared" si="42"/>
        <v>10.344827586206897</v>
      </c>
      <c r="T31" s="141">
        <f t="shared" si="42"/>
        <v>3.4482758620689653</v>
      </c>
      <c r="U31" s="141">
        <f t="shared" si="42"/>
        <v>3.4482758620689653</v>
      </c>
      <c r="V31" s="140">
        <f>V63</f>
        <v>29</v>
      </c>
      <c r="W31" s="141">
        <f t="shared" si="43"/>
        <v>17.241379310344829</v>
      </c>
      <c r="X31" s="141">
        <f t="shared" si="43"/>
        <v>62.068965517241381</v>
      </c>
      <c r="Y31" s="141">
        <f t="shared" si="43"/>
        <v>20.689655172413794</v>
      </c>
      <c r="Z31" s="141">
        <f t="shared" si="43"/>
        <v>0</v>
      </c>
      <c r="AA31" s="141">
        <f t="shared" si="43"/>
        <v>0</v>
      </c>
      <c r="AB31" s="140">
        <f>AB63</f>
        <v>29</v>
      </c>
      <c r="AC31" s="141">
        <f t="shared" si="44"/>
        <v>24.137931034482758</v>
      </c>
      <c r="AD31" s="141">
        <f t="shared" si="44"/>
        <v>51.724137931034484</v>
      </c>
      <c r="AE31" s="141">
        <f t="shared" si="44"/>
        <v>24.137931034482758</v>
      </c>
      <c r="AF31" s="141">
        <f t="shared" si="44"/>
        <v>0</v>
      </c>
      <c r="AG31" s="141">
        <f t="shared" si="44"/>
        <v>0</v>
      </c>
      <c r="AH31" s="140">
        <f>AH63</f>
        <v>29</v>
      </c>
      <c r="AI31" s="141">
        <f t="shared" si="45"/>
        <v>13.793103448275861</v>
      </c>
      <c r="AJ31" s="141">
        <f t="shared" si="45"/>
        <v>75.862068965517238</v>
      </c>
      <c r="AK31" s="141">
        <f t="shared" si="45"/>
        <v>10.344827586206897</v>
      </c>
      <c r="AL31" s="141">
        <f t="shared" si="45"/>
        <v>0</v>
      </c>
      <c r="AM31" s="141">
        <f t="shared" si="45"/>
        <v>0</v>
      </c>
      <c r="AN31" s="140">
        <f>AN63</f>
        <v>29</v>
      </c>
      <c r="AO31" s="141">
        <f t="shared" si="46"/>
        <v>6.8965517241379306</v>
      </c>
      <c r="AP31" s="141">
        <f t="shared" si="46"/>
        <v>58.620689655172406</v>
      </c>
      <c r="AQ31" s="141">
        <f t="shared" si="46"/>
        <v>24.137931034482758</v>
      </c>
      <c r="AR31" s="141">
        <f t="shared" si="46"/>
        <v>10.344827586206897</v>
      </c>
      <c r="AS31" s="141">
        <f t="shared" si="46"/>
        <v>0</v>
      </c>
      <c r="AT31" s="140">
        <f>AT63</f>
        <v>29</v>
      </c>
      <c r="AU31" s="141">
        <f t="shared" si="47"/>
        <v>3.4482758620689653</v>
      </c>
      <c r="AV31" s="141">
        <f t="shared" si="47"/>
        <v>82.758620689655174</v>
      </c>
      <c r="AW31" s="141">
        <f t="shared" si="47"/>
        <v>13.793103448275861</v>
      </c>
      <c r="AX31" s="141">
        <f t="shared" si="47"/>
        <v>0</v>
      </c>
      <c r="AY31" s="141">
        <f t="shared" si="47"/>
        <v>0</v>
      </c>
      <c r="AZ31" s="140">
        <f>AZ63</f>
        <v>29</v>
      </c>
      <c r="BA31" s="141">
        <f t="shared" si="48"/>
        <v>13.793103448275861</v>
      </c>
      <c r="BB31" s="141">
        <f t="shared" si="48"/>
        <v>37.931034482758619</v>
      </c>
      <c r="BC31" s="141">
        <f t="shared" si="48"/>
        <v>44.827586206896555</v>
      </c>
      <c r="BD31" s="141">
        <f t="shared" si="48"/>
        <v>0</v>
      </c>
      <c r="BE31" s="141">
        <f t="shared" si="48"/>
        <v>3.4482758620689653</v>
      </c>
    </row>
    <row r="32" spans="1:57" ht="15" customHeight="1" x14ac:dyDescent="0.15">
      <c r="A32" s="204"/>
      <c r="B32" s="198"/>
      <c r="C32" s="204" t="s">
        <v>332</v>
      </c>
      <c r="D32" s="146">
        <f>D64</f>
        <v>84</v>
      </c>
      <c r="E32" s="132">
        <f t="shared" si="40"/>
        <v>19.047619047619047</v>
      </c>
      <c r="F32" s="132">
        <f t="shared" si="40"/>
        <v>69.047619047619051</v>
      </c>
      <c r="G32" s="132">
        <f t="shared" si="40"/>
        <v>10.714285714285714</v>
      </c>
      <c r="H32" s="132">
        <f t="shared" si="40"/>
        <v>1.1904761904761905</v>
      </c>
      <c r="I32" s="132">
        <f t="shared" si="40"/>
        <v>0</v>
      </c>
      <c r="J32" s="146">
        <f>J64</f>
        <v>84</v>
      </c>
      <c r="K32" s="132">
        <f t="shared" si="41"/>
        <v>9.5238095238095237</v>
      </c>
      <c r="L32" s="132">
        <f t="shared" si="41"/>
        <v>66.666666666666657</v>
      </c>
      <c r="M32" s="132">
        <f t="shared" si="41"/>
        <v>21.428571428571427</v>
      </c>
      <c r="N32" s="132">
        <f t="shared" si="41"/>
        <v>2.3809523809523809</v>
      </c>
      <c r="O32" s="132">
        <f t="shared" si="41"/>
        <v>0</v>
      </c>
      <c r="P32" s="146">
        <f>P64</f>
        <v>84</v>
      </c>
      <c r="Q32" s="132">
        <f t="shared" si="42"/>
        <v>16.666666666666664</v>
      </c>
      <c r="R32" s="132">
        <f t="shared" si="42"/>
        <v>57.142857142857139</v>
      </c>
      <c r="S32" s="132">
        <f t="shared" si="42"/>
        <v>25</v>
      </c>
      <c r="T32" s="132">
        <f t="shared" si="42"/>
        <v>1.1904761904761905</v>
      </c>
      <c r="U32" s="132">
        <f t="shared" si="42"/>
        <v>0</v>
      </c>
      <c r="V32" s="146">
        <f>V64</f>
        <v>84</v>
      </c>
      <c r="W32" s="132">
        <f t="shared" si="43"/>
        <v>14.285714285714285</v>
      </c>
      <c r="X32" s="132">
        <f t="shared" si="43"/>
        <v>67.857142857142861</v>
      </c>
      <c r="Y32" s="132">
        <f t="shared" si="43"/>
        <v>15.476190476190476</v>
      </c>
      <c r="Z32" s="132">
        <f t="shared" si="43"/>
        <v>2.3809523809523809</v>
      </c>
      <c r="AA32" s="132">
        <f t="shared" si="43"/>
        <v>0</v>
      </c>
      <c r="AB32" s="146">
        <f>AB64</f>
        <v>84</v>
      </c>
      <c r="AC32" s="132">
        <f t="shared" si="44"/>
        <v>33.333333333333329</v>
      </c>
      <c r="AD32" s="132">
        <f t="shared" si="44"/>
        <v>54.761904761904766</v>
      </c>
      <c r="AE32" s="132">
        <f t="shared" si="44"/>
        <v>10.714285714285714</v>
      </c>
      <c r="AF32" s="132">
        <f t="shared" si="44"/>
        <v>1.1904761904761905</v>
      </c>
      <c r="AG32" s="132">
        <f t="shared" si="44"/>
        <v>0</v>
      </c>
      <c r="AH32" s="146">
        <f>AH64</f>
        <v>84</v>
      </c>
      <c r="AI32" s="132">
        <f t="shared" si="45"/>
        <v>34.523809523809526</v>
      </c>
      <c r="AJ32" s="132">
        <f t="shared" si="45"/>
        <v>54.761904761904766</v>
      </c>
      <c r="AK32" s="132">
        <f t="shared" si="45"/>
        <v>7.1428571428571423</v>
      </c>
      <c r="AL32" s="132">
        <f t="shared" si="45"/>
        <v>2.3809523809523809</v>
      </c>
      <c r="AM32" s="132">
        <f t="shared" si="45"/>
        <v>1.1904761904761905</v>
      </c>
      <c r="AN32" s="146">
        <f>AN64</f>
        <v>84</v>
      </c>
      <c r="AO32" s="132">
        <f t="shared" si="46"/>
        <v>16.666666666666664</v>
      </c>
      <c r="AP32" s="132">
        <f t="shared" si="46"/>
        <v>58.333333333333336</v>
      </c>
      <c r="AQ32" s="132">
        <f t="shared" si="46"/>
        <v>23.809523809523807</v>
      </c>
      <c r="AR32" s="132">
        <f t="shared" si="46"/>
        <v>1.1904761904761905</v>
      </c>
      <c r="AS32" s="132">
        <f t="shared" si="46"/>
        <v>0</v>
      </c>
      <c r="AT32" s="146">
        <f>AT64</f>
        <v>84</v>
      </c>
      <c r="AU32" s="132">
        <f t="shared" si="47"/>
        <v>9.5238095238095237</v>
      </c>
      <c r="AV32" s="132">
        <f t="shared" si="47"/>
        <v>75</v>
      </c>
      <c r="AW32" s="132">
        <f t="shared" si="47"/>
        <v>11.904761904761903</v>
      </c>
      <c r="AX32" s="132">
        <f t="shared" si="47"/>
        <v>0</v>
      </c>
      <c r="AY32" s="132">
        <f t="shared" si="47"/>
        <v>3.5714285714285712</v>
      </c>
      <c r="AZ32" s="146">
        <f>AZ64</f>
        <v>84</v>
      </c>
      <c r="BA32" s="132">
        <f t="shared" si="48"/>
        <v>15.476190476190476</v>
      </c>
      <c r="BB32" s="132">
        <f t="shared" si="48"/>
        <v>48.80952380952381</v>
      </c>
      <c r="BC32" s="132">
        <f t="shared" si="48"/>
        <v>33.333333333333329</v>
      </c>
      <c r="BD32" s="132">
        <f t="shared" si="48"/>
        <v>2.3809523809523809</v>
      </c>
      <c r="BE32" s="132">
        <f t="shared" si="48"/>
        <v>0</v>
      </c>
    </row>
    <row r="36" spans="1:57" ht="15" customHeight="1" x14ac:dyDescent="0.15">
      <c r="A36" s="196" t="s">
        <v>504</v>
      </c>
      <c r="B36" s="217"/>
      <c r="C36" s="197"/>
      <c r="D36" s="205">
        <v>2031</v>
      </c>
      <c r="E36" s="205">
        <v>299</v>
      </c>
      <c r="F36" s="205">
        <v>1416</v>
      </c>
      <c r="G36" s="205">
        <v>184</v>
      </c>
      <c r="H36" s="205">
        <v>47</v>
      </c>
      <c r="I36" s="205">
        <v>85</v>
      </c>
      <c r="J36" s="205">
        <v>2031</v>
      </c>
      <c r="K36" s="205">
        <v>165</v>
      </c>
      <c r="L36" s="205">
        <v>1362</v>
      </c>
      <c r="M36" s="205">
        <v>374</v>
      </c>
      <c r="N36" s="205">
        <v>60</v>
      </c>
      <c r="O36" s="205">
        <v>70</v>
      </c>
      <c r="P36" s="205">
        <v>2031</v>
      </c>
      <c r="Q36" s="205">
        <v>267</v>
      </c>
      <c r="R36" s="205">
        <v>1291</v>
      </c>
      <c r="S36" s="205">
        <v>353</v>
      </c>
      <c r="T36" s="205">
        <v>36</v>
      </c>
      <c r="U36" s="205">
        <v>84</v>
      </c>
      <c r="V36" s="205">
        <v>2031</v>
      </c>
      <c r="W36" s="205">
        <v>238</v>
      </c>
      <c r="X36" s="205">
        <v>1352</v>
      </c>
      <c r="Y36" s="205">
        <v>326</v>
      </c>
      <c r="Z36" s="205">
        <v>35</v>
      </c>
      <c r="AA36" s="205">
        <v>80</v>
      </c>
      <c r="AB36" s="205">
        <v>2031</v>
      </c>
      <c r="AC36" s="205">
        <v>616</v>
      </c>
      <c r="AD36" s="205">
        <v>1014</v>
      </c>
      <c r="AE36" s="205">
        <v>282</v>
      </c>
      <c r="AF36" s="205">
        <v>40</v>
      </c>
      <c r="AG36" s="205">
        <v>79</v>
      </c>
      <c r="AH36" s="205">
        <v>2031</v>
      </c>
      <c r="AI36" s="205">
        <v>725</v>
      </c>
      <c r="AJ36" s="205">
        <v>1020</v>
      </c>
      <c r="AK36" s="205">
        <v>131</v>
      </c>
      <c r="AL36" s="205">
        <v>71</v>
      </c>
      <c r="AM36" s="205">
        <v>84</v>
      </c>
      <c r="AN36" s="205">
        <v>2031</v>
      </c>
      <c r="AO36" s="205">
        <v>214</v>
      </c>
      <c r="AP36" s="205">
        <v>1205</v>
      </c>
      <c r="AQ36" s="205">
        <v>434</v>
      </c>
      <c r="AR36" s="205">
        <v>89</v>
      </c>
      <c r="AS36" s="205">
        <v>89</v>
      </c>
      <c r="AT36" s="205">
        <v>2031</v>
      </c>
      <c r="AU36" s="205">
        <v>170</v>
      </c>
      <c r="AV36" s="205">
        <v>1362</v>
      </c>
      <c r="AW36" s="205">
        <v>327</v>
      </c>
      <c r="AX36" s="205">
        <v>67</v>
      </c>
      <c r="AY36" s="205">
        <v>105</v>
      </c>
      <c r="AZ36" s="205">
        <v>2031</v>
      </c>
      <c r="BA36" s="205">
        <v>334</v>
      </c>
      <c r="BB36" s="205">
        <v>945</v>
      </c>
      <c r="BC36" s="205">
        <v>560</v>
      </c>
      <c r="BD36" s="205">
        <v>107</v>
      </c>
      <c r="BE36" s="205">
        <v>85</v>
      </c>
    </row>
    <row r="37" spans="1:57" ht="15" customHeight="1" x14ac:dyDescent="0.15">
      <c r="A37" s="198"/>
      <c r="B37" s="218"/>
      <c r="C37" s="199"/>
      <c r="D37" s="205"/>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row>
    <row r="38" spans="1:57" ht="15" customHeight="1" x14ac:dyDescent="0.15">
      <c r="A38" s="200" t="s">
        <v>690</v>
      </c>
      <c r="B38" s="200" t="s">
        <v>510</v>
      </c>
      <c r="C38" s="219"/>
      <c r="D38" s="205">
        <v>1857</v>
      </c>
      <c r="E38" s="205">
        <v>271</v>
      </c>
      <c r="F38" s="205">
        <v>1312</v>
      </c>
      <c r="G38" s="205">
        <v>175</v>
      </c>
      <c r="H38" s="205">
        <v>41</v>
      </c>
      <c r="I38" s="205">
        <v>58</v>
      </c>
      <c r="J38" s="205">
        <v>1857</v>
      </c>
      <c r="K38" s="205">
        <v>141</v>
      </c>
      <c r="L38" s="205">
        <v>1263</v>
      </c>
      <c r="M38" s="205">
        <v>354</v>
      </c>
      <c r="N38" s="205">
        <v>54</v>
      </c>
      <c r="O38" s="205">
        <v>45</v>
      </c>
      <c r="P38" s="205">
        <v>1857</v>
      </c>
      <c r="Q38" s="205">
        <v>234</v>
      </c>
      <c r="R38" s="205">
        <v>1196</v>
      </c>
      <c r="S38" s="205">
        <v>336</v>
      </c>
      <c r="T38" s="205">
        <v>32</v>
      </c>
      <c r="U38" s="205">
        <v>59</v>
      </c>
      <c r="V38" s="205">
        <v>1857</v>
      </c>
      <c r="W38" s="205">
        <v>208</v>
      </c>
      <c r="X38" s="205">
        <v>1256</v>
      </c>
      <c r="Y38" s="205">
        <v>308</v>
      </c>
      <c r="Z38" s="205">
        <v>31</v>
      </c>
      <c r="AA38" s="205">
        <v>54</v>
      </c>
      <c r="AB38" s="205">
        <v>1857</v>
      </c>
      <c r="AC38" s="205">
        <v>579</v>
      </c>
      <c r="AD38" s="205">
        <v>924</v>
      </c>
      <c r="AE38" s="205">
        <v>264</v>
      </c>
      <c r="AF38" s="205">
        <v>37</v>
      </c>
      <c r="AG38" s="205">
        <v>53</v>
      </c>
      <c r="AH38" s="205">
        <v>1857</v>
      </c>
      <c r="AI38" s="205">
        <v>683</v>
      </c>
      <c r="AJ38" s="205">
        <v>930</v>
      </c>
      <c r="AK38" s="205">
        <v>119</v>
      </c>
      <c r="AL38" s="205">
        <v>67</v>
      </c>
      <c r="AM38" s="205">
        <v>58</v>
      </c>
      <c r="AN38" s="205">
        <v>1857</v>
      </c>
      <c r="AO38" s="205">
        <v>196</v>
      </c>
      <c r="AP38" s="205">
        <v>1119</v>
      </c>
      <c r="AQ38" s="205">
        <v>396</v>
      </c>
      <c r="AR38" s="205">
        <v>84</v>
      </c>
      <c r="AS38" s="205">
        <v>62</v>
      </c>
      <c r="AT38" s="205">
        <v>1857</v>
      </c>
      <c r="AU38" s="205">
        <v>154</v>
      </c>
      <c r="AV38" s="205">
        <v>1270</v>
      </c>
      <c r="AW38" s="205">
        <v>310</v>
      </c>
      <c r="AX38" s="205">
        <v>52</v>
      </c>
      <c r="AY38" s="205">
        <v>71</v>
      </c>
      <c r="AZ38" s="205">
        <v>1857</v>
      </c>
      <c r="BA38" s="205">
        <v>317</v>
      </c>
      <c r="BB38" s="205">
        <v>873</v>
      </c>
      <c r="BC38" s="205">
        <v>507</v>
      </c>
      <c r="BD38" s="205">
        <v>99</v>
      </c>
      <c r="BE38" s="205">
        <v>61</v>
      </c>
    </row>
    <row r="39" spans="1:57" ht="15" customHeight="1" x14ac:dyDescent="0.15">
      <c r="A39" s="202" t="s">
        <v>674</v>
      </c>
      <c r="B39" s="202" t="s">
        <v>511</v>
      </c>
      <c r="C39" s="220"/>
      <c r="D39" s="205">
        <v>74</v>
      </c>
      <c r="E39" s="205">
        <v>11</v>
      </c>
      <c r="F39" s="205">
        <v>49</v>
      </c>
      <c r="G39" s="205">
        <v>9</v>
      </c>
      <c r="H39" s="205">
        <v>1</v>
      </c>
      <c r="I39" s="205">
        <v>4</v>
      </c>
      <c r="J39" s="205">
        <v>74</v>
      </c>
      <c r="K39" s="205">
        <v>6</v>
      </c>
      <c r="L39" s="205">
        <v>50</v>
      </c>
      <c r="M39" s="205">
        <v>12</v>
      </c>
      <c r="N39" s="205">
        <v>2</v>
      </c>
      <c r="O39" s="205">
        <v>4</v>
      </c>
      <c r="P39" s="205">
        <v>74</v>
      </c>
      <c r="Q39" s="205">
        <v>14</v>
      </c>
      <c r="R39" s="205">
        <v>44</v>
      </c>
      <c r="S39" s="205">
        <v>12</v>
      </c>
      <c r="T39" s="205">
        <v>0</v>
      </c>
      <c r="U39" s="205">
        <v>4</v>
      </c>
      <c r="V39" s="205">
        <v>74</v>
      </c>
      <c r="W39" s="205">
        <v>12</v>
      </c>
      <c r="X39" s="205">
        <v>42</v>
      </c>
      <c r="Y39" s="205">
        <v>14</v>
      </c>
      <c r="Z39" s="205">
        <v>1</v>
      </c>
      <c r="AA39" s="205">
        <v>5</v>
      </c>
      <c r="AB39" s="205">
        <v>74</v>
      </c>
      <c r="AC39" s="205">
        <v>15</v>
      </c>
      <c r="AD39" s="205">
        <v>44</v>
      </c>
      <c r="AE39" s="205">
        <v>10</v>
      </c>
      <c r="AF39" s="205">
        <v>1</v>
      </c>
      <c r="AG39" s="205">
        <v>4</v>
      </c>
      <c r="AH39" s="205">
        <v>74</v>
      </c>
      <c r="AI39" s="205">
        <v>18</v>
      </c>
      <c r="AJ39" s="205">
        <v>43</v>
      </c>
      <c r="AK39" s="205">
        <v>8</v>
      </c>
      <c r="AL39" s="205">
        <v>2</v>
      </c>
      <c r="AM39" s="205">
        <v>3</v>
      </c>
      <c r="AN39" s="205">
        <v>74</v>
      </c>
      <c r="AO39" s="205">
        <v>10</v>
      </c>
      <c r="AP39" s="205">
        <v>34</v>
      </c>
      <c r="AQ39" s="205">
        <v>25</v>
      </c>
      <c r="AR39" s="205">
        <v>2</v>
      </c>
      <c r="AS39" s="205">
        <v>3</v>
      </c>
      <c r="AT39" s="205">
        <v>74</v>
      </c>
      <c r="AU39" s="205">
        <v>8</v>
      </c>
      <c r="AV39" s="205">
        <v>46</v>
      </c>
      <c r="AW39" s="205">
        <v>12</v>
      </c>
      <c r="AX39" s="205">
        <v>4</v>
      </c>
      <c r="AY39" s="205">
        <v>4</v>
      </c>
      <c r="AZ39" s="205">
        <v>74</v>
      </c>
      <c r="BA39" s="205">
        <v>8</v>
      </c>
      <c r="BB39" s="205">
        <v>29</v>
      </c>
      <c r="BC39" s="205">
        <v>28</v>
      </c>
      <c r="BD39" s="205">
        <v>6</v>
      </c>
      <c r="BE39" s="205">
        <v>3</v>
      </c>
    </row>
    <row r="40" spans="1:57" ht="15" customHeight="1" x14ac:dyDescent="0.15">
      <c r="A40" s="198" t="s">
        <v>675</v>
      </c>
      <c r="B40" s="198" t="s">
        <v>332</v>
      </c>
      <c r="C40" s="199"/>
      <c r="D40" s="205">
        <v>100</v>
      </c>
      <c r="E40" s="205">
        <v>17</v>
      </c>
      <c r="F40" s="205">
        <v>55</v>
      </c>
      <c r="G40" s="205">
        <v>0</v>
      </c>
      <c r="H40" s="205">
        <v>5</v>
      </c>
      <c r="I40" s="205">
        <v>23</v>
      </c>
      <c r="J40" s="205">
        <v>100</v>
      </c>
      <c r="K40" s="205">
        <v>18</v>
      </c>
      <c r="L40" s="205">
        <v>49</v>
      </c>
      <c r="M40" s="205">
        <v>8</v>
      </c>
      <c r="N40" s="205">
        <v>4</v>
      </c>
      <c r="O40" s="205">
        <v>21</v>
      </c>
      <c r="P40" s="205">
        <v>100</v>
      </c>
      <c r="Q40" s="205">
        <v>19</v>
      </c>
      <c r="R40" s="205">
        <v>51</v>
      </c>
      <c r="S40" s="205">
        <v>5</v>
      </c>
      <c r="T40" s="205">
        <v>4</v>
      </c>
      <c r="U40" s="205">
        <v>21</v>
      </c>
      <c r="V40" s="205">
        <v>100</v>
      </c>
      <c r="W40" s="205">
        <v>18</v>
      </c>
      <c r="X40" s="205">
        <v>54</v>
      </c>
      <c r="Y40" s="205">
        <v>4</v>
      </c>
      <c r="Z40" s="205">
        <v>3</v>
      </c>
      <c r="AA40" s="205">
        <v>21</v>
      </c>
      <c r="AB40" s="205">
        <v>100</v>
      </c>
      <c r="AC40" s="205">
        <v>22</v>
      </c>
      <c r="AD40" s="205">
        <v>46</v>
      </c>
      <c r="AE40" s="205">
        <v>8</v>
      </c>
      <c r="AF40" s="205">
        <v>2</v>
      </c>
      <c r="AG40" s="205">
        <v>22</v>
      </c>
      <c r="AH40" s="205">
        <v>100</v>
      </c>
      <c r="AI40" s="205">
        <v>24</v>
      </c>
      <c r="AJ40" s="205">
        <v>47</v>
      </c>
      <c r="AK40" s="205">
        <v>4</v>
      </c>
      <c r="AL40" s="205">
        <v>2</v>
      </c>
      <c r="AM40" s="205">
        <v>23</v>
      </c>
      <c r="AN40" s="205">
        <v>100</v>
      </c>
      <c r="AO40" s="205">
        <v>8</v>
      </c>
      <c r="AP40" s="205">
        <v>52</v>
      </c>
      <c r="AQ40" s="205">
        <v>13</v>
      </c>
      <c r="AR40" s="205">
        <v>3</v>
      </c>
      <c r="AS40" s="205">
        <v>24</v>
      </c>
      <c r="AT40" s="205">
        <v>100</v>
      </c>
      <c r="AU40" s="205">
        <v>8</v>
      </c>
      <c r="AV40" s="205">
        <v>46</v>
      </c>
      <c r="AW40" s="205">
        <v>5</v>
      </c>
      <c r="AX40" s="205">
        <v>11</v>
      </c>
      <c r="AY40" s="205">
        <v>30</v>
      </c>
      <c r="AZ40" s="205">
        <v>100</v>
      </c>
      <c r="BA40" s="205">
        <v>9</v>
      </c>
      <c r="BB40" s="205">
        <v>43</v>
      </c>
      <c r="BC40" s="205">
        <v>25</v>
      </c>
      <c r="BD40" s="205">
        <v>2</v>
      </c>
      <c r="BE40" s="205">
        <v>21</v>
      </c>
    </row>
    <row r="41" spans="1:57" ht="15" customHeight="1" x14ac:dyDescent="0.15">
      <c r="A41" s="202" t="s">
        <v>684</v>
      </c>
      <c r="B41" s="202" t="s">
        <v>685</v>
      </c>
      <c r="C41" s="203" t="s">
        <v>607</v>
      </c>
      <c r="D41" s="205">
        <v>1098</v>
      </c>
      <c r="E41" s="205">
        <v>172</v>
      </c>
      <c r="F41" s="205">
        <v>787</v>
      </c>
      <c r="G41" s="205">
        <v>105</v>
      </c>
      <c r="H41" s="205">
        <v>22</v>
      </c>
      <c r="I41" s="205">
        <v>12</v>
      </c>
      <c r="J41" s="205">
        <v>1098</v>
      </c>
      <c r="K41" s="205">
        <v>90</v>
      </c>
      <c r="L41" s="205">
        <v>751</v>
      </c>
      <c r="M41" s="205">
        <v>220</v>
      </c>
      <c r="N41" s="205">
        <v>28</v>
      </c>
      <c r="O41" s="205">
        <v>9</v>
      </c>
      <c r="P41" s="205">
        <v>1098</v>
      </c>
      <c r="Q41" s="205">
        <v>149</v>
      </c>
      <c r="R41" s="205">
        <v>706</v>
      </c>
      <c r="S41" s="205">
        <v>211</v>
      </c>
      <c r="T41" s="205">
        <v>18</v>
      </c>
      <c r="U41" s="205">
        <v>14</v>
      </c>
      <c r="V41" s="205">
        <v>1098</v>
      </c>
      <c r="W41" s="205">
        <v>130</v>
      </c>
      <c r="X41" s="205">
        <v>748</v>
      </c>
      <c r="Y41" s="205">
        <v>190</v>
      </c>
      <c r="Z41" s="205">
        <v>18</v>
      </c>
      <c r="AA41" s="205">
        <v>12</v>
      </c>
      <c r="AB41" s="205">
        <v>1098</v>
      </c>
      <c r="AC41" s="205">
        <v>358</v>
      </c>
      <c r="AD41" s="205">
        <v>549</v>
      </c>
      <c r="AE41" s="205">
        <v>157</v>
      </c>
      <c r="AF41" s="205">
        <v>24</v>
      </c>
      <c r="AG41" s="205">
        <v>10</v>
      </c>
      <c r="AH41" s="205">
        <v>1098</v>
      </c>
      <c r="AI41" s="205">
        <v>412</v>
      </c>
      <c r="AJ41" s="205">
        <v>554</v>
      </c>
      <c r="AK41" s="205">
        <v>72</v>
      </c>
      <c r="AL41" s="205">
        <v>46</v>
      </c>
      <c r="AM41" s="205">
        <v>14</v>
      </c>
      <c r="AN41" s="205">
        <v>1098</v>
      </c>
      <c r="AO41" s="205">
        <v>119</v>
      </c>
      <c r="AP41" s="205">
        <v>666</v>
      </c>
      <c r="AQ41" s="205">
        <v>242</v>
      </c>
      <c r="AR41" s="205">
        <v>57</v>
      </c>
      <c r="AS41" s="205">
        <v>14</v>
      </c>
      <c r="AT41" s="205">
        <v>1098</v>
      </c>
      <c r="AU41" s="205">
        <v>98</v>
      </c>
      <c r="AV41" s="205">
        <v>768</v>
      </c>
      <c r="AW41" s="205">
        <v>182</v>
      </c>
      <c r="AX41" s="205">
        <v>33</v>
      </c>
      <c r="AY41" s="205">
        <v>17</v>
      </c>
      <c r="AZ41" s="205">
        <v>1098</v>
      </c>
      <c r="BA41" s="205">
        <v>175</v>
      </c>
      <c r="BB41" s="205">
        <v>557</v>
      </c>
      <c r="BC41" s="205">
        <v>296</v>
      </c>
      <c r="BD41" s="205">
        <v>59</v>
      </c>
      <c r="BE41" s="205">
        <v>11</v>
      </c>
    </row>
    <row r="42" spans="1:57" ht="15" customHeight="1" x14ac:dyDescent="0.15">
      <c r="A42" s="202" t="s">
        <v>566</v>
      </c>
      <c r="B42" s="202"/>
      <c r="C42" s="203" t="s">
        <v>608</v>
      </c>
      <c r="D42" s="205">
        <v>284</v>
      </c>
      <c r="E42" s="205">
        <v>41</v>
      </c>
      <c r="F42" s="205">
        <v>211</v>
      </c>
      <c r="G42" s="205">
        <v>19</v>
      </c>
      <c r="H42" s="205">
        <v>4</v>
      </c>
      <c r="I42" s="205">
        <v>9</v>
      </c>
      <c r="J42" s="205">
        <v>284</v>
      </c>
      <c r="K42" s="205">
        <v>28</v>
      </c>
      <c r="L42" s="205">
        <v>211</v>
      </c>
      <c r="M42" s="205">
        <v>35</v>
      </c>
      <c r="N42" s="205">
        <v>4</v>
      </c>
      <c r="O42" s="205">
        <v>6</v>
      </c>
      <c r="P42" s="205">
        <v>284</v>
      </c>
      <c r="Q42" s="205">
        <v>39</v>
      </c>
      <c r="R42" s="205">
        <v>201</v>
      </c>
      <c r="S42" s="205">
        <v>33</v>
      </c>
      <c r="T42" s="205">
        <v>3</v>
      </c>
      <c r="U42" s="205">
        <v>8</v>
      </c>
      <c r="V42" s="205">
        <v>284</v>
      </c>
      <c r="W42" s="205">
        <v>36</v>
      </c>
      <c r="X42" s="205">
        <v>203</v>
      </c>
      <c r="Y42" s="205">
        <v>34</v>
      </c>
      <c r="Z42" s="205">
        <v>3</v>
      </c>
      <c r="AA42" s="205">
        <v>8</v>
      </c>
      <c r="AB42" s="205">
        <v>284</v>
      </c>
      <c r="AC42" s="205">
        <v>83</v>
      </c>
      <c r="AD42" s="205">
        <v>156</v>
      </c>
      <c r="AE42" s="205">
        <v>33</v>
      </c>
      <c r="AF42" s="205">
        <v>2</v>
      </c>
      <c r="AG42" s="205">
        <v>10</v>
      </c>
      <c r="AH42" s="205">
        <v>284</v>
      </c>
      <c r="AI42" s="205">
        <v>91</v>
      </c>
      <c r="AJ42" s="205">
        <v>160</v>
      </c>
      <c r="AK42" s="205">
        <v>20</v>
      </c>
      <c r="AL42" s="205">
        <v>5</v>
      </c>
      <c r="AM42" s="205">
        <v>8</v>
      </c>
      <c r="AN42" s="205">
        <v>284</v>
      </c>
      <c r="AO42" s="205">
        <v>36</v>
      </c>
      <c r="AP42" s="205">
        <v>176</v>
      </c>
      <c r="AQ42" s="205">
        <v>52</v>
      </c>
      <c r="AR42" s="205">
        <v>9</v>
      </c>
      <c r="AS42" s="205">
        <v>11</v>
      </c>
      <c r="AT42" s="205">
        <v>284</v>
      </c>
      <c r="AU42" s="205">
        <v>22</v>
      </c>
      <c r="AV42" s="205">
        <v>196</v>
      </c>
      <c r="AW42" s="205">
        <v>35</v>
      </c>
      <c r="AX42" s="205">
        <v>13</v>
      </c>
      <c r="AY42" s="205">
        <v>18</v>
      </c>
      <c r="AZ42" s="205">
        <v>284</v>
      </c>
      <c r="BA42" s="205">
        <v>53</v>
      </c>
      <c r="BB42" s="205">
        <v>129</v>
      </c>
      <c r="BC42" s="205">
        <v>77</v>
      </c>
      <c r="BD42" s="205">
        <v>16</v>
      </c>
      <c r="BE42" s="205">
        <v>9</v>
      </c>
    </row>
    <row r="43" spans="1:57" ht="15" customHeight="1" x14ac:dyDescent="0.15">
      <c r="A43" s="202"/>
      <c r="B43" s="204"/>
      <c r="C43" s="204" t="s">
        <v>483</v>
      </c>
      <c r="D43" s="205">
        <v>649</v>
      </c>
      <c r="E43" s="205">
        <v>86</v>
      </c>
      <c r="F43" s="205">
        <v>418</v>
      </c>
      <c r="G43" s="205">
        <v>60</v>
      </c>
      <c r="H43" s="205">
        <v>21</v>
      </c>
      <c r="I43" s="205">
        <v>64</v>
      </c>
      <c r="J43" s="205">
        <v>649</v>
      </c>
      <c r="K43" s="205">
        <v>47</v>
      </c>
      <c r="L43" s="205">
        <v>400</v>
      </c>
      <c r="M43" s="205">
        <v>119</v>
      </c>
      <c r="N43" s="205">
        <v>28</v>
      </c>
      <c r="O43" s="205">
        <v>55</v>
      </c>
      <c r="P43" s="205">
        <v>649</v>
      </c>
      <c r="Q43" s="205">
        <v>79</v>
      </c>
      <c r="R43" s="205">
        <v>384</v>
      </c>
      <c r="S43" s="205">
        <v>109</v>
      </c>
      <c r="T43" s="205">
        <v>15</v>
      </c>
      <c r="U43" s="205">
        <v>62</v>
      </c>
      <c r="V43" s="205">
        <v>649</v>
      </c>
      <c r="W43" s="205">
        <v>72</v>
      </c>
      <c r="X43" s="205">
        <v>401</v>
      </c>
      <c r="Y43" s="205">
        <v>102</v>
      </c>
      <c r="Z43" s="205">
        <v>14</v>
      </c>
      <c r="AA43" s="205">
        <v>60</v>
      </c>
      <c r="AB43" s="205">
        <v>649</v>
      </c>
      <c r="AC43" s="205">
        <v>175</v>
      </c>
      <c r="AD43" s="205">
        <v>309</v>
      </c>
      <c r="AE43" s="205">
        <v>92</v>
      </c>
      <c r="AF43" s="205">
        <v>14</v>
      </c>
      <c r="AG43" s="205">
        <v>59</v>
      </c>
      <c r="AH43" s="205">
        <v>649</v>
      </c>
      <c r="AI43" s="205">
        <v>222</v>
      </c>
      <c r="AJ43" s="205">
        <v>306</v>
      </c>
      <c r="AK43" s="205">
        <v>39</v>
      </c>
      <c r="AL43" s="205">
        <v>20</v>
      </c>
      <c r="AM43" s="205">
        <v>62</v>
      </c>
      <c r="AN43" s="205">
        <v>649</v>
      </c>
      <c r="AO43" s="205">
        <v>59</v>
      </c>
      <c r="AP43" s="205">
        <v>363</v>
      </c>
      <c r="AQ43" s="205">
        <v>140</v>
      </c>
      <c r="AR43" s="205">
        <v>23</v>
      </c>
      <c r="AS43" s="205">
        <v>64</v>
      </c>
      <c r="AT43" s="205">
        <v>649</v>
      </c>
      <c r="AU43" s="205">
        <v>50</v>
      </c>
      <c r="AV43" s="205">
        <v>398</v>
      </c>
      <c r="AW43" s="205">
        <v>110</v>
      </c>
      <c r="AX43" s="205">
        <v>21</v>
      </c>
      <c r="AY43" s="205">
        <v>70</v>
      </c>
      <c r="AZ43" s="205">
        <v>649</v>
      </c>
      <c r="BA43" s="205">
        <v>106</v>
      </c>
      <c r="BB43" s="205">
        <v>259</v>
      </c>
      <c r="BC43" s="205">
        <v>187</v>
      </c>
      <c r="BD43" s="205">
        <v>32</v>
      </c>
      <c r="BE43" s="205">
        <v>65</v>
      </c>
    </row>
    <row r="44" spans="1:57" ht="15" customHeight="1" x14ac:dyDescent="0.15">
      <c r="A44" s="202"/>
      <c r="B44" s="202" t="s">
        <v>686</v>
      </c>
      <c r="C44" s="203" t="s">
        <v>607</v>
      </c>
      <c r="D44" s="205">
        <v>182</v>
      </c>
      <c r="E44" s="205">
        <v>24</v>
      </c>
      <c r="F44" s="205">
        <v>126</v>
      </c>
      <c r="G44" s="205">
        <v>23</v>
      </c>
      <c r="H44" s="205">
        <v>4</v>
      </c>
      <c r="I44" s="205">
        <v>5</v>
      </c>
      <c r="J44" s="205">
        <v>182</v>
      </c>
      <c r="K44" s="205">
        <v>13</v>
      </c>
      <c r="L44" s="205">
        <v>117</v>
      </c>
      <c r="M44" s="205">
        <v>43</v>
      </c>
      <c r="N44" s="205">
        <v>5</v>
      </c>
      <c r="O44" s="205">
        <v>4</v>
      </c>
      <c r="P44" s="205">
        <v>182</v>
      </c>
      <c r="Q44" s="205">
        <v>23</v>
      </c>
      <c r="R44" s="205">
        <v>119</v>
      </c>
      <c r="S44" s="205">
        <v>33</v>
      </c>
      <c r="T44" s="205">
        <v>2</v>
      </c>
      <c r="U44" s="205">
        <v>5</v>
      </c>
      <c r="V44" s="205">
        <v>182</v>
      </c>
      <c r="W44" s="205">
        <v>20</v>
      </c>
      <c r="X44" s="205">
        <v>116</v>
      </c>
      <c r="Y44" s="205">
        <v>36</v>
      </c>
      <c r="Z44" s="205">
        <v>4</v>
      </c>
      <c r="AA44" s="205">
        <v>6</v>
      </c>
      <c r="AB44" s="205">
        <v>182</v>
      </c>
      <c r="AC44" s="205">
        <v>57</v>
      </c>
      <c r="AD44" s="205">
        <v>83</v>
      </c>
      <c r="AE44" s="205">
        <v>32</v>
      </c>
      <c r="AF44" s="205">
        <v>5</v>
      </c>
      <c r="AG44" s="205">
        <v>5</v>
      </c>
      <c r="AH44" s="205">
        <v>182</v>
      </c>
      <c r="AI44" s="205">
        <v>47</v>
      </c>
      <c r="AJ44" s="205">
        <v>104</v>
      </c>
      <c r="AK44" s="205">
        <v>16</v>
      </c>
      <c r="AL44" s="205">
        <v>8</v>
      </c>
      <c r="AM44" s="205">
        <v>7</v>
      </c>
      <c r="AN44" s="205">
        <v>182</v>
      </c>
      <c r="AO44" s="205">
        <v>12</v>
      </c>
      <c r="AP44" s="205">
        <v>117</v>
      </c>
      <c r="AQ44" s="205">
        <v>40</v>
      </c>
      <c r="AR44" s="205">
        <v>8</v>
      </c>
      <c r="AS44" s="205">
        <v>5</v>
      </c>
      <c r="AT44" s="205">
        <v>182</v>
      </c>
      <c r="AU44" s="205">
        <v>15</v>
      </c>
      <c r="AV44" s="205">
        <v>116</v>
      </c>
      <c r="AW44" s="205">
        <v>40</v>
      </c>
      <c r="AX44" s="205">
        <v>6</v>
      </c>
      <c r="AY44" s="205">
        <v>5</v>
      </c>
      <c r="AZ44" s="205">
        <v>182</v>
      </c>
      <c r="BA44" s="205">
        <v>25</v>
      </c>
      <c r="BB44" s="205">
        <v>83</v>
      </c>
      <c r="BC44" s="205">
        <v>58</v>
      </c>
      <c r="BD44" s="205">
        <v>11</v>
      </c>
      <c r="BE44" s="205">
        <v>5</v>
      </c>
    </row>
    <row r="45" spans="1:57" ht="15" customHeight="1" x14ac:dyDescent="0.15">
      <c r="A45" s="202"/>
      <c r="B45" s="202" t="s">
        <v>687</v>
      </c>
      <c r="C45" s="203" t="s">
        <v>608</v>
      </c>
      <c r="D45" s="205">
        <v>636</v>
      </c>
      <c r="E45" s="205">
        <v>83</v>
      </c>
      <c r="F45" s="205">
        <v>476</v>
      </c>
      <c r="G45" s="205">
        <v>56</v>
      </c>
      <c r="H45" s="205">
        <v>13</v>
      </c>
      <c r="I45" s="205">
        <v>8</v>
      </c>
      <c r="J45" s="205">
        <v>636</v>
      </c>
      <c r="K45" s="205">
        <v>54</v>
      </c>
      <c r="L45" s="205">
        <v>445</v>
      </c>
      <c r="M45" s="205">
        <v>115</v>
      </c>
      <c r="N45" s="205">
        <v>16</v>
      </c>
      <c r="O45" s="205">
        <v>6</v>
      </c>
      <c r="P45" s="205">
        <v>636</v>
      </c>
      <c r="Q45" s="205">
        <v>80</v>
      </c>
      <c r="R45" s="205">
        <v>424</v>
      </c>
      <c r="S45" s="205">
        <v>114</v>
      </c>
      <c r="T45" s="205">
        <v>9</v>
      </c>
      <c r="U45" s="205">
        <v>9</v>
      </c>
      <c r="V45" s="205">
        <v>636</v>
      </c>
      <c r="W45" s="205">
        <v>69</v>
      </c>
      <c r="X45" s="205">
        <v>441</v>
      </c>
      <c r="Y45" s="205">
        <v>108</v>
      </c>
      <c r="Z45" s="205">
        <v>8</v>
      </c>
      <c r="AA45" s="205">
        <v>10</v>
      </c>
      <c r="AB45" s="205">
        <v>636</v>
      </c>
      <c r="AC45" s="205">
        <v>186</v>
      </c>
      <c r="AD45" s="205">
        <v>337</v>
      </c>
      <c r="AE45" s="205">
        <v>96</v>
      </c>
      <c r="AF45" s="205">
        <v>10</v>
      </c>
      <c r="AG45" s="205">
        <v>7</v>
      </c>
      <c r="AH45" s="205">
        <v>636</v>
      </c>
      <c r="AI45" s="205">
        <v>218</v>
      </c>
      <c r="AJ45" s="205">
        <v>345</v>
      </c>
      <c r="AK45" s="205">
        <v>42</v>
      </c>
      <c r="AL45" s="205">
        <v>22</v>
      </c>
      <c r="AM45" s="205">
        <v>9</v>
      </c>
      <c r="AN45" s="205">
        <v>636</v>
      </c>
      <c r="AO45" s="205">
        <v>73</v>
      </c>
      <c r="AP45" s="205">
        <v>380</v>
      </c>
      <c r="AQ45" s="205">
        <v>148</v>
      </c>
      <c r="AR45" s="205">
        <v>25</v>
      </c>
      <c r="AS45" s="205">
        <v>10</v>
      </c>
      <c r="AT45" s="205">
        <v>636</v>
      </c>
      <c r="AU45" s="205">
        <v>48</v>
      </c>
      <c r="AV45" s="205">
        <v>443</v>
      </c>
      <c r="AW45" s="205">
        <v>106</v>
      </c>
      <c r="AX45" s="205">
        <v>20</v>
      </c>
      <c r="AY45" s="205">
        <v>19</v>
      </c>
      <c r="AZ45" s="205">
        <v>636</v>
      </c>
      <c r="BA45" s="205">
        <v>100</v>
      </c>
      <c r="BB45" s="205">
        <v>325</v>
      </c>
      <c r="BC45" s="205">
        <v>168</v>
      </c>
      <c r="BD45" s="205">
        <v>34</v>
      </c>
      <c r="BE45" s="205">
        <v>9</v>
      </c>
    </row>
    <row r="46" spans="1:57" ht="15" customHeight="1" x14ac:dyDescent="0.15">
      <c r="A46" s="202"/>
      <c r="B46" s="204"/>
      <c r="C46" s="204" t="s">
        <v>483</v>
      </c>
      <c r="D46" s="205">
        <v>1213</v>
      </c>
      <c r="E46" s="205">
        <v>192</v>
      </c>
      <c r="F46" s="205">
        <v>814</v>
      </c>
      <c r="G46" s="205">
        <v>105</v>
      </c>
      <c r="H46" s="205">
        <v>30</v>
      </c>
      <c r="I46" s="205">
        <v>72</v>
      </c>
      <c r="J46" s="205">
        <v>1213</v>
      </c>
      <c r="K46" s="205">
        <v>98</v>
      </c>
      <c r="L46" s="205">
        <v>800</v>
      </c>
      <c r="M46" s="205">
        <v>216</v>
      </c>
      <c r="N46" s="205">
        <v>39</v>
      </c>
      <c r="O46" s="205">
        <v>60</v>
      </c>
      <c r="P46" s="205">
        <v>1213</v>
      </c>
      <c r="Q46" s="205">
        <v>164</v>
      </c>
      <c r="R46" s="205">
        <v>748</v>
      </c>
      <c r="S46" s="205">
        <v>206</v>
      </c>
      <c r="T46" s="205">
        <v>25</v>
      </c>
      <c r="U46" s="205">
        <v>70</v>
      </c>
      <c r="V46" s="205">
        <v>1213</v>
      </c>
      <c r="W46" s="205">
        <v>149</v>
      </c>
      <c r="X46" s="205">
        <v>795</v>
      </c>
      <c r="Y46" s="205">
        <v>182</v>
      </c>
      <c r="Z46" s="205">
        <v>23</v>
      </c>
      <c r="AA46" s="205">
        <v>64</v>
      </c>
      <c r="AB46" s="205">
        <v>1213</v>
      </c>
      <c r="AC46" s="205">
        <v>373</v>
      </c>
      <c r="AD46" s="205">
        <v>594</v>
      </c>
      <c r="AE46" s="205">
        <v>154</v>
      </c>
      <c r="AF46" s="205">
        <v>25</v>
      </c>
      <c r="AG46" s="205">
        <v>67</v>
      </c>
      <c r="AH46" s="205">
        <v>1213</v>
      </c>
      <c r="AI46" s="205">
        <v>460</v>
      </c>
      <c r="AJ46" s="205">
        <v>571</v>
      </c>
      <c r="AK46" s="205">
        <v>73</v>
      </c>
      <c r="AL46" s="205">
        <v>41</v>
      </c>
      <c r="AM46" s="205">
        <v>68</v>
      </c>
      <c r="AN46" s="205">
        <v>1213</v>
      </c>
      <c r="AO46" s="205">
        <v>129</v>
      </c>
      <c r="AP46" s="205">
        <v>708</v>
      </c>
      <c r="AQ46" s="205">
        <v>246</v>
      </c>
      <c r="AR46" s="205">
        <v>56</v>
      </c>
      <c r="AS46" s="205">
        <v>74</v>
      </c>
      <c r="AT46" s="205">
        <v>1213</v>
      </c>
      <c r="AU46" s="205">
        <v>107</v>
      </c>
      <c r="AV46" s="205">
        <v>803</v>
      </c>
      <c r="AW46" s="205">
        <v>181</v>
      </c>
      <c r="AX46" s="205">
        <v>41</v>
      </c>
      <c r="AY46" s="205">
        <v>81</v>
      </c>
      <c r="AZ46" s="205">
        <v>1213</v>
      </c>
      <c r="BA46" s="205">
        <v>209</v>
      </c>
      <c r="BB46" s="205">
        <v>537</v>
      </c>
      <c r="BC46" s="205">
        <v>334</v>
      </c>
      <c r="BD46" s="205">
        <v>62</v>
      </c>
      <c r="BE46" s="205">
        <v>71</v>
      </c>
    </row>
    <row r="47" spans="1:57" ht="15" customHeight="1" x14ac:dyDescent="0.15">
      <c r="A47" s="202"/>
      <c r="B47" s="202" t="s">
        <v>345</v>
      </c>
      <c r="C47" s="203" t="s">
        <v>607</v>
      </c>
      <c r="D47" s="205">
        <v>960</v>
      </c>
      <c r="E47" s="205">
        <v>141</v>
      </c>
      <c r="F47" s="205">
        <v>727</v>
      </c>
      <c r="G47" s="205">
        <v>70</v>
      </c>
      <c r="H47" s="205">
        <v>17</v>
      </c>
      <c r="I47" s="205">
        <v>5</v>
      </c>
      <c r="J47" s="205">
        <v>960</v>
      </c>
      <c r="K47" s="205">
        <v>63</v>
      </c>
      <c r="L47" s="205">
        <v>706</v>
      </c>
      <c r="M47" s="205">
        <v>166</v>
      </c>
      <c r="N47" s="205">
        <v>22</v>
      </c>
      <c r="O47" s="205">
        <v>3</v>
      </c>
      <c r="P47" s="205">
        <v>960</v>
      </c>
      <c r="Q47" s="205">
        <v>115</v>
      </c>
      <c r="R47" s="205">
        <v>649</v>
      </c>
      <c r="S47" s="205">
        <v>177</v>
      </c>
      <c r="T47" s="205">
        <v>10</v>
      </c>
      <c r="U47" s="205">
        <v>9</v>
      </c>
      <c r="V47" s="205">
        <v>960</v>
      </c>
      <c r="W47" s="205">
        <v>99</v>
      </c>
      <c r="X47" s="205">
        <v>688</v>
      </c>
      <c r="Y47" s="205">
        <v>157</v>
      </c>
      <c r="Z47" s="205">
        <v>9</v>
      </c>
      <c r="AA47" s="205">
        <v>7</v>
      </c>
      <c r="AB47" s="205">
        <v>960</v>
      </c>
      <c r="AC47" s="205">
        <v>314</v>
      </c>
      <c r="AD47" s="205">
        <v>513</v>
      </c>
      <c r="AE47" s="205">
        <v>116</v>
      </c>
      <c r="AF47" s="205">
        <v>13</v>
      </c>
      <c r="AG47" s="205">
        <v>4</v>
      </c>
      <c r="AH47" s="205">
        <v>960</v>
      </c>
      <c r="AI47" s="205">
        <v>388</v>
      </c>
      <c r="AJ47" s="205">
        <v>482</v>
      </c>
      <c r="AK47" s="205">
        <v>57</v>
      </c>
      <c r="AL47" s="205">
        <v>23</v>
      </c>
      <c r="AM47" s="205">
        <v>10</v>
      </c>
      <c r="AN47" s="205">
        <v>960</v>
      </c>
      <c r="AO47" s="205">
        <v>114</v>
      </c>
      <c r="AP47" s="205">
        <v>597</v>
      </c>
      <c r="AQ47" s="205">
        <v>208</v>
      </c>
      <c r="AR47" s="205">
        <v>38</v>
      </c>
      <c r="AS47" s="205">
        <v>3</v>
      </c>
      <c r="AT47" s="205">
        <v>960</v>
      </c>
      <c r="AU47" s="205">
        <v>87</v>
      </c>
      <c r="AV47" s="205">
        <v>694</v>
      </c>
      <c r="AW47" s="205">
        <v>152</v>
      </c>
      <c r="AX47" s="205">
        <v>19</v>
      </c>
      <c r="AY47" s="205">
        <v>8</v>
      </c>
      <c r="AZ47" s="205">
        <v>960</v>
      </c>
      <c r="BA47" s="205">
        <v>186</v>
      </c>
      <c r="BB47" s="205">
        <v>446</v>
      </c>
      <c r="BC47" s="205">
        <v>281</v>
      </c>
      <c r="BD47" s="205">
        <v>40</v>
      </c>
      <c r="BE47" s="205">
        <v>7</v>
      </c>
    </row>
    <row r="48" spans="1:57" ht="15" customHeight="1" x14ac:dyDescent="0.15">
      <c r="A48" s="202"/>
      <c r="B48" s="202"/>
      <c r="C48" s="203" t="s">
        <v>608</v>
      </c>
      <c r="D48" s="205">
        <v>301</v>
      </c>
      <c r="E48" s="205">
        <v>40</v>
      </c>
      <c r="F48" s="205">
        <v>205</v>
      </c>
      <c r="G48" s="205">
        <v>43</v>
      </c>
      <c r="H48" s="205">
        <v>5</v>
      </c>
      <c r="I48" s="205">
        <v>8</v>
      </c>
      <c r="J48" s="205">
        <v>301</v>
      </c>
      <c r="K48" s="205">
        <v>25</v>
      </c>
      <c r="L48" s="205">
        <v>195</v>
      </c>
      <c r="M48" s="205">
        <v>69</v>
      </c>
      <c r="N48" s="205">
        <v>5</v>
      </c>
      <c r="O48" s="205">
        <v>7</v>
      </c>
      <c r="P48" s="205">
        <v>301</v>
      </c>
      <c r="Q48" s="205">
        <v>39</v>
      </c>
      <c r="R48" s="205">
        <v>192</v>
      </c>
      <c r="S48" s="205">
        <v>58</v>
      </c>
      <c r="T48" s="205">
        <v>4</v>
      </c>
      <c r="U48" s="205">
        <v>8</v>
      </c>
      <c r="V48" s="205">
        <v>301</v>
      </c>
      <c r="W48" s="205">
        <v>36</v>
      </c>
      <c r="X48" s="205">
        <v>193</v>
      </c>
      <c r="Y48" s="205">
        <v>60</v>
      </c>
      <c r="Z48" s="205">
        <v>4</v>
      </c>
      <c r="AA48" s="205">
        <v>8</v>
      </c>
      <c r="AB48" s="205">
        <v>301</v>
      </c>
      <c r="AC48" s="205">
        <v>88</v>
      </c>
      <c r="AD48" s="205">
        <v>145</v>
      </c>
      <c r="AE48" s="205">
        <v>56</v>
      </c>
      <c r="AF48" s="205">
        <v>4</v>
      </c>
      <c r="AG48" s="205">
        <v>8</v>
      </c>
      <c r="AH48" s="205">
        <v>301</v>
      </c>
      <c r="AI48" s="205">
        <v>87</v>
      </c>
      <c r="AJ48" s="205">
        <v>163</v>
      </c>
      <c r="AK48" s="205">
        <v>30</v>
      </c>
      <c r="AL48" s="205">
        <v>14</v>
      </c>
      <c r="AM48" s="205">
        <v>7</v>
      </c>
      <c r="AN48" s="205">
        <v>301</v>
      </c>
      <c r="AO48" s="205">
        <v>36</v>
      </c>
      <c r="AP48" s="205">
        <v>170</v>
      </c>
      <c r="AQ48" s="205">
        <v>68</v>
      </c>
      <c r="AR48" s="205">
        <v>17</v>
      </c>
      <c r="AS48" s="205">
        <v>10</v>
      </c>
      <c r="AT48" s="205">
        <v>301</v>
      </c>
      <c r="AU48" s="205">
        <v>21</v>
      </c>
      <c r="AV48" s="205">
        <v>200</v>
      </c>
      <c r="AW48" s="205">
        <v>54</v>
      </c>
      <c r="AX48" s="205">
        <v>13</v>
      </c>
      <c r="AY48" s="205">
        <v>13</v>
      </c>
      <c r="AZ48" s="205">
        <v>301</v>
      </c>
      <c r="BA48" s="205">
        <v>37</v>
      </c>
      <c r="BB48" s="205">
        <v>157</v>
      </c>
      <c r="BC48" s="205">
        <v>80</v>
      </c>
      <c r="BD48" s="205">
        <v>19</v>
      </c>
      <c r="BE48" s="205">
        <v>8</v>
      </c>
    </row>
    <row r="49" spans="1:57" ht="15" customHeight="1" x14ac:dyDescent="0.15">
      <c r="A49" s="198"/>
      <c r="B49" s="204"/>
      <c r="C49" s="204" t="s">
        <v>483</v>
      </c>
      <c r="D49" s="205">
        <v>770</v>
      </c>
      <c r="E49" s="205">
        <v>118</v>
      </c>
      <c r="F49" s="205">
        <v>484</v>
      </c>
      <c r="G49" s="205">
        <v>71</v>
      </c>
      <c r="H49" s="205">
        <v>25</v>
      </c>
      <c r="I49" s="205">
        <v>72</v>
      </c>
      <c r="J49" s="205">
        <v>770</v>
      </c>
      <c r="K49" s="205">
        <v>77</v>
      </c>
      <c r="L49" s="205">
        <v>461</v>
      </c>
      <c r="M49" s="205">
        <v>139</v>
      </c>
      <c r="N49" s="205">
        <v>33</v>
      </c>
      <c r="O49" s="205">
        <v>60</v>
      </c>
      <c r="P49" s="205">
        <v>770</v>
      </c>
      <c r="Q49" s="205">
        <v>113</v>
      </c>
      <c r="R49" s="205">
        <v>450</v>
      </c>
      <c r="S49" s="205">
        <v>118</v>
      </c>
      <c r="T49" s="205">
        <v>22</v>
      </c>
      <c r="U49" s="205">
        <v>67</v>
      </c>
      <c r="V49" s="205">
        <v>770</v>
      </c>
      <c r="W49" s="205">
        <v>103</v>
      </c>
      <c r="X49" s="205">
        <v>471</v>
      </c>
      <c r="Y49" s="205">
        <v>109</v>
      </c>
      <c r="Z49" s="205">
        <v>22</v>
      </c>
      <c r="AA49" s="205">
        <v>65</v>
      </c>
      <c r="AB49" s="205">
        <v>770</v>
      </c>
      <c r="AC49" s="205">
        <v>214</v>
      </c>
      <c r="AD49" s="205">
        <v>356</v>
      </c>
      <c r="AE49" s="205">
        <v>110</v>
      </c>
      <c r="AF49" s="205">
        <v>23</v>
      </c>
      <c r="AG49" s="205">
        <v>67</v>
      </c>
      <c r="AH49" s="205">
        <v>770</v>
      </c>
      <c r="AI49" s="205">
        <v>250</v>
      </c>
      <c r="AJ49" s="205">
        <v>375</v>
      </c>
      <c r="AK49" s="205">
        <v>44</v>
      </c>
      <c r="AL49" s="205">
        <v>34</v>
      </c>
      <c r="AM49" s="205">
        <v>67</v>
      </c>
      <c r="AN49" s="205">
        <v>770</v>
      </c>
      <c r="AO49" s="205">
        <v>64</v>
      </c>
      <c r="AP49" s="205">
        <v>438</v>
      </c>
      <c r="AQ49" s="205">
        <v>158</v>
      </c>
      <c r="AR49" s="205">
        <v>34</v>
      </c>
      <c r="AS49" s="205">
        <v>76</v>
      </c>
      <c r="AT49" s="205">
        <v>770</v>
      </c>
      <c r="AU49" s="205">
        <v>62</v>
      </c>
      <c r="AV49" s="205">
        <v>468</v>
      </c>
      <c r="AW49" s="205">
        <v>121</v>
      </c>
      <c r="AX49" s="205">
        <v>35</v>
      </c>
      <c r="AY49" s="205">
        <v>84</v>
      </c>
      <c r="AZ49" s="205">
        <v>770</v>
      </c>
      <c r="BA49" s="205">
        <v>111</v>
      </c>
      <c r="BB49" s="205">
        <v>342</v>
      </c>
      <c r="BC49" s="205">
        <v>199</v>
      </c>
      <c r="BD49" s="205">
        <v>48</v>
      </c>
      <c r="BE49" s="205">
        <v>70</v>
      </c>
    </row>
    <row r="50" spans="1:57" ht="15" customHeight="1" x14ac:dyDescent="0.15">
      <c r="A50" s="202" t="s">
        <v>688</v>
      </c>
      <c r="B50" s="202" t="s">
        <v>685</v>
      </c>
      <c r="C50" s="221" t="s">
        <v>499</v>
      </c>
      <c r="D50" s="205">
        <v>1098</v>
      </c>
      <c r="E50" s="205">
        <v>172</v>
      </c>
      <c r="F50" s="205">
        <v>787</v>
      </c>
      <c r="G50" s="205">
        <v>105</v>
      </c>
      <c r="H50" s="205">
        <v>22</v>
      </c>
      <c r="I50" s="205">
        <v>12</v>
      </c>
      <c r="J50" s="205">
        <v>1098</v>
      </c>
      <c r="K50" s="205">
        <v>90</v>
      </c>
      <c r="L50" s="205">
        <v>751</v>
      </c>
      <c r="M50" s="205">
        <v>220</v>
      </c>
      <c r="N50" s="205">
        <v>28</v>
      </c>
      <c r="O50" s="205">
        <v>9</v>
      </c>
      <c r="P50" s="205">
        <v>1098</v>
      </c>
      <c r="Q50" s="205">
        <v>149</v>
      </c>
      <c r="R50" s="205">
        <v>706</v>
      </c>
      <c r="S50" s="205">
        <v>211</v>
      </c>
      <c r="T50" s="205">
        <v>18</v>
      </c>
      <c r="U50" s="205">
        <v>14</v>
      </c>
      <c r="V50" s="205">
        <v>1098</v>
      </c>
      <c r="W50" s="205">
        <v>130</v>
      </c>
      <c r="X50" s="205">
        <v>748</v>
      </c>
      <c r="Y50" s="205">
        <v>190</v>
      </c>
      <c r="Z50" s="205">
        <v>18</v>
      </c>
      <c r="AA50" s="205">
        <v>12</v>
      </c>
      <c r="AB50" s="205">
        <v>1098</v>
      </c>
      <c r="AC50" s="205">
        <v>358</v>
      </c>
      <c r="AD50" s="205">
        <v>549</v>
      </c>
      <c r="AE50" s="205">
        <v>157</v>
      </c>
      <c r="AF50" s="205">
        <v>24</v>
      </c>
      <c r="AG50" s="205">
        <v>10</v>
      </c>
      <c r="AH50" s="205">
        <v>1098</v>
      </c>
      <c r="AI50" s="205">
        <v>412</v>
      </c>
      <c r="AJ50" s="205">
        <v>554</v>
      </c>
      <c r="AK50" s="205">
        <v>72</v>
      </c>
      <c r="AL50" s="205">
        <v>46</v>
      </c>
      <c r="AM50" s="205">
        <v>14</v>
      </c>
      <c r="AN50" s="205">
        <v>1098</v>
      </c>
      <c r="AO50" s="205">
        <v>119</v>
      </c>
      <c r="AP50" s="205">
        <v>666</v>
      </c>
      <c r="AQ50" s="205">
        <v>242</v>
      </c>
      <c r="AR50" s="205">
        <v>57</v>
      </c>
      <c r="AS50" s="205">
        <v>14</v>
      </c>
      <c r="AT50" s="205">
        <v>1098</v>
      </c>
      <c r="AU50" s="205">
        <v>98</v>
      </c>
      <c r="AV50" s="205">
        <v>768</v>
      </c>
      <c r="AW50" s="205">
        <v>182</v>
      </c>
      <c r="AX50" s="205">
        <v>33</v>
      </c>
      <c r="AY50" s="205">
        <v>17</v>
      </c>
      <c r="AZ50" s="205">
        <v>1098</v>
      </c>
      <c r="BA50" s="205">
        <v>175</v>
      </c>
      <c r="BB50" s="205">
        <v>557</v>
      </c>
      <c r="BC50" s="205">
        <v>296</v>
      </c>
      <c r="BD50" s="205">
        <v>59</v>
      </c>
      <c r="BE50" s="205">
        <v>11</v>
      </c>
    </row>
    <row r="51" spans="1:57" ht="15" customHeight="1" x14ac:dyDescent="0.15">
      <c r="A51" s="202" t="s">
        <v>689</v>
      </c>
      <c r="B51" s="202"/>
      <c r="C51" s="204"/>
      <c r="D51" s="205"/>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05"/>
      <c r="BC51" s="205"/>
      <c r="BD51" s="205"/>
      <c r="BE51" s="205"/>
    </row>
    <row r="52" spans="1:57" ht="15" customHeight="1" x14ac:dyDescent="0.15">
      <c r="A52" s="202"/>
      <c r="B52" s="202"/>
      <c r="C52" s="203" t="s">
        <v>510</v>
      </c>
      <c r="D52" s="205">
        <v>1017</v>
      </c>
      <c r="E52" s="205">
        <v>160</v>
      </c>
      <c r="F52" s="205">
        <v>739</v>
      </c>
      <c r="G52" s="205">
        <v>89</v>
      </c>
      <c r="H52" s="205">
        <v>20</v>
      </c>
      <c r="I52" s="205">
        <v>9</v>
      </c>
      <c r="J52" s="205">
        <v>1017</v>
      </c>
      <c r="K52" s="205">
        <v>81</v>
      </c>
      <c r="L52" s="205">
        <v>704</v>
      </c>
      <c r="M52" s="205">
        <v>198</v>
      </c>
      <c r="N52" s="205">
        <v>26</v>
      </c>
      <c r="O52" s="205">
        <v>8</v>
      </c>
      <c r="P52" s="205">
        <v>1017</v>
      </c>
      <c r="Q52" s="205">
        <v>137</v>
      </c>
      <c r="R52" s="205">
        <v>660</v>
      </c>
      <c r="S52" s="205">
        <v>192</v>
      </c>
      <c r="T52" s="205">
        <v>16</v>
      </c>
      <c r="U52" s="205">
        <v>12</v>
      </c>
      <c r="V52" s="205">
        <v>1017</v>
      </c>
      <c r="W52" s="205">
        <v>118</v>
      </c>
      <c r="X52" s="205">
        <v>700</v>
      </c>
      <c r="Y52" s="205">
        <v>173</v>
      </c>
      <c r="Z52" s="205">
        <v>15</v>
      </c>
      <c r="AA52" s="205">
        <v>11</v>
      </c>
      <c r="AB52" s="205">
        <v>1017</v>
      </c>
      <c r="AC52" s="205">
        <v>338</v>
      </c>
      <c r="AD52" s="205">
        <v>509</v>
      </c>
      <c r="AE52" s="205">
        <v>139</v>
      </c>
      <c r="AF52" s="205">
        <v>22</v>
      </c>
      <c r="AG52" s="205">
        <v>9</v>
      </c>
      <c r="AH52" s="205">
        <v>1017</v>
      </c>
      <c r="AI52" s="205">
        <v>394</v>
      </c>
      <c r="AJ52" s="205">
        <v>506</v>
      </c>
      <c r="AK52" s="205">
        <v>62</v>
      </c>
      <c r="AL52" s="205">
        <v>43</v>
      </c>
      <c r="AM52" s="205">
        <v>12</v>
      </c>
      <c r="AN52" s="205">
        <v>1017</v>
      </c>
      <c r="AO52" s="205">
        <v>115</v>
      </c>
      <c r="AP52" s="205">
        <v>620</v>
      </c>
      <c r="AQ52" s="205">
        <v>219</v>
      </c>
      <c r="AR52" s="205">
        <v>50</v>
      </c>
      <c r="AS52" s="205">
        <v>13</v>
      </c>
      <c r="AT52" s="205">
        <v>1017</v>
      </c>
      <c r="AU52" s="205">
        <v>94</v>
      </c>
      <c r="AV52" s="205">
        <v>711</v>
      </c>
      <c r="AW52" s="205">
        <v>167</v>
      </c>
      <c r="AX52" s="205">
        <v>30</v>
      </c>
      <c r="AY52" s="205">
        <v>15</v>
      </c>
      <c r="AZ52" s="205">
        <v>1017</v>
      </c>
      <c r="BA52" s="205">
        <v>167</v>
      </c>
      <c r="BB52" s="205">
        <v>515</v>
      </c>
      <c r="BC52" s="205">
        <v>272</v>
      </c>
      <c r="BD52" s="205">
        <v>53</v>
      </c>
      <c r="BE52" s="205">
        <v>10</v>
      </c>
    </row>
    <row r="53" spans="1:57" ht="15" customHeight="1" x14ac:dyDescent="0.15">
      <c r="A53" s="202"/>
      <c r="B53" s="202"/>
      <c r="C53" s="203" t="s">
        <v>511</v>
      </c>
      <c r="D53" s="205">
        <v>15</v>
      </c>
      <c r="E53" s="205">
        <v>3</v>
      </c>
      <c r="F53" s="205">
        <v>9</v>
      </c>
      <c r="G53" s="205">
        <v>1</v>
      </c>
      <c r="H53" s="205">
        <v>1</v>
      </c>
      <c r="I53" s="205">
        <v>1</v>
      </c>
      <c r="J53" s="205">
        <v>15</v>
      </c>
      <c r="K53" s="205">
        <v>2</v>
      </c>
      <c r="L53" s="205">
        <v>6</v>
      </c>
      <c r="M53" s="205">
        <v>6</v>
      </c>
      <c r="N53" s="205">
        <v>0</v>
      </c>
      <c r="O53" s="205">
        <v>1</v>
      </c>
      <c r="P53" s="205">
        <v>15</v>
      </c>
      <c r="Q53" s="205">
        <v>3</v>
      </c>
      <c r="R53" s="205">
        <v>7</v>
      </c>
      <c r="S53" s="205">
        <v>3</v>
      </c>
      <c r="T53" s="205">
        <v>0</v>
      </c>
      <c r="U53" s="205">
        <v>2</v>
      </c>
      <c r="V53" s="205">
        <v>15</v>
      </c>
      <c r="W53" s="205">
        <v>3</v>
      </c>
      <c r="X53" s="205">
        <v>7</v>
      </c>
      <c r="Y53" s="205">
        <v>4</v>
      </c>
      <c r="Z53" s="205">
        <v>0</v>
      </c>
      <c r="AA53" s="205">
        <v>1</v>
      </c>
      <c r="AB53" s="205">
        <v>15</v>
      </c>
      <c r="AC53" s="205">
        <v>3</v>
      </c>
      <c r="AD53" s="205">
        <v>6</v>
      </c>
      <c r="AE53" s="205">
        <v>5</v>
      </c>
      <c r="AF53" s="205">
        <v>0</v>
      </c>
      <c r="AG53" s="205">
        <v>1</v>
      </c>
      <c r="AH53" s="205">
        <v>15</v>
      </c>
      <c r="AI53" s="205">
        <v>3</v>
      </c>
      <c r="AJ53" s="205">
        <v>8</v>
      </c>
      <c r="AK53" s="205">
        <v>2</v>
      </c>
      <c r="AL53" s="205">
        <v>1</v>
      </c>
      <c r="AM53" s="205">
        <v>1</v>
      </c>
      <c r="AN53" s="205">
        <v>15</v>
      </c>
      <c r="AO53" s="205">
        <v>2</v>
      </c>
      <c r="AP53" s="205">
        <v>7</v>
      </c>
      <c r="AQ53" s="205">
        <v>4</v>
      </c>
      <c r="AR53" s="205">
        <v>2</v>
      </c>
      <c r="AS53" s="205">
        <v>0</v>
      </c>
      <c r="AT53" s="205">
        <v>15</v>
      </c>
      <c r="AU53" s="205">
        <v>1</v>
      </c>
      <c r="AV53" s="205">
        <v>10</v>
      </c>
      <c r="AW53" s="205">
        <v>4</v>
      </c>
      <c r="AX53" s="205">
        <v>0</v>
      </c>
      <c r="AY53" s="205">
        <v>0</v>
      </c>
      <c r="AZ53" s="205">
        <v>15</v>
      </c>
      <c r="BA53" s="205">
        <v>1</v>
      </c>
      <c r="BB53" s="205">
        <v>6</v>
      </c>
      <c r="BC53" s="205">
        <v>8</v>
      </c>
      <c r="BD53" s="205">
        <v>0</v>
      </c>
      <c r="BE53" s="205">
        <v>0</v>
      </c>
    </row>
    <row r="54" spans="1:57" ht="15" customHeight="1" x14ac:dyDescent="0.15">
      <c r="A54" s="202"/>
      <c r="B54" s="198"/>
      <c r="C54" s="204" t="s">
        <v>332</v>
      </c>
      <c r="D54" s="205">
        <v>66</v>
      </c>
      <c r="E54" s="205">
        <v>9</v>
      </c>
      <c r="F54" s="205">
        <v>39</v>
      </c>
      <c r="G54" s="205">
        <v>15</v>
      </c>
      <c r="H54" s="205">
        <v>1</v>
      </c>
      <c r="I54" s="205">
        <v>2</v>
      </c>
      <c r="J54" s="205">
        <v>66</v>
      </c>
      <c r="K54" s="205">
        <v>7</v>
      </c>
      <c r="L54" s="205">
        <v>41</v>
      </c>
      <c r="M54" s="205">
        <v>16</v>
      </c>
      <c r="N54" s="205">
        <v>2</v>
      </c>
      <c r="O54" s="205">
        <v>0</v>
      </c>
      <c r="P54" s="205">
        <v>66</v>
      </c>
      <c r="Q54" s="205">
        <v>9</v>
      </c>
      <c r="R54" s="205">
        <v>39</v>
      </c>
      <c r="S54" s="205">
        <v>16</v>
      </c>
      <c r="T54" s="205">
        <v>2</v>
      </c>
      <c r="U54" s="205">
        <v>0</v>
      </c>
      <c r="V54" s="205">
        <v>66</v>
      </c>
      <c r="W54" s="205">
        <v>9</v>
      </c>
      <c r="X54" s="205">
        <v>41</v>
      </c>
      <c r="Y54" s="205">
        <v>13</v>
      </c>
      <c r="Z54" s="205">
        <v>3</v>
      </c>
      <c r="AA54" s="205">
        <v>0</v>
      </c>
      <c r="AB54" s="205">
        <v>66</v>
      </c>
      <c r="AC54" s="205">
        <v>17</v>
      </c>
      <c r="AD54" s="205">
        <v>34</v>
      </c>
      <c r="AE54" s="205">
        <v>13</v>
      </c>
      <c r="AF54" s="205">
        <v>2</v>
      </c>
      <c r="AG54" s="205">
        <v>0</v>
      </c>
      <c r="AH54" s="205">
        <v>66</v>
      </c>
      <c r="AI54" s="205">
        <v>15</v>
      </c>
      <c r="AJ54" s="205">
        <v>40</v>
      </c>
      <c r="AK54" s="205">
        <v>8</v>
      </c>
      <c r="AL54" s="205">
        <v>2</v>
      </c>
      <c r="AM54" s="205">
        <v>1</v>
      </c>
      <c r="AN54" s="205">
        <v>66</v>
      </c>
      <c r="AO54" s="205">
        <v>2</v>
      </c>
      <c r="AP54" s="205">
        <v>39</v>
      </c>
      <c r="AQ54" s="205">
        <v>19</v>
      </c>
      <c r="AR54" s="205">
        <v>5</v>
      </c>
      <c r="AS54" s="205">
        <v>1</v>
      </c>
      <c r="AT54" s="205">
        <v>66</v>
      </c>
      <c r="AU54" s="205">
        <v>3</v>
      </c>
      <c r="AV54" s="205">
        <v>47</v>
      </c>
      <c r="AW54" s="205">
        <v>11</v>
      </c>
      <c r="AX54" s="205">
        <v>3</v>
      </c>
      <c r="AY54" s="205">
        <v>2</v>
      </c>
      <c r="AZ54" s="205">
        <v>66</v>
      </c>
      <c r="BA54" s="205">
        <v>7</v>
      </c>
      <c r="BB54" s="205">
        <v>36</v>
      </c>
      <c r="BC54" s="205">
        <v>16</v>
      </c>
      <c r="BD54" s="205">
        <v>6</v>
      </c>
      <c r="BE54" s="205">
        <v>1</v>
      </c>
    </row>
    <row r="55" spans="1:57" ht="15" customHeight="1" x14ac:dyDescent="0.15">
      <c r="A55" s="202"/>
      <c r="B55" s="202" t="s">
        <v>686</v>
      </c>
      <c r="C55" s="221" t="s">
        <v>499</v>
      </c>
      <c r="D55" s="205">
        <v>182</v>
      </c>
      <c r="E55" s="205">
        <v>24</v>
      </c>
      <c r="F55" s="205">
        <v>126</v>
      </c>
      <c r="G55" s="205">
        <v>23</v>
      </c>
      <c r="H55" s="205">
        <v>4</v>
      </c>
      <c r="I55" s="205">
        <v>5</v>
      </c>
      <c r="J55" s="205">
        <v>182</v>
      </c>
      <c r="K55" s="205">
        <v>13</v>
      </c>
      <c r="L55" s="205">
        <v>117</v>
      </c>
      <c r="M55" s="205">
        <v>43</v>
      </c>
      <c r="N55" s="205">
        <v>5</v>
      </c>
      <c r="O55" s="205">
        <v>4</v>
      </c>
      <c r="P55" s="205">
        <v>182</v>
      </c>
      <c r="Q55" s="205">
        <v>23</v>
      </c>
      <c r="R55" s="205">
        <v>119</v>
      </c>
      <c r="S55" s="205">
        <v>33</v>
      </c>
      <c r="T55" s="205">
        <v>2</v>
      </c>
      <c r="U55" s="205">
        <v>5</v>
      </c>
      <c r="V55" s="205">
        <v>182</v>
      </c>
      <c r="W55" s="205">
        <v>20</v>
      </c>
      <c r="X55" s="205">
        <v>116</v>
      </c>
      <c r="Y55" s="205">
        <v>36</v>
      </c>
      <c r="Z55" s="205">
        <v>4</v>
      </c>
      <c r="AA55" s="205">
        <v>6</v>
      </c>
      <c r="AB55" s="205">
        <v>182</v>
      </c>
      <c r="AC55" s="205">
        <v>57</v>
      </c>
      <c r="AD55" s="205">
        <v>83</v>
      </c>
      <c r="AE55" s="205">
        <v>32</v>
      </c>
      <c r="AF55" s="205">
        <v>5</v>
      </c>
      <c r="AG55" s="205">
        <v>5</v>
      </c>
      <c r="AH55" s="205">
        <v>182</v>
      </c>
      <c r="AI55" s="205">
        <v>47</v>
      </c>
      <c r="AJ55" s="205">
        <v>104</v>
      </c>
      <c r="AK55" s="205">
        <v>16</v>
      </c>
      <c r="AL55" s="205">
        <v>8</v>
      </c>
      <c r="AM55" s="205">
        <v>7</v>
      </c>
      <c r="AN55" s="205">
        <v>182</v>
      </c>
      <c r="AO55" s="205">
        <v>12</v>
      </c>
      <c r="AP55" s="205">
        <v>117</v>
      </c>
      <c r="AQ55" s="205">
        <v>40</v>
      </c>
      <c r="AR55" s="205">
        <v>8</v>
      </c>
      <c r="AS55" s="205">
        <v>5</v>
      </c>
      <c r="AT55" s="205">
        <v>182</v>
      </c>
      <c r="AU55" s="205">
        <v>15</v>
      </c>
      <c r="AV55" s="205">
        <v>116</v>
      </c>
      <c r="AW55" s="205">
        <v>40</v>
      </c>
      <c r="AX55" s="205">
        <v>6</v>
      </c>
      <c r="AY55" s="205">
        <v>5</v>
      </c>
      <c r="AZ55" s="205">
        <v>182</v>
      </c>
      <c r="BA55" s="205">
        <v>25</v>
      </c>
      <c r="BB55" s="205">
        <v>83</v>
      </c>
      <c r="BC55" s="205">
        <v>58</v>
      </c>
      <c r="BD55" s="205">
        <v>11</v>
      </c>
      <c r="BE55" s="205">
        <v>5</v>
      </c>
    </row>
    <row r="56" spans="1:57" ht="15" customHeight="1" x14ac:dyDescent="0.15">
      <c r="A56" s="202"/>
      <c r="B56" s="202" t="s">
        <v>687</v>
      </c>
      <c r="C56" s="204"/>
      <c r="D56" s="205"/>
      <c r="E56" s="205"/>
      <c r="F56" s="205"/>
      <c r="G56" s="205"/>
      <c r="H56" s="205"/>
      <c r="I56" s="205"/>
      <c r="J56" s="205"/>
      <c r="K56" s="205"/>
      <c r="L56" s="205"/>
      <c r="M56" s="205"/>
      <c r="N56" s="205"/>
      <c r="O56" s="205"/>
      <c r="P56" s="205"/>
      <c r="Q56" s="205"/>
      <c r="R56" s="205"/>
      <c r="S56" s="205"/>
      <c r="T56" s="205"/>
      <c r="U56" s="205"/>
      <c r="V56" s="205"/>
      <c r="W56" s="205"/>
      <c r="X56" s="205"/>
      <c r="Y56" s="205"/>
      <c r="Z56" s="205"/>
      <c r="AA56" s="205"/>
      <c r="AB56" s="205"/>
      <c r="AC56" s="205"/>
      <c r="AD56" s="205"/>
      <c r="AE56" s="205"/>
      <c r="AF56" s="205"/>
      <c r="AG56" s="205"/>
      <c r="AH56" s="205"/>
      <c r="AI56" s="205"/>
      <c r="AJ56" s="205"/>
      <c r="AK56" s="205"/>
      <c r="AL56" s="205"/>
      <c r="AM56" s="205"/>
      <c r="AN56" s="205"/>
      <c r="AO56" s="205"/>
      <c r="AP56" s="205"/>
      <c r="AQ56" s="205"/>
      <c r="AR56" s="205"/>
      <c r="AS56" s="205"/>
      <c r="AT56" s="205"/>
      <c r="AU56" s="205"/>
      <c r="AV56" s="205"/>
      <c r="AW56" s="205"/>
      <c r="AX56" s="205"/>
      <c r="AY56" s="205"/>
      <c r="AZ56" s="205"/>
      <c r="BA56" s="205"/>
      <c r="BB56" s="205"/>
      <c r="BC56" s="205"/>
      <c r="BD56" s="205"/>
      <c r="BE56" s="205"/>
    </row>
    <row r="57" spans="1:57" ht="15" customHeight="1" x14ac:dyDescent="0.15">
      <c r="A57" s="202"/>
      <c r="B57" s="202"/>
      <c r="C57" s="203" t="s">
        <v>510</v>
      </c>
      <c r="D57" s="205">
        <v>158</v>
      </c>
      <c r="E57" s="205">
        <v>22</v>
      </c>
      <c r="F57" s="205">
        <v>112</v>
      </c>
      <c r="G57" s="205">
        <v>18</v>
      </c>
      <c r="H57" s="205">
        <v>3</v>
      </c>
      <c r="I57" s="205">
        <v>3</v>
      </c>
      <c r="J57" s="205">
        <v>158</v>
      </c>
      <c r="K57" s="205">
        <v>12</v>
      </c>
      <c r="L57" s="205">
        <v>103</v>
      </c>
      <c r="M57" s="205">
        <v>35</v>
      </c>
      <c r="N57" s="205">
        <v>5</v>
      </c>
      <c r="O57" s="205">
        <v>3</v>
      </c>
      <c r="P57" s="205">
        <v>158</v>
      </c>
      <c r="Q57" s="205">
        <v>19</v>
      </c>
      <c r="R57" s="205">
        <v>106</v>
      </c>
      <c r="S57" s="205">
        <v>27</v>
      </c>
      <c r="T57" s="205">
        <v>2</v>
      </c>
      <c r="U57" s="205">
        <v>4</v>
      </c>
      <c r="V57" s="205">
        <v>158</v>
      </c>
      <c r="W57" s="205">
        <v>17</v>
      </c>
      <c r="X57" s="205">
        <v>107</v>
      </c>
      <c r="Y57" s="205">
        <v>27</v>
      </c>
      <c r="Z57" s="205">
        <v>3</v>
      </c>
      <c r="AA57" s="205">
        <v>4</v>
      </c>
      <c r="AB57" s="205">
        <v>158</v>
      </c>
      <c r="AC57" s="205">
        <v>51</v>
      </c>
      <c r="AD57" s="205">
        <v>73</v>
      </c>
      <c r="AE57" s="205">
        <v>25</v>
      </c>
      <c r="AF57" s="205">
        <v>5</v>
      </c>
      <c r="AG57" s="205">
        <v>4</v>
      </c>
      <c r="AH57" s="205">
        <v>158</v>
      </c>
      <c r="AI57" s="205">
        <v>44</v>
      </c>
      <c r="AJ57" s="205">
        <v>91</v>
      </c>
      <c r="AK57" s="205">
        <v>11</v>
      </c>
      <c r="AL57" s="205">
        <v>7</v>
      </c>
      <c r="AM57" s="205">
        <v>5</v>
      </c>
      <c r="AN57" s="205">
        <v>158</v>
      </c>
      <c r="AO57" s="205">
        <v>11</v>
      </c>
      <c r="AP57" s="205">
        <v>103</v>
      </c>
      <c r="AQ57" s="205">
        <v>33</v>
      </c>
      <c r="AR57" s="205">
        <v>7</v>
      </c>
      <c r="AS57" s="205">
        <v>4</v>
      </c>
      <c r="AT57" s="205">
        <v>158</v>
      </c>
      <c r="AU57" s="205">
        <v>13</v>
      </c>
      <c r="AV57" s="205">
        <v>102</v>
      </c>
      <c r="AW57" s="205">
        <v>33</v>
      </c>
      <c r="AX57" s="205">
        <v>6</v>
      </c>
      <c r="AY57" s="205">
        <v>4</v>
      </c>
      <c r="AZ57" s="205">
        <v>158</v>
      </c>
      <c r="BA57" s="205">
        <v>25</v>
      </c>
      <c r="BB57" s="205">
        <v>72</v>
      </c>
      <c r="BC57" s="205">
        <v>48</v>
      </c>
      <c r="BD57" s="205">
        <v>9</v>
      </c>
      <c r="BE57" s="205">
        <v>4</v>
      </c>
    </row>
    <row r="58" spans="1:57" ht="15" customHeight="1" x14ac:dyDescent="0.15">
      <c r="A58" s="202"/>
      <c r="B58" s="202"/>
      <c r="C58" s="203" t="s">
        <v>511</v>
      </c>
      <c r="D58" s="205">
        <v>5</v>
      </c>
      <c r="E58" s="205">
        <v>0</v>
      </c>
      <c r="F58" s="205">
        <v>3</v>
      </c>
      <c r="G58" s="205">
        <v>1</v>
      </c>
      <c r="H58" s="205">
        <v>1</v>
      </c>
      <c r="I58" s="205">
        <v>0</v>
      </c>
      <c r="J58" s="205">
        <v>5</v>
      </c>
      <c r="K58" s="205">
        <v>0</v>
      </c>
      <c r="L58" s="205">
        <v>3</v>
      </c>
      <c r="M58" s="205">
        <v>2</v>
      </c>
      <c r="N58" s="205">
        <v>0</v>
      </c>
      <c r="O58" s="205">
        <v>0</v>
      </c>
      <c r="P58" s="205">
        <v>5</v>
      </c>
      <c r="Q58" s="205">
        <v>1</v>
      </c>
      <c r="R58" s="205">
        <v>3</v>
      </c>
      <c r="S58" s="205">
        <v>1</v>
      </c>
      <c r="T58" s="205">
        <v>0</v>
      </c>
      <c r="U58" s="205">
        <v>0</v>
      </c>
      <c r="V58" s="205">
        <v>5</v>
      </c>
      <c r="W58" s="205">
        <v>1</v>
      </c>
      <c r="X58" s="205">
        <v>1</v>
      </c>
      <c r="Y58" s="205">
        <v>3</v>
      </c>
      <c r="Z58" s="205">
        <v>0</v>
      </c>
      <c r="AA58" s="205">
        <v>0</v>
      </c>
      <c r="AB58" s="205">
        <v>5</v>
      </c>
      <c r="AC58" s="205">
        <v>2</v>
      </c>
      <c r="AD58" s="205">
        <v>1</v>
      </c>
      <c r="AE58" s="205">
        <v>2</v>
      </c>
      <c r="AF58" s="205">
        <v>0</v>
      </c>
      <c r="AG58" s="205">
        <v>0</v>
      </c>
      <c r="AH58" s="205">
        <v>5</v>
      </c>
      <c r="AI58" s="205">
        <v>0</v>
      </c>
      <c r="AJ58" s="205">
        <v>3</v>
      </c>
      <c r="AK58" s="205">
        <v>2</v>
      </c>
      <c r="AL58" s="205">
        <v>0</v>
      </c>
      <c r="AM58" s="205">
        <v>0</v>
      </c>
      <c r="AN58" s="205">
        <v>5</v>
      </c>
      <c r="AO58" s="205">
        <v>0</v>
      </c>
      <c r="AP58" s="205">
        <v>3</v>
      </c>
      <c r="AQ58" s="205">
        <v>2</v>
      </c>
      <c r="AR58" s="205">
        <v>0</v>
      </c>
      <c r="AS58" s="205">
        <v>0</v>
      </c>
      <c r="AT58" s="205">
        <v>5</v>
      </c>
      <c r="AU58" s="205">
        <v>0</v>
      </c>
      <c r="AV58" s="205">
        <v>2</v>
      </c>
      <c r="AW58" s="205">
        <v>3</v>
      </c>
      <c r="AX58" s="205">
        <v>0</v>
      </c>
      <c r="AY58" s="205">
        <v>0</v>
      </c>
      <c r="AZ58" s="205">
        <v>5</v>
      </c>
      <c r="BA58" s="205">
        <v>0</v>
      </c>
      <c r="BB58" s="205">
        <v>2</v>
      </c>
      <c r="BC58" s="205">
        <v>3</v>
      </c>
      <c r="BD58" s="205">
        <v>0</v>
      </c>
      <c r="BE58" s="205">
        <v>0</v>
      </c>
    </row>
    <row r="59" spans="1:57" ht="15" customHeight="1" x14ac:dyDescent="0.15">
      <c r="A59" s="202"/>
      <c r="B59" s="204"/>
      <c r="C59" s="204" t="s">
        <v>332</v>
      </c>
      <c r="D59" s="205">
        <v>19</v>
      </c>
      <c r="E59" s="205">
        <v>2</v>
      </c>
      <c r="F59" s="205">
        <v>11</v>
      </c>
      <c r="G59" s="205">
        <v>4</v>
      </c>
      <c r="H59" s="205">
        <v>0</v>
      </c>
      <c r="I59" s="205">
        <v>2</v>
      </c>
      <c r="J59" s="205">
        <v>19</v>
      </c>
      <c r="K59" s="205">
        <v>1</v>
      </c>
      <c r="L59" s="205">
        <v>11</v>
      </c>
      <c r="M59" s="205">
        <v>6</v>
      </c>
      <c r="N59" s="205">
        <v>0</v>
      </c>
      <c r="O59" s="205">
        <v>1</v>
      </c>
      <c r="P59" s="205">
        <v>19</v>
      </c>
      <c r="Q59" s="205">
        <v>3</v>
      </c>
      <c r="R59" s="205">
        <v>10</v>
      </c>
      <c r="S59" s="205">
        <v>5</v>
      </c>
      <c r="T59" s="205">
        <v>0</v>
      </c>
      <c r="U59" s="205">
        <v>1</v>
      </c>
      <c r="V59" s="205">
        <v>19</v>
      </c>
      <c r="W59" s="205">
        <v>2</v>
      </c>
      <c r="X59" s="205">
        <v>8</v>
      </c>
      <c r="Y59" s="205">
        <v>6</v>
      </c>
      <c r="Z59" s="205">
        <v>1</v>
      </c>
      <c r="AA59" s="205">
        <v>2</v>
      </c>
      <c r="AB59" s="205">
        <v>19</v>
      </c>
      <c r="AC59" s="205">
        <v>4</v>
      </c>
      <c r="AD59" s="205">
        <v>9</v>
      </c>
      <c r="AE59" s="205">
        <v>5</v>
      </c>
      <c r="AF59" s="205">
        <v>0</v>
      </c>
      <c r="AG59" s="205">
        <v>1</v>
      </c>
      <c r="AH59" s="205">
        <v>19</v>
      </c>
      <c r="AI59" s="205">
        <v>3</v>
      </c>
      <c r="AJ59" s="205">
        <v>10</v>
      </c>
      <c r="AK59" s="205">
        <v>3</v>
      </c>
      <c r="AL59" s="205">
        <v>1</v>
      </c>
      <c r="AM59" s="205">
        <v>2</v>
      </c>
      <c r="AN59" s="205">
        <v>19</v>
      </c>
      <c r="AO59" s="205">
        <v>1</v>
      </c>
      <c r="AP59" s="205">
        <v>11</v>
      </c>
      <c r="AQ59" s="205">
        <v>5</v>
      </c>
      <c r="AR59" s="205">
        <v>1</v>
      </c>
      <c r="AS59" s="205">
        <v>1</v>
      </c>
      <c r="AT59" s="205">
        <v>19</v>
      </c>
      <c r="AU59" s="205">
        <v>2</v>
      </c>
      <c r="AV59" s="205">
        <v>12</v>
      </c>
      <c r="AW59" s="205">
        <v>4</v>
      </c>
      <c r="AX59" s="205">
        <v>0</v>
      </c>
      <c r="AY59" s="205">
        <v>1</v>
      </c>
      <c r="AZ59" s="205">
        <v>19</v>
      </c>
      <c r="BA59" s="205">
        <v>0</v>
      </c>
      <c r="BB59" s="205">
        <v>9</v>
      </c>
      <c r="BC59" s="205">
        <v>7</v>
      </c>
      <c r="BD59" s="205">
        <v>2</v>
      </c>
      <c r="BE59" s="205">
        <v>1</v>
      </c>
    </row>
    <row r="60" spans="1:57" ht="15" customHeight="1" x14ac:dyDescent="0.15">
      <c r="A60" s="202"/>
      <c r="B60" s="202" t="s">
        <v>345</v>
      </c>
      <c r="C60" s="221" t="s">
        <v>499</v>
      </c>
      <c r="D60" s="205">
        <v>960</v>
      </c>
      <c r="E60" s="205">
        <v>141</v>
      </c>
      <c r="F60" s="205">
        <v>727</v>
      </c>
      <c r="G60" s="205">
        <v>70</v>
      </c>
      <c r="H60" s="205">
        <v>17</v>
      </c>
      <c r="I60" s="205">
        <v>5</v>
      </c>
      <c r="J60" s="205">
        <v>960</v>
      </c>
      <c r="K60" s="205">
        <v>63</v>
      </c>
      <c r="L60" s="205">
        <v>706</v>
      </c>
      <c r="M60" s="205">
        <v>166</v>
      </c>
      <c r="N60" s="205">
        <v>22</v>
      </c>
      <c r="O60" s="205">
        <v>3</v>
      </c>
      <c r="P60" s="205">
        <v>960</v>
      </c>
      <c r="Q60" s="205">
        <v>115</v>
      </c>
      <c r="R60" s="205">
        <v>649</v>
      </c>
      <c r="S60" s="205">
        <v>177</v>
      </c>
      <c r="T60" s="205">
        <v>10</v>
      </c>
      <c r="U60" s="205">
        <v>9</v>
      </c>
      <c r="V60" s="205">
        <v>960</v>
      </c>
      <c r="W60" s="205">
        <v>99</v>
      </c>
      <c r="X60" s="205">
        <v>688</v>
      </c>
      <c r="Y60" s="205">
        <v>157</v>
      </c>
      <c r="Z60" s="205">
        <v>9</v>
      </c>
      <c r="AA60" s="205">
        <v>7</v>
      </c>
      <c r="AB60" s="205">
        <v>960</v>
      </c>
      <c r="AC60" s="205">
        <v>314</v>
      </c>
      <c r="AD60" s="205">
        <v>513</v>
      </c>
      <c r="AE60" s="205">
        <v>116</v>
      </c>
      <c r="AF60" s="205">
        <v>13</v>
      </c>
      <c r="AG60" s="205">
        <v>4</v>
      </c>
      <c r="AH60" s="205">
        <v>960</v>
      </c>
      <c r="AI60" s="205">
        <v>388</v>
      </c>
      <c r="AJ60" s="205">
        <v>482</v>
      </c>
      <c r="AK60" s="205">
        <v>57</v>
      </c>
      <c r="AL60" s="205">
        <v>23</v>
      </c>
      <c r="AM60" s="205">
        <v>10</v>
      </c>
      <c r="AN60" s="205">
        <v>960</v>
      </c>
      <c r="AO60" s="205">
        <v>114</v>
      </c>
      <c r="AP60" s="205">
        <v>597</v>
      </c>
      <c r="AQ60" s="205">
        <v>208</v>
      </c>
      <c r="AR60" s="205">
        <v>38</v>
      </c>
      <c r="AS60" s="205">
        <v>3</v>
      </c>
      <c r="AT60" s="205">
        <v>960</v>
      </c>
      <c r="AU60" s="205">
        <v>87</v>
      </c>
      <c r="AV60" s="205">
        <v>694</v>
      </c>
      <c r="AW60" s="205">
        <v>152</v>
      </c>
      <c r="AX60" s="205">
        <v>19</v>
      </c>
      <c r="AY60" s="205">
        <v>8</v>
      </c>
      <c r="AZ60" s="205">
        <v>960</v>
      </c>
      <c r="BA60" s="205">
        <v>186</v>
      </c>
      <c r="BB60" s="205">
        <v>446</v>
      </c>
      <c r="BC60" s="205">
        <v>281</v>
      </c>
      <c r="BD60" s="205">
        <v>40</v>
      </c>
      <c r="BE60" s="205">
        <v>7</v>
      </c>
    </row>
    <row r="61" spans="1:57" ht="15" customHeight="1" x14ac:dyDescent="0.15">
      <c r="A61" s="202"/>
      <c r="B61" s="202"/>
      <c r="C61" s="204"/>
      <c r="D61" s="205"/>
      <c r="E61" s="205"/>
      <c r="F61" s="205"/>
      <c r="G61" s="205"/>
      <c r="H61" s="205"/>
      <c r="I61" s="205"/>
      <c r="J61" s="205"/>
      <c r="K61" s="205"/>
      <c r="L61" s="205"/>
      <c r="M61" s="205"/>
      <c r="N61" s="205"/>
      <c r="O61" s="205"/>
      <c r="P61" s="205"/>
      <c r="Q61" s="205"/>
      <c r="R61" s="205"/>
      <c r="S61" s="205"/>
      <c r="T61" s="205"/>
      <c r="U61" s="205"/>
      <c r="V61" s="205"/>
      <c r="W61" s="205"/>
      <c r="X61" s="205"/>
      <c r="Y61" s="205"/>
      <c r="Z61" s="205"/>
      <c r="AA61" s="205"/>
      <c r="AB61" s="205"/>
      <c r="AC61" s="205"/>
      <c r="AD61" s="205"/>
      <c r="AE61" s="205"/>
      <c r="AF61" s="205"/>
      <c r="AG61" s="205"/>
      <c r="AH61" s="205"/>
      <c r="AI61" s="205"/>
      <c r="AJ61" s="205"/>
      <c r="AK61" s="205"/>
      <c r="AL61" s="205"/>
      <c r="AM61" s="205"/>
      <c r="AN61" s="205"/>
      <c r="AO61" s="205"/>
      <c r="AP61" s="205"/>
      <c r="AQ61" s="205"/>
      <c r="AR61" s="205"/>
      <c r="AS61" s="205"/>
      <c r="AT61" s="205"/>
      <c r="AU61" s="205"/>
      <c r="AV61" s="205"/>
      <c r="AW61" s="205"/>
      <c r="AX61" s="205"/>
      <c r="AY61" s="205"/>
      <c r="AZ61" s="205"/>
      <c r="BA61" s="205"/>
      <c r="BB61" s="205"/>
      <c r="BC61" s="205"/>
      <c r="BD61" s="205"/>
      <c r="BE61" s="205"/>
    </row>
    <row r="62" spans="1:57" ht="15" customHeight="1" x14ac:dyDescent="0.15">
      <c r="A62" s="202"/>
      <c r="B62" s="202"/>
      <c r="C62" s="203" t="s">
        <v>510</v>
      </c>
      <c r="D62" s="205">
        <v>847</v>
      </c>
      <c r="E62" s="205">
        <v>124</v>
      </c>
      <c r="F62" s="205">
        <v>645</v>
      </c>
      <c r="G62" s="205">
        <v>60</v>
      </c>
      <c r="H62" s="205">
        <v>13</v>
      </c>
      <c r="I62" s="205">
        <v>5</v>
      </c>
      <c r="J62" s="205">
        <v>847</v>
      </c>
      <c r="K62" s="205">
        <v>55</v>
      </c>
      <c r="L62" s="205">
        <v>628</v>
      </c>
      <c r="M62" s="205">
        <v>143</v>
      </c>
      <c r="N62" s="205">
        <v>18</v>
      </c>
      <c r="O62" s="205">
        <v>3</v>
      </c>
      <c r="P62" s="205">
        <v>847</v>
      </c>
      <c r="Q62" s="205">
        <v>96</v>
      </c>
      <c r="R62" s="205">
        <v>582</v>
      </c>
      <c r="S62" s="205">
        <v>153</v>
      </c>
      <c r="T62" s="205">
        <v>8</v>
      </c>
      <c r="U62" s="205">
        <v>8</v>
      </c>
      <c r="V62" s="205">
        <v>847</v>
      </c>
      <c r="W62" s="205">
        <v>82</v>
      </c>
      <c r="X62" s="205">
        <v>613</v>
      </c>
      <c r="Y62" s="205">
        <v>138</v>
      </c>
      <c r="Z62" s="205">
        <v>7</v>
      </c>
      <c r="AA62" s="205">
        <v>7</v>
      </c>
      <c r="AB62" s="205">
        <v>847</v>
      </c>
      <c r="AC62" s="205">
        <v>279</v>
      </c>
      <c r="AD62" s="205">
        <v>452</v>
      </c>
      <c r="AE62" s="205">
        <v>100</v>
      </c>
      <c r="AF62" s="205">
        <v>12</v>
      </c>
      <c r="AG62" s="205">
        <v>4</v>
      </c>
      <c r="AH62" s="205">
        <v>847</v>
      </c>
      <c r="AI62" s="205">
        <v>355</v>
      </c>
      <c r="AJ62" s="205">
        <v>414</v>
      </c>
      <c r="AK62" s="205">
        <v>48</v>
      </c>
      <c r="AL62" s="205">
        <v>21</v>
      </c>
      <c r="AM62" s="205">
        <v>9</v>
      </c>
      <c r="AN62" s="205">
        <v>847</v>
      </c>
      <c r="AO62" s="205">
        <v>98</v>
      </c>
      <c r="AP62" s="205">
        <v>531</v>
      </c>
      <c r="AQ62" s="205">
        <v>181</v>
      </c>
      <c r="AR62" s="205">
        <v>34</v>
      </c>
      <c r="AS62" s="205">
        <v>3</v>
      </c>
      <c r="AT62" s="205">
        <v>847</v>
      </c>
      <c r="AU62" s="205">
        <v>78</v>
      </c>
      <c r="AV62" s="205">
        <v>607</v>
      </c>
      <c r="AW62" s="205">
        <v>138</v>
      </c>
      <c r="AX62" s="205">
        <v>19</v>
      </c>
      <c r="AY62" s="205">
        <v>5</v>
      </c>
      <c r="AZ62" s="205">
        <v>847</v>
      </c>
      <c r="BA62" s="205">
        <v>169</v>
      </c>
      <c r="BB62" s="205">
        <v>394</v>
      </c>
      <c r="BC62" s="205">
        <v>240</v>
      </c>
      <c r="BD62" s="205">
        <v>38</v>
      </c>
      <c r="BE62" s="205">
        <v>6</v>
      </c>
    </row>
    <row r="63" spans="1:57" ht="15" customHeight="1" x14ac:dyDescent="0.15">
      <c r="A63" s="202"/>
      <c r="B63" s="202"/>
      <c r="C63" s="203" t="s">
        <v>511</v>
      </c>
      <c r="D63" s="205">
        <v>29</v>
      </c>
      <c r="E63" s="205">
        <v>1</v>
      </c>
      <c r="F63" s="205">
        <v>24</v>
      </c>
      <c r="G63" s="205">
        <v>1</v>
      </c>
      <c r="H63" s="205">
        <v>3</v>
      </c>
      <c r="I63" s="205">
        <v>0</v>
      </c>
      <c r="J63" s="205">
        <v>29</v>
      </c>
      <c r="K63" s="205">
        <v>0</v>
      </c>
      <c r="L63" s="205">
        <v>22</v>
      </c>
      <c r="M63" s="205">
        <v>5</v>
      </c>
      <c r="N63" s="205">
        <v>2</v>
      </c>
      <c r="O63" s="205">
        <v>0</v>
      </c>
      <c r="P63" s="205">
        <v>29</v>
      </c>
      <c r="Q63" s="205">
        <v>5</v>
      </c>
      <c r="R63" s="205">
        <v>19</v>
      </c>
      <c r="S63" s="205">
        <v>3</v>
      </c>
      <c r="T63" s="205">
        <v>1</v>
      </c>
      <c r="U63" s="205">
        <v>1</v>
      </c>
      <c r="V63" s="205">
        <v>29</v>
      </c>
      <c r="W63" s="205">
        <v>5</v>
      </c>
      <c r="X63" s="205">
        <v>18</v>
      </c>
      <c r="Y63" s="205">
        <v>6</v>
      </c>
      <c r="Z63" s="205">
        <v>0</v>
      </c>
      <c r="AA63" s="205">
        <v>0</v>
      </c>
      <c r="AB63" s="205">
        <v>29</v>
      </c>
      <c r="AC63" s="205">
        <v>7</v>
      </c>
      <c r="AD63" s="205">
        <v>15</v>
      </c>
      <c r="AE63" s="205">
        <v>7</v>
      </c>
      <c r="AF63" s="205">
        <v>0</v>
      </c>
      <c r="AG63" s="205">
        <v>0</v>
      </c>
      <c r="AH63" s="205">
        <v>29</v>
      </c>
      <c r="AI63" s="205">
        <v>4</v>
      </c>
      <c r="AJ63" s="205">
        <v>22</v>
      </c>
      <c r="AK63" s="205">
        <v>3</v>
      </c>
      <c r="AL63" s="205">
        <v>0</v>
      </c>
      <c r="AM63" s="205">
        <v>0</v>
      </c>
      <c r="AN63" s="205">
        <v>29</v>
      </c>
      <c r="AO63" s="205">
        <v>2</v>
      </c>
      <c r="AP63" s="205">
        <v>17</v>
      </c>
      <c r="AQ63" s="205">
        <v>7</v>
      </c>
      <c r="AR63" s="205">
        <v>3</v>
      </c>
      <c r="AS63" s="205">
        <v>0</v>
      </c>
      <c r="AT63" s="205">
        <v>29</v>
      </c>
      <c r="AU63" s="205">
        <v>1</v>
      </c>
      <c r="AV63" s="205">
        <v>24</v>
      </c>
      <c r="AW63" s="205">
        <v>4</v>
      </c>
      <c r="AX63" s="205">
        <v>0</v>
      </c>
      <c r="AY63" s="205">
        <v>0</v>
      </c>
      <c r="AZ63" s="205">
        <v>29</v>
      </c>
      <c r="BA63" s="205">
        <v>4</v>
      </c>
      <c r="BB63" s="205">
        <v>11</v>
      </c>
      <c r="BC63" s="205">
        <v>13</v>
      </c>
      <c r="BD63" s="205">
        <v>0</v>
      </c>
      <c r="BE63" s="205">
        <v>1</v>
      </c>
    </row>
    <row r="64" spans="1:57" ht="15" customHeight="1" x14ac:dyDescent="0.15">
      <c r="A64" s="204"/>
      <c r="B64" s="198"/>
      <c r="C64" s="204" t="s">
        <v>332</v>
      </c>
      <c r="D64" s="205">
        <v>84</v>
      </c>
      <c r="E64" s="205">
        <v>16</v>
      </c>
      <c r="F64" s="205">
        <v>58</v>
      </c>
      <c r="G64" s="205">
        <v>9</v>
      </c>
      <c r="H64" s="205">
        <v>1</v>
      </c>
      <c r="I64" s="205">
        <v>0</v>
      </c>
      <c r="J64" s="205">
        <v>84</v>
      </c>
      <c r="K64" s="205">
        <v>8</v>
      </c>
      <c r="L64" s="205">
        <v>56</v>
      </c>
      <c r="M64" s="205">
        <v>18</v>
      </c>
      <c r="N64" s="205">
        <v>2</v>
      </c>
      <c r="O64" s="205">
        <v>0</v>
      </c>
      <c r="P64" s="205">
        <v>84</v>
      </c>
      <c r="Q64" s="205">
        <v>14</v>
      </c>
      <c r="R64" s="205">
        <v>48</v>
      </c>
      <c r="S64" s="205">
        <v>21</v>
      </c>
      <c r="T64" s="205">
        <v>1</v>
      </c>
      <c r="U64" s="205">
        <v>0</v>
      </c>
      <c r="V64" s="205">
        <v>84</v>
      </c>
      <c r="W64" s="205">
        <v>12</v>
      </c>
      <c r="X64" s="205">
        <v>57</v>
      </c>
      <c r="Y64" s="205">
        <v>13</v>
      </c>
      <c r="Z64" s="205">
        <v>2</v>
      </c>
      <c r="AA64" s="205">
        <v>0</v>
      </c>
      <c r="AB64" s="205">
        <v>84</v>
      </c>
      <c r="AC64" s="205">
        <v>28</v>
      </c>
      <c r="AD64" s="205">
        <v>46</v>
      </c>
      <c r="AE64" s="205">
        <v>9</v>
      </c>
      <c r="AF64" s="205">
        <v>1</v>
      </c>
      <c r="AG64" s="205">
        <v>0</v>
      </c>
      <c r="AH64" s="205">
        <v>84</v>
      </c>
      <c r="AI64" s="205">
        <v>29</v>
      </c>
      <c r="AJ64" s="205">
        <v>46</v>
      </c>
      <c r="AK64" s="205">
        <v>6</v>
      </c>
      <c r="AL64" s="205">
        <v>2</v>
      </c>
      <c r="AM64" s="205">
        <v>1</v>
      </c>
      <c r="AN64" s="205">
        <v>84</v>
      </c>
      <c r="AO64" s="205">
        <v>14</v>
      </c>
      <c r="AP64" s="205">
        <v>49</v>
      </c>
      <c r="AQ64" s="205">
        <v>20</v>
      </c>
      <c r="AR64" s="205">
        <v>1</v>
      </c>
      <c r="AS64" s="205">
        <v>0</v>
      </c>
      <c r="AT64" s="205">
        <v>84</v>
      </c>
      <c r="AU64" s="205">
        <v>8</v>
      </c>
      <c r="AV64" s="205">
        <v>63</v>
      </c>
      <c r="AW64" s="205">
        <v>10</v>
      </c>
      <c r="AX64" s="205">
        <v>0</v>
      </c>
      <c r="AY64" s="205">
        <v>3</v>
      </c>
      <c r="AZ64" s="205">
        <v>84</v>
      </c>
      <c r="BA64" s="205">
        <v>13</v>
      </c>
      <c r="BB64" s="205">
        <v>41</v>
      </c>
      <c r="BC64" s="205">
        <v>28</v>
      </c>
      <c r="BD64" s="205">
        <v>2</v>
      </c>
      <c r="BE64" s="205">
        <v>0</v>
      </c>
    </row>
  </sheetData>
  <phoneticPr fontId="1"/>
  <pageMargins left="0.31496062992125984" right="0.31496062992125984" top="0.70866141732283472" bottom="0.39370078740157483" header="0.31496062992125984" footer="0.19685039370078741"/>
  <pageSetup paperSize="9" scale="80" orientation="landscape" horizontalDpi="200" verticalDpi="200" r:id="rId1"/>
  <headerFooter alignWithMargins="0">
    <oddHeader>&amp;R【３．介護サービスの選択・変更が与える満足度等への影響】
 &amp;A  (&amp;P/&amp;N)</oddHeader>
  </headerFooter>
  <colBreaks count="4" manualBreakCount="4">
    <brk id="15" max="1048575" man="1"/>
    <brk id="27" max="1048575" man="1"/>
    <brk id="39" max="1048575" man="1"/>
    <brk id="5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26"/>
  <sheetViews>
    <sheetView showGridLines="0" view="pageBreakPreview" zoomScaleNormal="100" zoomScaleSheetLayoutView="100" workbookViewId="0">
      <pane xSplit="2" ySplit="5" topLeftCell="C6" activePane="bottomRight" state="frozen"/>
      <selection pane="topRight"/>
      <selection pane="bottomLeft"/>
      <selection pane="bottomRight"/>
    </sheetView>
  </sheetViews>
  <sheetFormatPr defaultColWidth="8" defaultRowHeight="15" customHeight="1" x14ac:dyDescent="0.15"/>
  <cols>
    <col min="1" max="1" width="9.7109375" style="114" customWidth="1"/>
    <col min="2" max="2" width="10.85546875" style="114" customWidth="1"/>
    <col min="3" max="34" width="8.140625" style="114" hidden="1" customWidth="1"/>
    <col min="35" max="43" width="8.140625" style="114" customWidth="1"/>
    <col min="44" max="64" width="8.140625" style="114" hidden="1" customWidth="1"/>
    <col min="65" max="82" width="6" style="114" hidden="1" customWidth="1"/>
    <col min="83" max="85" width="7.7109375" style="114" hidden="1" customWidth="1"/>
    <col min="86" max="16384" width="8" style="114"/>
  </cols>
  <sheetData>
    <row r="1" spans="1:85" ht="15" customHeight="1" x14ac:dyDescent="0.15">
      <c r="C1" s="190" t="s">
        <v>691</v>
      </c>
      <c r="O1" s="190" t="s">
        <v>692</v>
      </c>
      <c r="Z1" s="190" t="s">
        <v>693</v>
      </c>
      <c r="AI1" s="190" t="s">
        <v>694</v>
      </c>
      <c r="AR1" s="114" t="s">
        <v>695</v>
      </c>
      <c r="BA1" s="114" t="s">
        <v>696</v>
      </c>
      <c r="BM1" s="114" t="s">
        <v>697</v>
      </c>
      <c r="CE1" s="222" t="s">
        <v>698</v>
      </c>
      <c r="CF1" s="222"/>
    </row>
    <row r="2" spans="1:85" ht="15" customHeight="1" x14ac:dyDescent="0.15">
      <c r="BA2" s="223" t="s">
        <v>699</v>
      </c>
      <c r="BB2" s="224"/>
      <c r="BC2" s="225"/>
      <c r="BD2" s="223" t="s">
        <v>700</v>
      </c>
      <c r="BE2" s="224"/>
      <c r="BF2" s="225"/>
      <c r="BG2" s="223" t="s">
        <v>701</v>
      </c>
      <c r="BH2" s="224"/>
      <c r="BI2" s="225"/>
      <c r="BJ2" s="223" t="s">
        <v>702</v>
      </c>
      <c r="BK2" s="224"/>
      <c r="BL2" s="225"/>
      <c r="BM2" s="223" t="s">
        <v>703</v>
      </c>
      <c r="BN2" s="224"/>
      <c r="BO2" s="225"/>
      <c r="BP2" s="223" t="s">
        <v>704</v>
      </c>
      <c r="BQ2" s="224"/>
      <c r="BR2" s="225"/>
      <c r="BS2" s="223" t="s">
        <v>705</v>
      </c>
      <c r="BT2" s="224"/>
      <c r="BU2" s="225"/>
      <c r="BV2" s="223" t="s">
        <v>706</v>
      </c>
      <c r="BW2" s="224"/>
      <c r="BX2" s="225"/>
      <c r="BY2" s="223" t="s">
        <v>707</v>
      </c>
      <c r="BZ2" s="224"/>
      <c r="CA2" s="225"/>
      <c r="CB2" s="223" t="s">
        <v>708</v>
      </c>
      <c r="CC2" s="224"/>
      <c r="CD2" s="225"/>
      <c r="CE2" s="223" t="s">
        <v>699</v>
      </c>
      <c r="CF2" s="224"/>
      <c r="CG2" s="225"/>
    </row>
    <row r="3" spans="1:85" s="123" customFormat="1" ht="33.75" x14ac:dyDescent="0.15">
      <c r="A3" s="115"/>
      <c r="B3" s="117"/>
      <c r="C3" s="159" t="s">
        <v>499</v>
      </c>
      <c r="D3" s="159" t="s">
        <v>633</v>
      </c>
      <c r="E3" s="159" t="s">
        <v>635</v>
      </c>
      <c r="F3" s="159" t="s">
        <v>636</v>
      </c>
      <c r="G3" s="159" t="s">
        <v>637</v>
      </c>
      <c r="H3" s="159" t="s">
        <v>638</v>
      </c>
      <c r="I3" s="159" t="s">
        <v>639</v>
      </c>
      <c r="J3" s="159" t="s">
        <v>640</v>
      </c>
      <c r="K3" s="159" t="s">
        <v>641</v>
      </c>
      <c r="L3" s="159" t="s">
        <v>642</v>
      </c>
      <c r="M3" s="159" t="s">
        <v>643</v>
      </c>
      <c r="N3" s="159" t="s">
        <v>332</v>
      </c>
      <c r="O3" s="159" t="s">
        <v>499</v>
      </c>
      <c r="P3" s="159" t="s">
        <v>633</v>
      </c>
      <c r="Q3" s="159" t="s">
        <v>646</v>
      </c>
      <c r="R3" s="159" t="s">
        <v>647</v>
      </c>
      <c r="S3" s="159" t="s">
        <v>648</v>
      </c>
      <c r="T3" s="159" t="s">
        <v>649</v>
      </c>
      <c r="U3" s="159" t="s">
        <v>650</v>
      </c>
      <c r="V3" s="159" t="s">
        <v>651</v>
      </c>
      <c r="W3" s="159" t="s">
        <v>652</v>
      </c>
      <c r="X3" s="159" t="s">
        <v>643</v>
      </c>
      <c r="Y3" s="159" t="s">
        <v>332</v>
      </c>
      <c r="Z3" s="159" t="s">
        <v>499</v>
      </c>
      <c r="AA3" s="193" t="s">
        <v>709</v>
      </c>
      <c r="AB3" s="194" t="s">
        <v>710</v>
      </c>
      <c r="AC3" s="194" t="s">
        <v>711</v>
      </c>
      <c r="AD3" s="194" t="s">
        <v>712</v>
      </c>
      <c r="AE3" s="194" t="s">
        <v>713</v>
      </c>
      <c r="AF3" s="194" t="s">
        <v>714</v>
      </c>
      <c r="AG3" s="215" t="s">
        <v>483</v>
      </c>
      <c r="AH3" s="159" t="s">
        <v>715</v>
      </c>
      <c r="AI3" s="159" t="s">
        <v>499</v>
      </c>
      <c r="AJ3" s="160" t="s">
        <v>716</v>
      </c>
      <c r="AK3" s="160" t="s">
        <v>717</v>
      </c>
      <c r="AL3" s="160" t="s">
        <v>718</v>
      </c>
      <c r="AM3" s="160" t="s">
        <v>719</v>
      </c>
      <c r="AN3" s="160" t="s">
        <v>720</v>
      </c>
      <c r="AO3" s="160" t="s">
        <v>721</v>
      </c>
      <c r="AP3" s="159" t="s">
        <v>483</v>
      </c>
      <c r="AQ3" s="226" t="s">
        <v>722</v>
      </c>
      <c r="AR3" s="159" t="s">
        <v>499</v>
      </c>
      <c r="AS3" s="160" t="s">
        <v>709</v>
      </c>
      <c r="AT3" s="160" t="s">
        <v>710</v>
      </c>
      <c r="AU3" s="160" t="s">
        <v>711</v>
      </c>
      <c r="AV3" s="160" t="s">
        <v>712</v>
      </c>
      <c r="AW3" s="160" t="s">
        <v>713</v>
      </c>
      <c r="AX3" s="159" t="s">
        <v>714</v>
      </c>
      <c r="AY3" s="159" t="s">
        <v>483</v>
      </c>
      <c r="AZ3" s="159" t="s">
        <v>715</v>
      </c>
      <c r="BA3" s="227" t="s">
        <v>723</v>
      </c>
      <c r="BB3" s="228" t="s">
        <v>724</v>
      </c>
      <c r="BC3" s="229" t="s">
        <v>725</v>
      </c>
      <c r="BD3" s="227" t="s">
        <v>723</v>
      </c>
      <c r="BE3" s="228" t="s">
        <v>724</v>
      </c>
      <c r="BF3" s="229" t="s">
        <v>725</v>
      </c>
      <c r="BG3" s="227" t="s">
        <v>723</v>
      </c>
      <c r="BH3" s="228" t="s">
        <v>724</v>
      </c>
      <c r="BI3" s="229" t="s">
        <v>725</v>
      </c>
      <c r="BJ3" s="227" t="s">
        <v>723</v>
      </c>
      <c r="BK3" s="228" t="s">
        <v>724</v>
      </c>
      <c r="BL3" s="229" t="s">
        <v>725</v>
      </c>
      <c r="BM3" s="227" t="s">
        <v>723</v>
      </c>
      <c r="BN3" s="228" t="s">
        <v>724</v>
      </c>
      <c r="BO3" s="229" t="s">
        <v>725</v>
      </c>
      <c r="BP3" s="227" t="s">
        <v>723</v>
      </c>
      <c r="BQ3" s="228" t="s">
        <v>724</v>
      </c>
      <c r="BR3" s="229" t="s">
        <v>725</v>
      </c>
      <c r="BS3" s="227" t="s">
        <v>723</v>
      </c>
      <c r="BT3" s="228" t="s">
        <v>724</v>
      </c>
      <c r="BU3" s="229" t="s">
        <v>725</v>
      </c>
      <c r="BV3" s="227" t="s">
        <v>723</v>
      </c>
      <c r="BW3" s="228" t="s">
        <v>724</v>
      </c>
      <c r="BX3" s="229" t="s">
        <v>725</v>
      </c>
      <c r="BY3" s="227" t="s">
        <v>723</v>
      </c>
      <c r="BZ3" s="228" t="s">
        <v>724</v>
      </c>
      <c r="CA3" s="229" t="s">
        <v>725</v>
      </c>
      <c r="CB3" s="227" t="s">
        <v>723</v>
      </c>
      <c r="CC3" s="228" t="s">
        <v>724</v>
      </c>
      <c r="CD3" s="229" t="s">
        <v>725</v>
      </c>
      <c r="CE3" s="227" t="s">
        <v>723</v>
      </c>
      <c r="CF3" s="228" t="s">
        <v>724</v>
      </c>
      <c r="CG3" s="229" t="s">
        <v>725</v>
      </c>
    </row>
    <row r="4" spans="1:85" ht="15" customHeight="1" x14ac:dyDescent="0.15">
      <c r="A4" s="230" t="s">
        <v>504</v>
      </c>
      <c r="B4" s="231"/>
      <c r="C4" s="128">
        <f t="shared" ref="C4:AY4" si="0">C17</f>
        <v>1601</v>
      </c>
      <c r="D4" s="128">
        <f t="shared" si="0"/>
        <v>42</v>
      </c>
      <c r="E4" s="128">
        <f t="shared" si="0"/>
        <v>47</v>
      </c>
      <c r="F4" s="128">
        <f t="shared" si="0"/>
        <v>187</v>
      </c>
      <c r="G4" s="128">
        <f t="shared" si="0"/>
        <v>285</v>
      </c>
      <c r="H4" s="128">
        <f t="shared" si="0"/>
        <v>378</v>
      </c>
      <c r="I4" s="128">
        <f t="shared" si="0"/>
        <v>176</v>
      </c>
      <c r="J4" s="128">
        <f t="shared" si="0"/>
        <v>267</v>
      </c>
      <c r="K4" s="128">
        <f t="shared" si="0"/>
        <v>71</v>
      </c>
      <c r="L4" s="128">
        <f t="shared" si="0"/>
        <v>73</v>
      </c>
      <c r="M4" s="128">
        <f t="shared" si="0"/>
        <v>12</v>
      </c>
      <c r="N4" s="128">
        <f t="shared" si="0"/>
        <v>63</v>
      </c>
      <c r="O4" s="128">
        <f t="shared" si="0"/>
        <v>1601</v>
      </c>
      <c r="P4" s="128">
        <f t="shared" si="0"/>
        <v>171</v>
      </c>
      <c r="Q4" s="128">
        <f t="shared" si="0"/>
        <v>213</v>
      </c>
      <c r="R4" s="128">
        <f t="shared" si="0"/>
        <v>276</v>
      </c>
      <c r="S4" s="128">
        <f t="shared" si="0"/>
        <v>317</v>
      </c>
      <c r="T4" s="128">
        <f t="shared" si="0"/>
        <v>300</v>
      </c>
      <c r="U4" s="128">
        <f t="shared" si="0"/>
        <v>127</v>
      </c>
      <c r="V4" s="128">
        <f t="shared" si="0"/>
        <v>110</v>
      </c>
      <c r="W4" s="128">
        <f t="shared" si="0"/>
        <v>24</v>
      </c>
      <c r="X4" s="128">
        <f t="shared" si="0"/>
        <v>11</v>
      </c>
      <c r="Y4" s="128">
        <f t="shared" si="0"/>
        <v>52</v>
      </c>
      <c r="Z4" s="128">
        <f t="shared" si="0"/>
        <v>1601</v>
      </c>
      <c r="AA4" s="128">
        <f t="shared" si="0"/>
        <v>19</v>
      </c>
      <c r="AB4" s="128">
        <f t="shared" si="0"/>
        <v>113</v>
      </c>
      <c r="AC4" s="128">
        <f t="shared" si="0"/>
        <v>156</v>
      </c>
      <c r="AD4" s="128">
        <f t="shared" si="0"/>
        <v>572</v>
      </c>
      <c r="AE4" s="128">
        <f t="shared" si="0"/>
        <v>354</v>
      </c>
      <c r="AF4" s="128">
        <f t="shared" si="0"/>
        <v>289</v>
      </c>
      <c r="AG4" s="128">
        <f t="shared" si="0"/>
        <v>98</v>
      </c>
      <c r="AH4" s="232">
        <v>21596.984697272121</v>
      </c>
      <c r="AI4" s="128">
        <f t="shared" ref="AI4:AP4" si="1">AI17</f>
        <v>1601</v>
      </c>
      <c r="AJ4" s="128">
        <f t="shared" si="1"/>
        <v>171</v>
      </c>
      <c r="AK4" s="128">
        <f t="shared" si="1"/>
        <v>116</v>
      </c>
      <c r="AL4" s="128">
        <f t="shared" si="1"/>
        <v>101</v>
      </c>
      <c r="AM4" s="128">
        <f t="shared" si="1"/>
        <v>123</v>
      </c>
      <c r="AN4" s="128">
        <f t="shared" si="1"/>
        <v>407</v>
      </c>
      <c r="AO4" s="128">
        <f t="shared" si="1"/>
        <v>20</v>
      </c>
      <c r="AP4" s="128">
        <f t="shared" si="1"/>
        <v>663</v>
      </c>
      <c r="AQ4" s="232">
        <v>60.795692858541166</v>
      </c>
      <c r="AR4" s="128">
        <f t="shared" si="0"/>
        <v>1582</v>
      </c>
      <c r="AS4" s="128">
        <f t="shared" si="0"/>
        <v>134</v>
      </c>
      <c r="AT4" s="128">
        <f t="shared" si="0"/>
        <v>105</v>
      </c>
      <c r="AU4" s="128">
        <f t="shared" si="0"/>
        <v>93</v>
      </c>
      <c r="AV4" s="128">
        <f t="shared" si="0"/>
        <v>298</v>
      </c>
      <c r="AW4" s="128">
        <f t="shared" si="0"/>
        <v>181</v>
      </c>
      <c r="AX4" s="128">
        <f t="shared" si="0"/>
        <v>119</v>
      </c>
      <c r="AY4" s="128">
        <f t="shared" si="0"/>
        <v>652</v>
      </c>
      <c r="AZ4" s="232">
        <v>15164.829784946236</v>
      </c>
      <c r="BA4" s="233">
        <v>618</v>
      </c>
      <c r="BB4" s="234">
        <v>41.690938511326863</v>
      </c>
      <c r="BC4" s="235">
        <v>31</v>
      </c>
      <c r="BD4" s="233">
        <v>972</v>
      </c>
      <c r="BE4" s="234">
        <v>7.3076131687242798</v>
      </c>
      <c r="BF4" s="235">
        <v>5</v>
      </c>
      <c r="BG4" s="233">
        <v>1010</v>
      </c>
      <c r="BH4" s="234">
        <v>37.855445544554456</v>
      </c>
      <c r="BI4" s="235">
        <v>31</v>
      </c>
      <c r="BJ4" s="233">
        <v>652</v>
      </c>
      <c r="BK4" s="234">
        <v>0.495398773006135</v>
      </c>
      <c r="BL4" s="235">
        <v>0</v>
      </c>
      <c r="BM4" s="233">
        <v>675</v>
      </c>
      <c r="BN4" s="234">
        <v>20.031111111111112</v>
      </c>
      <c r="BO4" s="235">
        <v>30</v>
      </c>
      <c r="BP4" s="233">
        <v>482</v>
      </c>
      <c r="BQ4" s="234">
        <v>10.885892116182573</v>
      </c>
      <c r="BR4" s="235">
        <v>0</v>
      </c>
      <c r="BS4" s="233">
        <v>536</v>
      </c>
      <c r="BT4" s="234">
        <v>18.899253731343283</v>
      </c>
      <c r="BU4" s="235">
        <v>0</v>
      </c>
      <c r="BV4" s="233">
        <v>716</v>
      </c>
      <c r="BW4" s="234">
        <v>7.9692737430167595</v>
      </c>
      <c r="BX4" s="235">
        <v>8</v>
      </c>
      <c r="BY4" s="233">
        <v>523</v>
      </c>
      <c r="BZ4" s="234">
        <v>1.2370936902485659</v>
      </c>
      <c r="CA4" s="235">
        <v>0</v>
      </c>
      <c r="CB4" s="233">
        <v>627</v>
      </c>
      <c r="CC4" s="234">
        <v>18.763955342902712</v>
      </c>
      <c r="CD4" s="235">
        <v>27</v>
      </c>
      <c r="CE4" s="233">
        <v>236</v>
      </c>
      <c r="CF4" s="234">
        <v>14.610169491525424</v>
      </c>
      <c r="CG4" s="235">
        <v>13</v>
      </c>
    </row>
    <row r="5" spans="1:85" ht="15" customHeight="1" x14ac:dyDescent="0.15">
      <c r="A5" s="236"/>
      <c r="B5" s="237"/>
      <c r="C5" s="134">
        <f>IF(SUM(D5:N5)&gt;100,"－",SUM(D5:N5))</f>
        <v>100.00000000000001</v>
      </c>
      <c r="D5" s="133">
        <f t="shared" ref="D5:N5" si="2">D4/$C4*100</f>
        <v>2.623360399750156</v>
      </c>
      <c r="E5" s="133">
        <f t="shared" si="2"/>
        <v>2.9356652092442226</v>
      </c>
      <c r="F5" s="133">
        <f t="shared" si="2"/>
        <v>11.680199875078076</v>
      </c>
      <c r="G5" s="133">
        <f t="shared" si="2"/>
        <v>17.801374141161773</v>
      </c>
      <c r="H5" s="133">
        <f t="shared" si="2"/>
        <v>23.610243597751403</v>
      </c>
      <c r="I5" s="133">
        <f t="shared" si="2"/>
        <v>10.99312929419113</v>
      </c>
      <c r="J5" s="133">
        <f t="shared" si="2"/>
        <v>16.677076826983136</v>
      </c>
      <c r="K5" s="133">
        <f t="shared" si="2"/>
        <v>4.4347282948157405</v>
      </c>
      <c r="L5" s="133">
        <f t="shared" si="2"/>
        <v>4.5596502186133669</v>
      </c>
      <c r="M5" s="133">
        <f t="shared" si="2"/>
        <v>0.74953154278575895</v>
      </c>
      <c r="N5" s="133">
        <f t="shared" si="2"/>
        <v>3.9350405996252342</v>
      </c>
      <c r="O5" s="134">
        <f>IF(SUM(P5:Y5)&gt;100,"－",SUM(P5:Y5))</f>
        <v>100</v>
      </c>
      <c r="P5" s="133">
        <f t="shared" ref="P5:Y5" si="3">P4/$O4*100</f>
        <v>10.680824484697064</v>
      </c>
      <c r="Q5" s="133">
        <f t="shared" si="3"/>
        <v>13.304184884447221</v>
      </c>
      <c r="R5" s="133">
        <f t="shared" si="3"/>
        <v>17.239225484072453</v>
      </c>
      <c r="S5" s="133">
        <f t="shared" si="3"/>
        <v>19.800124921923796</v>
      </c>
      <c r="T5" s="133">
        <f t="shared" si="3"/>
        <v>18.738288569643974</v>
      </c>
      <c r="U5" s="133">
        <f t="shared" si="3"/>
        <v>7.9325421611492821</v>
      </c>
      <c r="V5" s="133">
        <f t="shared" si="3"/>
        <v>6.8707058088694568</v>
      </c>
      <c r="W5" s="133">
        <f t="shared" si="3"/>
        <v>1.4990630855715179</v>
      </c>
      <c r="X5" s="133">
        <f t="shared" si="3"/>
        <v>0.68707058088694561</v>
      </c>
      <c r="Y5" s="133">
        <f t="shared" si="3"/>
        <v>3.2479700187382887</v>
      </c>
      <c r="Z5" s="134" t="str">
        <f>IF(SUM(AA5:AG5)&gt;100,"－",SUM(AA5:AG5))</f>
        <v>－</v>
      </c>
      <c r="AA5" s="133">
        <f t="shared" ref="AA5:AG5" si="4">AA4/$AR4*100</f>
        <v>1.2010113780025284</v>
      </c>
      <c r="AB5" s="133">
        <f t="shared" si="4"/>
        <v>7.1428571428571423</v>
      </c>
      <c r="AC5" s="133">
        <f t="shared" si="4"/>
        <v>9.8609355246523389</v>
      </c>
      <c r="AD5" s="133">
        <f t="shared" si="4"/>
        <v>36.156763590391911</v>
      </c>
      <c r="AE5" s="133">
        <f t="shared" si="4"/>
        <v>22.376738305941846</v>
      </c>
      <c r="AF5" s="133">
        <f t="shared" si="4"/>
        <v>18.268015170670036</v>
      </c>
      <c r="AG5" s="133">
        <f t="shared" si="4"/>
        <v>6.1946902654867255</v>
      </c>
      <c r="AH5" s="238"/>
      <c r="AI5" s="134">
        <f>IF(SUM(AJ5:AP5)&gt;100,"－",SUM(AJ5:AP5))</f>
        <v>100</v>
      </c>
      <c r="AJ5" s="132">
        <f t="shared" ref="AJ5:AP5" si="5">AJ4/$AI4*100</f>
        <v>10.680824484697064</v>
      </c>
      <c r="AK5" s="132">
        <f t="shared" si="5"/>
        <v>7.2454715802623362</v>
      </c>
      <c r="AL5" s="132">
        <f t="shared" si="5"/>
        <v>6.3085571517801382</v>
      </c>
      <c r="AM5" s="132">
        <f t="shared" si="5"/>
        <v>7.6826983135540292</v>
      </c>
      <c r="AN5" s="132">
        <f t="shared" si="5"/>
        <v>25.421611492816986</v>
      </c>
      <c r="AO5" s="132">
        <f t="shared" si="5"/>
        <v>1.2492192379762648</v>
      </c>
      <c r="AP5" s="132">
        <f t="shared" si="5"/>
        <v>41.411617738913179</v>
      </c>
      <c r="AQ5" s="238"/>
      <c r="AR5" s="134">
        <f>IF(SUM(AS5:AY5)&gt;100,"－",SUM(AS5:AY5))</f>
        <v>100</v>
      </c>
      <c r="AS5" s="133">
        <f t="shared" ref="AS5:AY5" si="6">AS4/$AR4*100</f>
        <v>8.470290771175728</v>
      </c>
      <c r="AT5" s="133">
        <f t="shared" si="6"/>
        <v>6.6371681415929213</v>
      </c>
      <c r="AU5" s="133">
        <f t="shared" si="6"/>
        <v>5.8786346396965863</v>
      </c>
      <c r="AV5" s="133">
        <f t="shared" si="6"/>
        <v>18.83691529709229</v>
      </c>
      <c r="AW5" s="133">
        <f t="shared" si="6"/>
        <v>11.441213653603034</v>
      </c>
      <c r="AX5" s="133">
        <f t="shared" si="6"/>
        <v>7.5221238938053103</v>
      </c>
      <c r="AY5" s="133">
        <f t="shared" si="6"/>
        <v>41.213653603034132</v>
      </c>
      <c r="AZ5" s="238"/>
      <c r="BA5" s="239"/>
      <c r="BB5" s="240"/>
      <c r="BC5" s="241"/>
      <c r="BD5" s="239"/>
      <c r="BE5" s="240"/>
      <c r="BF5" s="241"/>
      <c r="BG5" s="239"/>
      <c r="BH5" s="240"/>
      <c r="BI5" s="241"/>
      <c r="BJ5" s="239"/>
      <c r="BK5" s="240"/>
      <c r="BL5" s="241"/>
      <c r="BM5" s="239"/>
      <c r="BN5" s="240"/>
      <c r="BO5" s="241"/>
      <c r="BP5" s="239"/>
      <c r="BQ5" s="240"/>
      <c r="BR5" s="241"/>
      <c r="BS5" s="239"/>
      <c r="BT5" s="240"/>
      <c r="BU5" s="241"/>
      <c r="BV5" s="239"/>
      <c r="BW5" s="240"/>
      <c r="BX5" s="241"/>
      <c r="BY5" s="239"/>
      <c r="BZ5" s="240"/>
      <c r="CA5" s="241"/>
      <c r="CB5" s="239"/>
      <c r="CC5" s="240"/>
      <c r="CD5" s="241"/>
      <c r="CE5" s="239"/>
      <c r="CF5" s="240"/>
      <c r="CG5" s="241"/>
    </row>
    <row r="6" spans="1:85" ht="15" customHeight="1" x14ac:dyDescent="0.15">
      <c r="A6" s="242" t="s">
        <v>662</v>
      </c>
      <c r="B6" s="243" t="s">
        <v>617</v>
      </c>
      <c r="C6" s="128">
        <f t="shared" ref="C6:C13" si="7">C19</f>
        <v>48</v>
      </c>
      <c r="D6" s="139">
        <f t="shared" ref="D6:N13" si="8">IF($C6=0,0,D19/$C6*100)</f>
        <v>12.5</v>
      </c>
      <c r="E6" s="139">
        <f t="shared" si="8"/>
        <v>10.416666666666668</v>
      </c>
      <c r="F6" s="139">
        <f t="shared" si="8"/>
        <v>39.583333333333329</v>
      </c>
      <c r="G6" s="139">
        <f t="shared" si="8"/>
        <v>16.666666666666664</v>
      </c>
      <c r="H6" s="139">
        <f t="shared" si="8"/>
        <v>18.75</v>
      </c>
      <c r="I6" s="139">
        <f t="shared" si="8"/>
        <v>0</v>
      </c>
      <c r="J6" s="139">
        <f t="shared" si="8"/>
        <v>2.083333333333333</v>
      </c>
      <c r="K6" s="139">
        <f t="shared" si="8"/>
        <v>0</v>
      </c>
      <c r="L6" s="139">
        <f t="shared" si="8"/>
        <v>0</v>
      </c>
      <c r="M6" s="139">
        <f t="shared" si="8"/>
        <v>0</v>
      </c>
      <c r="N6" s="139">
        <f t="shared" si="8"/>
        <v>0</v>
      </c>
      <c r="O6" s="128">
        <f t="shared" ref="O6:O13" si="9">O19</f>
        <v>48</v>
      </c>
      <c r="P6" s="139">
        <f t="shared" ref="P6:Y13" si="10">IF($O6=0,0,P19/$O6*100)</f>
        <v>52.083333333333336</v>
      </c>
      <c r="Q6" s="139">
        <f t="shared" si="10"/>
        <v>27.083333333333332</v>
      </c>
      <c r="R6" s="139">
        <f t="shared" si="10"/>
        <v>12.5</v>
      </c>
      <c r="S6" s="139">
        <f t="shared" si="10"/>
        <v>6.25</v>
      </c>
      <c r="T6" s="139">
        <f t="shared" si="10"/>
        <v>2.083333333333333</v>
      </c>
      <c r="U6" s="139">
        <f t="shared" si="10"/>
        <v>0</v>
      </c>
      <c r="V6" s="139">
        <f t="shared" si="10"/>
        <v>0</v>
      </c>
      <c r="W6" s="139">
        <f t="shared" si="10"/>
        <v>0</v>
      </c>
      <c r="X6" s="139">
        <f t="shared" si="10"/>
        <v>0</v>
      </c>
      <c r="Y6" s="139">
        <f t="shared" si="10"/>
        <v>0</v>
      </c>
      <c r="Z6" s="128">
        <f t="shared" ref="Z6:Z13" si="11">Z19</f>
        <v>48</v>
      </c>
      <c r="AA6" s="139">
        <f t="shared" ref="AA6:AG13" si="12">IF($AR6=0,0,AA19/$AR6*100)</f>
        <v>6.666666666666667</v>
      </c>
      <c r="AB6" s="139">
        <f t="shared" si="12"/>
        <v>68.888888888888886</v>
      </c>
      <c r="AC6" s="139">
        <f t="shared" si="12"/>
        <v>17.777777777777779</v>
      </c>
      <c r="AD6" s="139">
        <f t="shared" si="12"/>
        <v>6.666666666666667</v>
      </c>
      <c r="AE6" s="139">
        <f t="shared" si="12"/>
        <v>0</v>
      </c>
      <c r="AF6" s="139">
        <f t="shared" si="12"/>
        <v>2.2222222222222223</v>
      </c>
      <c r="AG6" s="139">
        <f t="shared" si="12"/>
        <v>4.4444444444444446</v>
      </c>
      <c r="AH6" s="232">
        <v>7221.891304347826</v>
      </c>
      <c r="AI6" s="128">
        <f t="shared" ref="AI6:AI13" si="13">AI19</f>
        <v>48</v>
      </c>
      <c r="AJ6" s="137">
        <f t="shared" ref="AJ6:AP13" si="14">IF($AI6=0,0,AJ19/$AI6*100)</f>
        <v>14.583333333333334</v>
      </c>
      <c r="AK6" s="137">
        <f t="shared" si="14"/>
        <v>22.916666666666664</v>
      </c>
      <c r="AL6" s="137">
        <f t="shared" si="14"/>
        <v>4.1666666666666661</v>
      </c>
      <c r="AM6" s="137">
        <f t="shared" si="14"/>
        <v>2.083333333333333</v>
      </c>
      <c r="AN6" s="137">
        <f t="shared" si="14"/>
        <v>2.083333333333333</v>
      </c>
      <c r="AO6" s="137">
        <f t="shared" si="14"/>
        <v>4.1666666666666661</v>
      </c>
      <c r="AP6" s="137">
        <f t="shared" si="14"/>
        <v>50</v>
      </c>
      <c r="AQ6" s="232">
        <v>32.090745552668402</v>
      </c>
      <c r="AR6" s="128">
        <f t="shared" ref="AR6:AR13" si="15">AR19</f>
        <v>45</v>
      </c>
      <c r="AS6" s="139">
        <f t="shared" ref="AS6:AY13" si="16">IF($AR6=0,0,AS19/$AR6*100)</f>
        <v>8.8888888888888893</v>
      </c>
      <c r="AT6" s="139">
        <f t="shared" si="16"/>
        <v>33.333333333333329</v>
      </c>
      <c r="AU6" s="139">
        <f t="shared" si="16"/>
        <v>4.4444444444444446</v>
      </c>
      <c r="AV6" s="139">
        <f t="shared" si="16"/>
        <v>0</v>
      </c>
      <c r="AW6" s="139">
        <f t="shared" si="16"/>
        <v>0</v>
      </c>
      <c r="AX6" s="139">
        <f t="shared" si="16"/>
        <v>0</v>
      </c>
      <c r="AY6" s="139">
        <f t="shared" si="16"/>
        <v>53.333333333333336</v>
      </c>
      <c r="AZ6" s="232">
        <v>1834.8571428571429</v>
      </c>
      <c r="BA6" s="233">
        <v>15</v>
      </c>
      <c r="BB6" s="234">
        <v>5.6</v>
      </c>
      <c r="BC6" s="235">
        <v>4</v>
      </c>
      <c r="BD6" s="233">
        <v>24</v>
      </c>
      <c r="BE6" s="234">
        <v>3.9166666666666665</v>
      </c>
      <c r="BF6" s="235">
        <v>4</v>
      </c>
      <c r="BG6" s="233">
        <v>17</v>
      </c>
      <c r="BH6" s="234">
        <v>1.7647058823529411</v>
      </c>
      <c r="BI6" s="235">
        <v>0</v>
      </c>
      <c r="BJ6" s="233">
        <v>16</v>
      </c>
      <c r="BK6" s="234">
        <v>0</v>
      </c>
      <c r="BL6" s="235">
        <v>0</v>
      </c>
      <c r="BM6" s="233">
        <v>4</v>
      </c>
      <c r="BN6" s="234">
        <v>1</v>
      </c>
      <c r="BO6" s="235">
        <v>0</v>
      </c>
      <c r="BP6" s="233">
        <v>4</v>
      </c>
      <c r="BQ6" s="234">
        <v>0</v>
      </c>
      <c r="BR6" s="235">
        <v>0</v>
      </c>
      <c r="BS6" s="233">
        <v>4</v>
      </c>
      <c r="BT6" s="234">
        <v>0</v>
      </c>
      <c r="BU6" s="235">
        <v>0</v>
      </c>
      <c r="BV6" s="233">
        <v>7</v>
      </c>
      <c r="BW6" s="234">
        <v>5.4285714285714288</v>
      </c>
      <c r="BX6" s="235">
        <v>5</v>
      </c>
      <c r="BY6" s="233">
        <v>5</v>
      </c>
      <c r="BZ6" s="234">
        <v>0.8</v>
      </c>
      <c r="CA6" s="235">
        <v>0</v>
      </c>
      <c r="CB6" s="233">
        <v>4</v>
      </c>
      <c r="CC6" s="234">
        <v>0</v>
      </c>
      <c r="CD6" s="235">
        <v>0</v>
      </c>
      <c r="CE6" s="233">
        <v>4</v>
      </c>
      <c r="CF6" s="234">
        <v>12.5</v>
      </c>
      <c r="CG6" s="235">
        <v>8.5</v>
      </c>
    </row>
    <row r="7" spans="1:85" ht="15" customHeight="1" x14ac:dyDescent="0.15">
      <c r="A7" s="150" t="s">
        <v>726</v>
      </c>
      <c r="B7" s="244" t="s">
        <v>618</v>
      </c>
      <c r="C7" s="143">
        <f t="shared" si="7"/>
        <v>65</v>
      </c>
      <c r="D7" s="142">
        <f t="shared" si="8"/>
        <v>7.6923076923076925</v>
      </c>
      <c r="E7" s="142">
        <f t="shared" si="8"/>
        <v>13.846153846153847</v>
      </c>
      <c r="F7" s="142">
        <f t="shared" si="8"/>
        <v>26.153846153846157</v>
      </c>
      <c r="G7" s="142">
        <f t="shared" si="8"/>
        <v>23.076923076923077</v>
      </c>
      <c r="H7" s="142">
        <f t="shared" si="8"/>
        <v>15.384615384615385</v>
      </c>
      <c r="I7" s="142">
        <f t="shared" si="8"/>
        <v>4.6153846153846159</v>
      </c>
      <c r="J7" s="142">
        <f t="shared" si="8"/>
        <v>3.0769230769230771</v>
      </c>
      <c r="K7" s="142">
        <f t="shared" si="8"/>
        <v>0</v>
      </c>
      <c r="L7" s="142">
        <f t="shared" si="8"/>
        <v>0</v>
      </c>
      <c r="M7" s="142">
        <f t="shared" si="8"/>
        <v>3.0769230769230771</v>
      </c>
      <c r="N7" s="142">
        <f t="shared" si="8"/>
        <v>3.0769230769230771</v>
      </c>
      <c r="O7" s="143">
        <f t="shared" si="9"/>
        <v>65</v>
      </c>
      <c r="P7" s="142">
        <f t="shared" si="10"/>
        <v>44.61538461538462</v>
      </c>
      <c r="Q7" s="142">
        <f t="shared" si="10"/>
        <v>26.153846153846157</v>
      </c>
      <c r="R7" s="142">
        <f t="shared" si="10"/>
        <v>15.384615384615385</v>
      </c>
      <c r="S7" s="142">
        <f t="shared" si="10"/>
        <v>9.2307692307692317</v>
      </c>
      <c r="T7" s="142">
        <f t="shared" si="10"/>
        <v>1.5384615384615385</v>
      </c>
      <c r="U7" s="142">
        <f t="shared" si="10"/>
        <v>0</v>
      </c>
      <c r="V7" s="142">
        <f t="shared" si="10"/>
        <v>0</v>
      </c>
      <c r="W7" s="142">
        <f t="shared" si="10"/>
        <v>0</v>
      </c>
      <c r="X7" s="142">
        <f t="shared" si="10"/>
        <v>3.0769230769230771</v>
      </c>
      <c r="Y7" s="142">
        <f t="shared" si="10"/>
        <v>0</v>
      </c>
      <c r="Z7" s="143">
        <f t="shared" si="11"/>
        <v>65</v>
      </c>
      <c r="AA7" s="142">
        <f t="shared" si="12"/>
        <v>10.16949152542373</v>
      </c>
      <c r="AB7" s="142">
        <f t="shared" si="12"/>
        <v>52.542372881355938</v>
      </c>
      <c r="AC7" s="142">
        <f t="shared" si="12"/>
        <v>25.423728813559322</v>
      </c>
      <c r="AD7" s="142">
        <f t="shared" si="12"/>
        <v>13.559322033898304</v>
      </c>
      <c r="AE7" s="142">
        <f t="shared" si="12"/>
        <v>1.6949152542372881</v>
      </c>
      <c r="AF7" s="142">
        <f t="shared" si="12"/>
        <v>1.6949152542372881</v>
      </c>
      <c r="AG7" s="142">
        <f t="shared" si="12"/>
        <v>5.0847457627118651</v>
      </c>
      <c r="AH7" s="245">
        <v>7093.822580645161</v>
      </c>
      <c r="AI7" s="143">
        <f t="shared" si="13"/>
        <v>65</v>
      </c>
      <c r="AJ7" s="141">
        <f t="shared" si="14"/>
        <v>16.923076923076923</v>
      </c>
      <c r="AK7" s="141">
        <f t="shared" si="14"/>
        <v>21.53846153846154</v>
      </c>
      <c r="AL7" s="141">
        <f t="shared" si="14"/>
        <v>13.846153846153847</v>
      </c>
      <c r="AM7" s="141">
        <f t="shared" si="14"/>
        <v>1.5384615384615385</v>
      </c>
      <c r="AN7" s="141">
        <f t="shared" si="14"/>
        <v>1.5384615384615385</v>
      </c>
      <c r="AO7" s="141">
        <f t="shared" si="14"/>
        <v>1.5384615384615385</v>
      </c>
      <c r="AP7" s="141">
        <f t="shared" si="14"/>
        <v>43.07692307692308</v>
      </c>
      <c r="AQ7" s="245">
        <v>28.046379235150365</v>
      </c>
      <c r="AR7" s="143">
        <f t="shared" si="15"/>
        <v>59</v>
      </c>
      <c r="AS7" s="142">
        <f t="shared" si="16"/>
        <v>6.7796610169491522</v>
      </c>
      <c r="AT7" s="142">
        <f t="shared" si="16"/>
        <v>32.20338983050847</v>
      </c>
      <c r="AU7" s="142">
        <f t="shared" si="16"/>
        <v>11.864406779661017</v>
      </c>
      <c r="AV7" s="142">
        <f t="shared" si="16"/>
        <v>1.6949152542372881</v>
      </c>
      <c r="AW7" s="142">
        <f t="shared" si="16"/>
        <v>0</v>
      </c>
      <c r="AX7" s="142">
        <f t="shared" si="16"/>
        <v>0</v>
      </c>
      <c r="AY7" s="142">
        <f t="shared" si="16"/>
        <v>47.457627118644069</v>
      </c>
      <c r="AZ7" s="245">
        <v>3505.8064516129034</v>
      </c>
      <c r="BA7" s="246">
        <v>21</v>
      </c>
      <c r="BB7" s="247">
        <v>12.666666666666666</v>
      </c>
      <c r="BC7" s="248">
        <v>4</v>
      </c>
      <c r="BD7" s="246">
        <v>33</v>
      </c>
      <c r="BE7" s="247">
        <v>4.5757575757575761</v>
      </c>
      <c r="BF7" s="248">
        <v>4</v>
      </c>
      <c r="BG7" s="246">
        <v>25</v>
      </c>
      <c r="BH7" s="247">
        <v>8.36</v>
      </c>
      <c r="BI7" s="248">
        <v>0</v>
      </c>
      <c r="BJ7" s="246">
        <v>21</v>
      </c>
      <c r="BK7" s="247">
        <v>9.5238095238095233E-2</v>
      </c>
      <c r="BL7" s="248">
        <v>0</v>
      </c>
      <c r="BM7" s="246">
        <v>14</v>
      </c>
      <c r="BN7" s="247">
        <v>2.6428571428571428</v>
      </c>
      <c r="BO7" s="248">
        <v>0</v>
      </c>
      <c r="BP7" s="246">
        <v>12</v>
      </c>
      <c r="BQ7" s="247">
        <v>0</v>
      </c>
      <c r="BR7" s="248">
        <v>0</v>
      </c>
      <c r="BS7" s="246">
        <v>13</v>
      </c>
      <c r="BT7" s="247">
        <v>24.76923076923077</v>
      </c>
      <c r="BU7" s="248">
        <v>0</v>
      </c>
      <c r="BV7" s="246">
        <v>14</v>
      </c>
      <c r="BW7" s="247">
        <v>5.7142857142857144</v>
      </c>
      <c r="BX7" s="248">
        <v>5</v>
      </c>
      <c r="BY7" s="246">
        <v>11</v>
      </c>
      <c r="BZ7" s="247">
        <v>0.72727272727272729</v>
      </c>
      <c r="CA7" s="248">
        <v>0</v>
      </c>
      <c r="CB7" s="246">
        <v>11</v>
      </c>
      <c r="CC7" s="247">
        <v>5.4545454545454541</v>
      </c>
      <c r="CD7" s="248">
        <v>0</v>
      </c>
      <c r="CE7" s="246">
        <v>10</v>
      </c>
      <c r="CF7" s="247">
        <v>8.5</v>
      </c>
      <c r="CG7" s="248">
        <v>8.5</v>
      </c>
    </row>
    <row r="8" spans="1:85" ht="15" customHeight="1" x14ac:dyDescent="0.15">
      <c r="A8" s="150"/>
      <c r="B8" s="244" t="s">
        <v>619</v>
      </c>
      <c r="C8" s="143">
        <f t="shared" si="7"/>
        <v>370</v>
      </c>
      <c r="D8" s="142">
        <f t="shared" si="8"/>
        <v>5.1351351351351351</v>
      </c>
      <c r="E8" s="142">
        <f t="shared" si="8"/>
        <v>5.9459459459459465</v>
      </c>
      <c r="F8" s="142">
        <f t="shared" si="8"/>
        <v>20.54054054054054</v>
      </c>
      <c r="G8" s="142">
        <f t="shared" si="8"/>
        <v>29.45945945945946</v>
      </c>
      <c r="H8" s="142">
        <f t="shared" si="8"/>
        <v>26.486486486486488</v>
      </c>
      <c r="I8" s="142">
        <f t="shared" si="8"/>
        <v>7.0270270270270272</v>
      </c>
      <c r="J8" s="142">
        <f t="shared" si="8"/>
        <v>3.5135135135135136</v>
      </c>
      <c r="K8" s="142">
        <f t="shared" si="8"/>
        <v>0</v>
      </c>
      <c r="L8" s="142">
        <f t="shared" si="8"/>
        <v>0</v>
      </c>
      <c r="M8" s="142">
        <f t="shared" si="8"/>
        <v>0</v>
      </c>
      <c r="N8" s="142">
        <f t="shared" si="8"/>
        <v>1.8918918918918921</v>
      </c>
      <c r="O8" s="143">
        <f t="shared" si="9"/>
        <v>370</v>
      </c>
      <c r="P8" s="142">
        <f t="shared" si="10"/>
        <v>11.081081081081082</v>
      </c>
      <c r="Q8" s="142">
        <f t="shared" si="10"/>
        <v>17.567567567567568</v>
      </c>
      <c r="R8" s="142">
        <f t="shared" si="10"/>
        <v>27.837837837837835</v>
      </c>
      <c r="S8" s="142">
        <f t="shared" si="10"/>
        <v>25.945945945945947</v>
      </c>
      <c r="T8" s="142">
        <f t="shared" si="10"/>
        <v>10.27027027027027</v>
      </c>
      <c r="U8" s="142">
        <f t="shared" si="10"/>
        <v>3.5135135135135136</v>
      </c>
      <c r="V8" s="142">
        <f t="shared" si="10"/>
        <v>1.8918918918918921</v>
      </c>
      <c r="W8" s="142">
        <f t="shared" si="10"/>
        <v>0.27027027027027029</v>
      </c>
      <c r="X8" s="142">
        <f t="shared" si="10"/>
        <v>0</v>
      </c>
      <c r="Y8" s="142">
        <f t="shared" si="10"/>
        <v>1.6216216216216217</v>
      </c>
      <c r="Z8" s="143">
        <f t="shared" si="11"/>
        <v>370</v>
      </c>
      <c r="AA8" s="142">
        <f t="shared" si="12"/>
        <v>1.0928961748633881</v>
      </c>
      <c r="AB8" s="142">
        <f t="shared" si="12"/>
        <v>9.8360655737704921</v>
      </c>
      <c r="AC8" s="142">
        <f t="shared" si="12"/>
        <v>23.224043715846996</v>
      </c>
      <c r="AD8" s="142">
        <f t="shared" si="12"/>
        <v>57.923497267759558</v>
      </c>
      <c r="AE8" s="142">
        <f t="shared" si="12"/>
        <v>0.81967213114754101</v>
      </c>
      <c r="AF8" s="142">
        <f t="shared" si="12"/>
        <v>0.54644808743169404</v>
      </c>
      <c r="AG8" s="142">
        <f t="shared" si="12"/>
        <v>7.6502732240437163</v>
      </c>
      <c r="AH8" s="245">
        <v>12239.274853801169</v>
      </c>
      <c r="AI8" s="143">
        <f t="shared" si="13"/>
        <v>370</v>
      </c>
      <c r="AJ8" s="141">
        <f t="shared" si="14"/>
        <v>12.702702702702704</v>
      </c>
      <c r="AK8" s="141">
        <f t="shared" si="14"/>
        <v>12.162162162162163</v>
      </c>
      <c r="AL8" s="141">
        <f t="shared" si="14"/>
        <v>8.6486486486486491</v>
      </c>
      <c r="AM8" s="141">
        <f t="shared" si="14"/>
        <v>8.1081081081081088</v>
      </c>
      <c r="AN8" s="141">
        <f t="shared" si="14"/>
        <v>19.72972972972973</v>
      </c>
      <c r="AO8" s="141">
        <f t="shared" si="14"/>
        <v>0.81081081081081086</v>
      </c>
      <c r="AP8" s="141">
        <f t="shared" si="14"/>
        <v>37.837837837837839</v>
      </c>
      <c r="AQ8" s="249">
        <v>51.756842642661411</v>
      </c>
      <c r="AR8" s="143">
        <f t="shared" si="15"/>
        <v>366</v>
      </c>
      <c r="AS8" s="142">
        <f t="shared" si="16"/>
        <v>10.655737704918032</v>
      </c>
      <c r="AT8" s="142">
        <f t="shared" si="16"/>
        <v>9.0163934426229506</v>
      </c>
      <c r="AU8" s="142">
        <f t="shared" si="16"/>
        <v>12.841530054644808</v>
      </c>
      <c r="AV8" s="142">
        <f t="shared" si="16"/>
        <v>29.234972677595628</v>
      </c>
      <c r="AW8" s="142">
        <f t="shared" si="16"/>
        <v>0</v>
      </c>
      <c r="AX8" s="142">
        <f t="shared" si="16"/>
        <v>0</v>
      </c>
      <c r="AY8" s="142">
        <f t="shared" si="16"/>
        <v>38.251366120218577</v>
      </c>
      <c r="AZ8" s="245">
        <v>8792.1592920353978</v>
      </c>
      <c r="BA8" s="246">
        <v>139</v>
      </c>
      <c r="BB8" s="247">
        <v>21.640287769784173</v>
      </c>
      <c r="BC8" s="248">
        <v>13</v>
      </c>
      <c r="BD8" s="246">
        <v>227</v>
      </c>
      <c r="BE8" s="247">
        <v>7.713656387665198</v>
      </c>
      <c r="BF8" s="248">
        <v>5</v>
      </c>
      <c r="BG8" s="246">
        <v>215</v>
      </c>
      <c r="BH8" s="247">
        <v>15.525581395348837</v>
      </c>
      <c r="BI8" s="248">
        <v>9</v>
      </c>
      <c r="BJ8" s="246">
        <v>151</v>
      </c>
      <c r="BK8" s="247">
        <v>0.75496688741721851</v>
      </c>
      <c r="BL8" s="248">
        <v>0</v>
      </c>
      <c r="BM8" s="246">
        <v>105</v>
      </c>
      <c r="BN8" s="247">
        <v>8.723809523809523</v>
      </c>
      <c r="BO8" s="248">
        <v>0</v>
      </c>
      <c r="BP8" s="246">
        <v>93</v>
      </c>
      <c r="BQ8" s="247">
        <v>4.150537634408602</v>
      </c>
      <c r="BR8" s="248">
        <v>0</v>
      </c>
      <c r="BS8" s="246">
        <v>100</v>
      </c>
      <c r="BT8" s="247">
        <v>11.05</v>
      </c>
      <c r="BU8" s="248">
        <v>0</v>
      </c>
      <c r="BV8" s="246">
        <v>153</v>
      </c>
      <c r="BW8" s="247">
        <v>7.261437908496732</v>
      </c>
      <c r="BX8" s="248">
        <v>8</v>
      </c>
      <c r="BY8" s="246">
        <v>110</v>
      </c>
      <c r="BZ8" s="247">
        <v>2.0636363636363635</v>
      </c>
      <c r="CA8" s="248">
        <v>0</v>
      </c>
      <c r="CB8" s="246">
        <v>105</v>
      </c>
      <c r="CC8" s="247">
        <v>6.8285714285714283</v>
      </c>
      <c r="CD8" s="248">
        <v>0</v>
      </c>
      <c r="CE8" s="246">
        <v>53</v>
      </c>
      <c r="CF8" s="247">
        <v>11.716981132075471</v>
      </c>
      <c r="CG8" s="248">
        <v>11</v>
      </c>
    </row>
    <row r="9" spans="1:85" ht="15" customHeight="1" x14ac:dyDescent="0.15">
      <c r="A9" s="150"/>
      <c r="B9" s="244" t="s">
        <v>620</v>
      </c>
      <c r="C9" s="143">
        <f t="shared" si="7"/>
        <v>370</v>
      </c>
      <c r="D9" s="142">
        <f t="shared" si="8"/>
        <v>1.0810810810810811</v>
      </c>
      <c r="E9" s="142">
        <f t="shared" si="8"/>
        <v>1.6216216216216217</v>
      </c>
      <c r="F9" s="142">
        <f t="shared" si="8"/>
        <v>12.702702702702704</v>
      </c>
      <c r="G9" s="142">
        <f t="shared" si="8"/>
        <v>24.864864864864867</v>
      </c>
      <c r="H9" s="142">
        <f t="shared" si="8"/>
        <v>33.243243243243242</v>
      </c>
      <c r="I9" s="142">
        <f t="shared" si="8"/>
        <v>13.513513513513514</v>
      </c>
      <c r="J9" s="142">
        <f t="shared" si="8"/>
        <v>7.5675675675675684</v>
      </c>
      <c r="K9" s="142">
        <f t="shared" si="8"/>
        <v>0.27027027027027029</v>
      </c>
      <c r="L9" s="142">
        <f t="shared" si="8"/>
        <v>0.27027027027027029</v>
      </c>
      <c r="M9" s="142">
        <f t="shared" si="8"/>
        <v>0.27027027027027029</v>
      </c>
      <c r="N9" s="142">
        <f t="shared" si="8"/>
        <v>4.5945945945945947</v>
      </c>
      <c r="O9" s="143">
        <f t="shared" si="9"/>
        <v>370</v>
      </c>
      <c r="P9" s="142">
        <f t="shared" si="10"/>
        <v>10.27027027027027</v>
      </c>
      <c r="Q9" s="142">
        <f t="shared" si="10"/>
        <v>14.594594594594595</v>
      </c>
      <c r="R9" s="142">
        <f t="shared" si="10"/>
        <v>18.918918918918919</v>
      </c>
      <c r="S9" s="142">
        <f t="shared" si="10"/>
        <v>27.837837837837835</v>
      </c>
      <c r="T9" s="142">
        <f t="shared" si="10"/>
        <v>17.567567567567568</v>
      </c>
      <c r="U9" s="142">
        <f t="shared" si="10"/>
        <v>4.5945945945945947</v>
      </c>
      <c r="V9" s="142">
        <f t="shared" si="10"/>
        <v>1.0810810810810811</v>
      </c>
      <c r="W9" s="142">
        <f t="shared" si="10"/>
        <v>0.81081081081081086</v>
      </c>
      <c r="X9" s="142">
        <f t="shared" si="10"/>
        <v>0.27027027027027029</v>
      </c>
      <c r="Y9" s="142">
        <f t="shared" si="10"/>
        <v>4.0540540540540544</v>
      </c>
      <c r="Z9" s="143">
        <f t="shared" si="11"/>
        <v>370</v>
      </c>
      <c r="AA9" s="142">
        <f t="shared" si="12"/>
        <v>0.81743869209809261</v>
      </c>
      <c r="AB9" s="142">
        <f t="shared" si="12"/>
        <v>2.4523160762942782</v>
      </c>
      <c r="AC9" s="142">
        <f t="shared" si="12"/>
        <v>10.081743869209809</v>
      </c>
      <c r="AD9" s="142">
        <f t="shared" si="12"/>
        <v>76.294277929155314</v>
      </c>
      <c r="AE9" s="142">
        <f t="shared" si="12"/>
        <v>5.9945504087193457</v>
      </c>
      <c r="AF9" s="142">
        <f t="shared" si="12"/>
        <v>1.9073569482288828</v>
      </c>
      <c r="AG9" s="142">
        <f t="shared" si="12"/>
        <v>3.2697547683923704</v>
      </c>
      <c r="AH9" s="245">
        <v>19933.212290502794</v>
      </c>
      <c r="AI9" s="143">
        <f t="shared" si="13"/>
        <v>370</v>
      </c>
      <c r="AJ9" s="141">
        <f t="shared" si="14"/>
        <v>8.6486486486486491</v>
      </c>
      <c r="AK9" s="141">
        <f t="shared" si="14"/>
        <v>6.4864864864864868</v>
      </c>
      <c r="AL9" s="141">
        <f t="shared" si="14"/>
        <v>8.9189189189189193</v>
      </c>
      <c r="AM9" s="141">
        <f t="shared" si="14"/>
        <v>10.27027027027027</v>
      </c>
      <c r="AN9" s="141">
        <f t="shared" si="14"/>
        <v>24.594594594594597</v>
      </c>
      <c r="AO9" s="141">
        <f t="shared" si="14"/>
        <v>1.6216216216216217</v>
      </c>
      <c r="AP9" s="141">
        <f t="shared" si="14"/>
        <v>39.45945945945946</v>
      </c>
      <c r="AQ9" s="249">
        <v>63.173331992105581</v>
      </c>
      <c r="AR9" s="143">
        <f t="shared" si="15"/>
        <v>367</v>
      </c>
      <c r="AS9" s="142">
        <f t="shared" si="16"/>
        <v>6.2670299727520433</v>
      </c>
      <c r="AT9" s="142">
        <f t="shared" si="16"/>
        <v>4.6321525885558579</v>
      </c>
      <c r="AU9" s="142">
        <f t="shared" si="16"/>
        <v>8.1743869209809272</v>
      </c>
      <c r="AV9" s="142">
        <f t="shared" si="16"/>
        <v>39.509536784741144</v>
      </c>
      <c r="AW9" s="142">
        <f t="shared" si="16"/>
        <v>1.6348773841961852</v>
      </c>
      <c r="AX9" s="142">
        <f t="shared" si="16"/>
        <v>0</v>
      </c>
      <c r="AY9" s="142">
        <f t="shared" si="16"/>
        <v>39.782016348773844</v>
      </c>
      <c r="AZ9" s="245">
        <v>12560.299095022625</v>
      </c>
      <c r="BA9" s="246">
        <v>140</v>
      </c>
      <c r="BB9" s="247">
        <v>28.571428571428573</v>
      </c>
      <c r="BC9" s="248">
        <v>18</v>
      </c>
      <c r="BD9" s="246">
        <v>232</v>
      </c>
      <c r="BE9" s="247">
        <v>8.262931034482758</v>
      </c>
      <c r="BF9" s="248">
        <v>6</v>
      </c>
      <c r="BG9" s="246">
        <v>223</v>
      </c>
      <c r="BH9" s="247">
        <v>23.269058295964125</v>
      </c>
      <c r="BI9" s="248">
        <v>13</v>
      </c>
      <c r="BJ9" s="246">
        <v>146</v>
      </c>
      <c r="BK9" s="247">
        <v>0.4589041095890411</v>
      </c>
      <c r="BL9" s="248">
        <v>0</v>
      </c>
      <c r="BM9" s="246">
        <v>123</v>
      </c>
      <c r="BN9" s="247">
        <v>16.821138211382113</v>
      </c>
      <c r="BO9" s="248">
        <v>19</v>
      </c>
      <c r="BP9" s="246">
        <v>86</v>
      </c>
      <c r="BQ9" s="247">
        <v>1.7906976744186047</v>
      </c>
      <c r="BR9" s="248">
        <v>0</v>
      </c>
      <c r="BS9" s="246">
        <v>99</v>
      </c>
      <c r="BT9" s="247">
        <v>14.666666666666666</v>
      </c>
      <c r="BU9" s="248">
        <v>0</v>
      </c>
      <c r="BV9" s="246">
        <v>150</v>
      </c>
      <c r="BW9" s="247">
        <v>7.92</v>
      </c>
      <c r="BX9" s="248">
        <v>8</v>
      </c>
      <c r="BY9" s="246">
        <v>107</v>
      </c>
      <c r="BZ9" s="247">
        <v>1.1869158878504673</v>
      </c>
      <c r="CA9" s="248">
        <v>0</v>
      </c>
      <c r="CB9" s="246">
        <v>107</v>
      </c>
      <c r="CC9" s="247">
        <v>11.822429906542055</v>
      </c>
      <c r="CD9" s="248">
        <v>0</v>
      </c>
      <c r="CE9" s="246">
        <v>60</v>
      </c>
      <c r="CF9" s="247">
        <v>13.766666666666667</v>
      </c>
      <c r="CG9" s="248">
        <v>13</v>
      </c>
    </row>
    <row r="10" spans="1:85" ht="15" customHeight="1" x14ac:dyDescent="0.15">
      <c r="A10" s="150"/>
      <c r="B10" s="244" t="s">
        <v>621</v>
      </c>
      <c r="C10" s="143">
        <f t="shared" si="7"/>
        <v>291</v>
      </c>
      <c r="D10" s="142">
        <f t="shared" si="8"/>
        <v>2.4054982817869419</v>
      </c>
      <c r="E10" s="142">
        <f t="shared" si="8"/>
        <v>0.6872852233676976</v>
      </c>
      <c r="F10" s="142">
        <f t="shared" si="8"/>
        <v>6.8728522336769764</v>
      </c>
      <c r="G10" s="142">
        <f t="shared" si="8"/>
        <v>14.0893470790378</v>
      </c>
      <c r="H10" s="142">
        <f t="shared" si="8"/>
        <v>31.615120274914087</v>
      </c>
      <c r="I10" s="142">
        <f t="shared" si="8"/>
        <v>15.120274914089347</v>
      </c>
      <c r="J10" s="142">
        <f t="shared" si="8"/>
        <v>21.993127147766323</v>
      </c>
      <c r="K10" s="142">
        <f t="shared" si="8"/>
        <v>1.0309278350515463</v>
      </c>
      <c r="L10" s="142">
        <f t="shared" si="8"/>
        <v>0.3436426116838488</v>
      </c>
      <c r="M10" s="142">
        <f t="shared" si="8"/>
        <v>0.6872852233676976</v>
      </c>
      <c r="N10" s="142">
        <f t="shared" si="8"/>
        <v>5.1546391752577314</v>
      </c>
      <c r="O10" s="143">
        <f t="shared" si="9"/>
        <v>291</v>
      </c>
      <c r="P10" s="142">
        <f t="shared" si="10"/>
        <v>6.1855670103092786</v>
      </c>
      <c r="Q10" s="142">
        <f t="shared" si="10"/>
        <v>9.9656357388316152</v>
      </c>
      <c r="R10" s="142">
        <f t="shared" si="10"/>
        <v>14.776632302405499</v>
      </c>
      <c r="S10" s="142">
        <f t="shared" si="10"/>
        <v>17.525773195876287</v>
      </c>
      <c r="T10" s="142">
        <f t="shared" si="10"/>
        <v>30.584192439862544</v>
      </c>
      <c r="U10" s="142">
        <f t="shared" si="10"/>
        <v>12.027491408934708</v>
      </c>
      <c r="V10" s="142">
        <f t="shared" si="10"/>
        <v>4.1237113402061851</v>
      </c>
      <c r="W10" s="142">
        <f t="shared" si="10"/>
        <v>0.3436426116838488</v>
      </c>
      <c r="X10" s="142">
        <f t="shared" si="10"/>
        <v>0.6872852233676976</v>
      </c>
      <c r="Y10" s="142">
        <f t="shared" si="10"/>
        <v>3.7800687285223367</v>
      </c>
      <c r="Z10" s="143">
        <f t="shared" si="11"/>
        <v>291</v>
      </c>
      <c r="AA10" s="142">
        <f t="shared" si="12"/>
        <v>0</v>
      </c>
      <c r="AB10" s="142">
        <f t="shared" si="12"/>
        <v>0.6872852233676976</v>
      </c>
      <c r="AC10" s="142">
        <f t="shared" si="12"/>
        <v>2.0618556701030926</v>
      </c>
      <c r="AD10" s="142">
        <f t="shared" si="12"/>
        <v>17.869415807560138</v>
      </c>
      <c r="AE10" s="142">
        <f t="shared" si="12"/>
        <v>69.7594501718213</v>
      </c>
      <c r="AF10" s="142">
        <f t="shared" si="12"/>
        <v>3.7800687285223367</v>
      </c>
      <c r="AG10" s="142">
        <f t="shared" si="12"/>
        <v>5.8419243986254292</v>
      </c>
      <c r="AH10" s="245">
        <v>24114.226277372261</v>
      </c>
      <c r="AI10" s="143">
        <f t="shared" si="13"/>
        <v>291</v>
      </c>
      <c r="AJ10" s="141">
        <f t="shared" si="14"/>
        <v>8.5910652920962196</v>
      </c>
      <c r="AK10" s="141">
        <f t="shared" si="14"/>
        <v>3.4364261168384882</v>
      </c>
      <c r="AL10" s="141">
        <f t="shared" si="14"/>
        <v>5.4982817869415808</v>
      </c>
      <c r="AM10" s="141">
        <f t="shared" si="14"/>
        <v>8.2474226804123703</v>
      </c>
      <c r="AN10" s="141">
        <f t="shared" si="14"/>
        <v>25.773195876288657</v>
      </c>
      <c r="AO10" s="141">
        <f t="shared" si="14"/>
        <v>1.0309278350515463</v>
      </c>
      <c r="AP10" s="141">
        <f t="shared" si="14"/>
        <v>47.422680412371129</v>
      </c>
      <c r="AQ10" s="249">
        <v>66.011251702790233</v>
      </c>
      <c r="AR10" s="143">
        <f t="shared" si="15"/>
        <v>291</v>
      </c>
      <c r="AS10" s="142">
        <f t="shared" si="16"/>
        <v>7.9037800687285218</v>
      </c>
      <c r="AT10" s="142">
        <f t="shared" si="16"/>
        <v>2.0618556701030926</v>
      </c>
      <c r="AU10" s="142">
        <f t="shared" si="16"/>
        <v>1.7182130584192441</v>
      </c>
      <c r="AV10" s="142">
        <f t="shared" si="16"/>
        <v>10.652920962199312</v>
      </c>
      <c r="AW10" s="142">
        <f t="shared" si="16"/>
        <v>29.553264604810998</v>
      </c>
      <c r="AX10" s="142">
        <f t="shared" si="16"/>
        <v>0.6872852233676976</v>
      </c>
      <c r="AY10" s="142">
        <f t="shared" si="16"/>
        <v>47.422680412371129</v>
      </c>
      <c r="AZ10" s="245">
        <v>17777.49019607843</v>
      </c>
      <c r="BA10" s="246">
        <v>101</v>
      </c>
      <c r="BB10" s="247">
        <v>46.534653465346537</v>
      </c>
      <c r="BC10" s="248">
        <v>42</v>
      </c>
      <c r="BD10" s="246">
        <v>169</v>
      </c>
      <c r="BE10" s="247">
        <v>7.5029585798816569</v>
      </c>
      <c r="BF10" s="248">
        <v>5</v>
      </c>
      <c r="BG10" s="246">
        <v>197</v>
      </c>
      <c r="BH10" s="247">
        <v>43.492385786802032</v>
      </c>
      <c r="BI10" s="248">
        <v>40</v>
      </c>
      <c r="BJ10" s="246">
        <v>106</v>
      </c>
      <c r="BK10" s="247">
        <v>0.69811320754716977</v>
      </c>
      <c r="BL10" s="248">
        <v>0</v>
      </c>
      <c r="BM10" s="246">
        <v>145</v>
      </c>
      <c r="BN10" s="247">
        <v>24.117241379310343</v>
      </c>
      <c r="BO10" s="248">
        <v>30</v>
      </c>
      <c r="BP10" s="246">
        <v>84</v>
      </c>
      <c r="BQ10" s="247">
        <v>3.7976190476190474</v>
      </c>
      <c r="BR10" s="248">
        <v>0</v>
      </c>
      <c r="BS10" s="246">
        <v>104</v>
      </c>
      <c r="BT10" s="247">
        <v>19.807692307692307</v>
      </c>
      <c r="BU10" s="248">
        <v>0</v>
      </c>
      <c r="BV10" s="246">
        <v>136</v>
      </c>
      <c r="BW10" s="247">
        <v>7.007352941176471</v>
      </c>
      <c r="BX10" s="248">
        <v>8</v>
      </c>
      <c r="BY10" s="246">
        <v>95</v>
      </c>
      <c r="BZ10" s="247">
        <v>1.5578947368421052</v>
      </c>
      <c r="CA10" s="248">
        <v>0</v>
      </c>
      <c r="CB10" s="246">
        <v>131</v>
      </c>
      <c r="CC10" s="247">
        <v>24.366412213740457</v>
      </c>
      <c r="CD10" s="248">
        <v>30</v>
      </c>
      <c r="CE10" s="246">
        <v>46</v>
      </c>
      <c r="CF10" s="247">
        <v>17.586956521739129</v>
      </c>
      <c r="CG10" s="248">
        <v>18</v>
      </c>
    </row>
    <row r="11" spans="1:85" ht="15" customHeight="1" x14ac:dyDescent="0.15">
      <c r="A11" s="150"/>
      <c r="B11" s="244" t="s">
        <v>622</v>
      </c>
      <c r="C11" s="143">
        <f t="shared" si="7"/>
        <v>256</v>
      </c>
      <c r="D11" s="142">
        <f t="shared" si="8"/>
        <v>0</v>
      </c>
      <c r="E11" s="142">
        <f t="shared" si="8"/>
        <v>0</v>
      </c>
      <c r="F11" s="142">
        <f t="shared" si="8"/>
        <v>1.5625</v>
      </c>
      <c r="G11" s="142">
        <f t="shared" si="8"/>
        <v>4.6875</v>
      </c>
      <c r="H11" s="142">
        <f t="shared" si="8"/>
        <v>14.453125</v>
      </c>
      <c r="I11" s="142">
        <f t="shared" si="8"/>
        <v>13.671875</v>
      </c>
      <c r="J11" s="142">
        <f t="shared" si="8"/>
        <v>40.625</v>
      </c>
      <c r="K11" s="142">
        <f t="shared" si="8"/>
        <v>10.9375</v>
      </c>
      <c r="L11" s="142">
        <f t="shared" si="8"/>
        <v>9.765625</v>
      </c>
      <c r="M11" s="142">
        <f t="shared" si="8"/>
        <v>0.78125</v>
      </c>
      <c r="N11" s="142">
        <f t="shared" si="8"/>
        <v>3.515625</v>
      </c>
      <c r="O11" s="143">
        <f t="shared" si="9"/>
        <v>256</v>
      </c>
      <c r="P11" s="142">
        <f t="shared" si="10"/>
        <v>3.90625</v>
      </c>
      <c r="Q11" s="142">
        <f t="shared" si="10"/>
        <v>9.765625</v>
      </c>
      <c r="R11" s="142">
        <f t="shared" si="10"/>
        <v>13.28125</v>
      </c>
      <c r="S11" s="142">
        <f t="shared" si="10"/>
        <v>13.671875</v>
      </c>
      <c r="T11" s="142">
        <f t="shared" si="10"/>
        <v>25</v>
      </c>
      <c r="U11" s="142">
        <f t="shared" si="10"/>
        <v>11.71875</v>
      </c>
      <c r="V11" s="142">
        <f t="shared" si="10"/>
        <v>14.84375</v>
      </c>
      <c r="W11" s="142">
        <f t="shared" si="10"/>
        <v>3.515625</v>
      </c>
      <c r="X11" s="142">
        <f t="shared" si="10"/>
        <v>0.390625</v>
      </c>
      <c r="Y11" s="142">
        <f t="shared" si="10"/>
        <v>3.90625</v>
      </c>
      <c r="Z11" s="143">
        <f t="shared" si="11"/>
        <v>256</v>
      </c>
      <c r="AA11" s="142">
        <f t="shared" si="12"/>
        <v>1.1857707509881421</v>
      </c>
      <c r="AB11" s="142">
        <f t="shared" si="12"/>
        <v>0.79051383399209485</v>
      </c>
      <c r="AC11" s="142">
        <f t="shared" si="12"/>
        <v>0.79051383399209485</v>
      </c>
      <c r="AD11" s="142">
        <f t="shared" si="12"/>
        <v>3.1620553359683794</v>
      </c>
      <c r="AE11" s="142">
        <f t="shared" si="12"/>
        <v>39.920948616600796</v>
      </c>
      <c r="AF11" s="142">
        <f t="shared" si="12"/>
        <v>49.802371541501977</v>
      </c>
      <c r="AG11" s="142">
        <f t="shared" si="12"/>
        <v>5.5335968379446641</v>
      </c>
      <c r="AH11" s="245">
        <v>30171.462809917357</v>
      </c>
      <c r="AI11" s="143">
        <f t="shared" si="13"/>
        <v>256</v>
      </c>
      <c r="AJ11" s="141">
        <f t="shared" si="14"/>
        <v>11.71875</v>
      </c>
      <c r="AK11" s="141">
        <f t="shared" si="14"/>
        <v>1.5625</v>
      </c>
      <c r="AL11" s="141">
        <f t="shared" si="14"/>
        <v>1.953125</v>
      </c>
      <c r="AM11" s="141">
        <f t="shared" si="14"/>
        <v>7.8125</v>
      </c>
      <c r="AN11" s="141">
        <f t="shared" si="14"/>
        <v>38.671875</v>
      </c>
      <c r="AO11" s="141">
        <f t="shared" si="14"/>
        <v>1.5625</v>
      </c>
      <c r="AP11" s="141">
        <f t="shared" si="14"/>
        <v>36.71875</v>
      </c>
      <c r="AQ11" s="249">
        <v>71.562077453245834</v>
      </c>
      <c r="AR11" s="143">
        <f t="shared" si="15"/>
        <v>253</v>
      </c>
      <c r="AS11" s="142">
        <f t="shared" si="16"/>
        <v>8.695652173913043</v>
      </c>
      <c r="AT11" s="142">
        <f t="shared" si="16"/>
        <v>3.1620553359683794</v>
      </c>
      <c r="AU11" s="142">
        <f t="shared" si="16"/>
        <v>0</v>
      </c>
      <c r="AV11" s="142">
        <f t="shared" si="16"/>
        <v>3.1620553359683794</v>
      </c>
      <c r="AW11" s="142">
        <f t="shared" si="16"/>
        <v>28.063241106719367</v>
      </c>
      <c r="AX11" s="142">
        <f t="shared" si="16"/>
        <v>19.762845849802371</v>
      </c>
      <c r="AY11" s="142">
        <f t="shared" si="16"/>
        <v>37.154150197628461</v>
      </c>
      <c r="AZ11" s="245">
        <v>22461.364779874213</v>
      </c>
      <c r="BA11" s="246">
        <v>106</v>
      </c>
      <c r="BB11" s="247">
        <v>63.367924528301884</v>
      </c>
      <c r="BC11" s="248">
        <v>70.5</v>
      </c>
      <c r="BD11" s="246">
        <v>160</v>
      </c>
      <c r="BE11" s="247">
        <v>7.1875</v>
      </c>
      <c r="BF11" s="248">
        <v>5</v>
      </c>
      <c r="BG11" s="246">
        <v>188</v>
      </c>
      <c r="BH11" s="247">
        <v>59.069148936170215</v>
      </c>
      <c r="BI11" s="248">
        <v>62</v>
      </c>
      <c r="BJ11" s="246">
        <v>109</v>
      </c>
      <c r="BK11" s="247">
        <v>0.19266055045871561</v>
      </c>
      <c r="BL11" s="248">
        <v>0</v>
      </c>
      <c r="BM11" s="246">
        <v>159</v>
      </c>
      <c r="BN11" s="247">
        <v>24.679245283018869</v>
      </c>
      <c r="BO11" s="248">
        <v>30</v>
      </c>
      <c r="BP11" s="246">
        <v>100</v>
      </c>
      <c r="BQ11" s="247">
        <v>19.010000000000002</v>
      </c>
      <c r="BR11" s="248">
        <v>0</v>
      </c>
      <c r="BS11" s="246">
        <v>110</v>
      </c>
      <c r="BT11" s="247">
        <v>23.509090909090908</v>
      </c>
      <c r="BU11" s="248">
        <v>0</v>
      </c>
      <c r="BV11" s="246">
        <v>137</v>
      </c>
      <c r="BW11" s="247">
        <v>8.1970802919708028</v>
      </c>
      <c r="BX11" s="248">
        <v>8</v>
      </c>
      <c r="BY11" s="246">
        <v>97</v>
      </c>
      <c r="BZ11" s="247">
        <v>0.90721649484536082</v>
      </c>
      <c r="CA11" s="248">
        <v>0</v>
      </c>
      <c r="CB11" s="246">
        <v>148</v>
      </c>
      <c r="CC11" s="247">
        <v>24.439189189189189</v>
      </c>
      <c r="CD11" s="248">
        <v>30</v>
      </c>
      <c r="CE11" s="246">
        <v>37</v>
      </c>
      <c r="CF11" s="247">
        <v>16.351351351351351</v>
      </c>
      <c r="CG11" s="248">
        <v>17</v>
      </c>
    </row>
    <row r="12" spans="1:85" ht="15" customHeight="1" x14ac:dyDescent="0.15">
      <c r="A12" s="150"/>
      <c r="B12" s="244" t="s">
        <v>623</v>
      </c>
      <c r="C12" s="143">
        <f t="shared" si="7"/>
        <v>174</v>
      </c>
      <c r="D12" s="142">
        <f t="shared" si="8"/>
        <v>0.57471264367816088</v>
      </c>
      <c r="E12" s="142">
        <f t="shared" si="8"/>
        <v>1.1494252873563218</v>
      </c>
      <c r="F12" s="142">
        <f t="shared" si="8"/>
        <v>0.57471264367816088</v>
      </c>
      <c r="G12" s="142">
        <f t="shared" si="8"/>
        <v>1.1494252873563218</v>
      </c>
      <c r="H12" s="142">
        <f t="shared" si="8"/>
        <v>2.8735632183908044</v>
      </c>
      <c r="I12" s="142">
        <f t="shared" si="8"/>
        <v>9.1954022988505741</v>
      </c>
      <c r="J12" s="142">
        <f t="shared" si="8"/>
        <v>31.03448275862069</v>
      </c>
      <c r="K12" s="142">
        <f t="shared" si="8"/>
        <v>22.413793103448278</v>
      </c>
      <c r="L12" s="142">
        <f t="shared" si="8"/>
        <v>24.137931034482758</v>
      </c>
      <c r="M12" s="142">
        <f t="shared" si="8"/>
        <v>2.8735632183908044</v>
      </c>
      <c r="N12" s="142">
        <f t="shared" si="8"/>
        <v>4.0229885057471266</v>
      </c>
      <c r="O12" s="143">
        <f t="shared" si="9"/>
        <v>174</v>
      </c>
      <c r="P12" s="142">
        <f t="shared" si="10"/>
        <v>4.5977011494252871</v>
      </c>
      <c r="Q12" s="142">
        <f t="shared" si="10"/>
        <v>4.0229885057471266</v>
      </c>
      <c r="R12" s="142">
        <f t="shared" si="10"/>
        <v>4.5977011494252871</v>
      </c>
      <c r="S12" s="142">
        <f t="shared" si="10"/>
        <v>9.7701149425287355</v>
      </c>
      <c r="T12" s="142">
        <f t="shared" si="10"/>
        <v>21.264367816091951</v>
      </c>
      <c r="U12" s="142">
        <f t="shared" si="10"/>
        <v>17.241379310344829</v>
      </c>
      <c r="V12" s="142">
        <f t="shared" si="10"/>
        <v>27.011494252873565</v>
      </c>
      <c r="W12" s="142">
        <f t="shared" si="10"/>
        <v>5.7471264367816088</v>
      </c>
      <c r="X12" s="142">
        <f t="shared" si="10"/>
        <v>2.8735632183908044</v>
      </c>
      <c r="Y12" s="142">
        <f t="shared" si="10"/>
        <v>2.8735632183908044</v>
      </c>
      <c r="Z12" s="143">
        <f t="shared" si="11"/>
        <v>174</v>
      </c>
      <c r="AA12" s="142">
        <f t="shared" si="12"/>
        <v>0</v>
      </c>
      <c r="AB12" s="142">
        <f t="shared" si="12"/>
        <v>0</v>
      </c>
      <c r="AC12" s="142">
        <f t="shared" si="12"/>
        <v>1.1494252873563218</v>
      </c>
      <c r="AD12" s="142">
        <f t="shared" si="12"/>
        <v>1.7241379310344827</v>
      </c>
      <c r="AE12" s="142">
        <f t="shared" si="12"/>
        <v>10.919540229885058</v>
      </c>
      <c r="AF12" s="142">
        <f t="shared" si="12"/>
        <v>78.735632183908038</v>
      </c>
      <c r="AG12" s="142">
        <f t="shared" si="12"/>
        <v>7.4712643678160928</v>
      </c>
      <c r="AH12" s="245">
        <v>37778.950310559005</v>
      </c>
      <c r="AI12" s="143">
        <f t="shared" si="13"/>
        <v>174</v>
      </c>
      <c r="AJ12" s="141">
        <f t="shared" si="14"/>
        <v>10.919540229885058</v>
      </c>
      <c r="AK12" s="141">
        <f t="shared" si="14"/>
        <v>4.5977011494252871</v>
      </c>
      <c r="AL12" s="141">
        <f t="shared" si="14"/>
        <v>2.2988505747126435</v>
      </c>
      <c r="AM12" s="141">
        <f t="shared" si="14"/>
        <v>5.1724137931034484</v>
      </c>
      <c r="AN12" s="141">
        <f t="shared" si="14"/>
        <v>38.505747126436781</v>
      </c>
      <c r="AO12" s="141">
        <f t="shared" si="14"/>
        <v>0.57471264367816088</v>
      </c>
      <c r="AP12" s="141">
        <f t="shared" si="14"/>
        <v>37.931034482758619</v>
      </c>
      <c r="AQ12" s="249">
        <v>69.173960595837755</v>
      </c>
      <c r="AR12" s="143">
        <f t="shared" si="15"/>
        <v>174</v>
      </c>
      <c r="AS12" s="142">
        <f t="shared" si="16"/>
        <v>10.344827586206897</v>
      </c>
      <c r="AT12" s="142">
        <f t="shared" si="16"/>
        <v>3.4482758620689653</v>
      </c>
      <c r="AU12" s="142">
        <f t="shared" si="16"/>
        <v>1.1494252873563218</v>
      </c>
      <c r="AV12" s="142">
        <f t="shared" si="16"/>
        <v>1.1494252873563218</v>
      </c>
      <c r="AW12" s="142">
        <f t="shared" si="16"/>
        <v>8.6206896551724146</v>
      </c>
      <c r="AX12" s="142">
        <f t="shared" si="16"/>
        <v>37.356321839080458</v>
      </c>
      <c r="AY12" s="142">
        <f t="shared" si="16"/>
        <v>37.931034482758619</v>
      </c>
      <c r="AZ12" s="245">
        <v>24947.588888888891</v>
      </c>
      <c r="BA12" s="246">
        <v>90</v>
      </c>
      <c r="BB12" s="247">
        <v>74.577777777777783</v>
      </c>
      <c r="BC12" s="248">
        <v>71.5</v>
      </c>
      <c r="BD12" s="246">
        <v>111</v>
      </c>
      <c r="BE12" s="247">
        <v>6.2072072072072073</v>
      </c>
      <c r="BF12" s="248">
        <v>4</v>
      </c>
      <c r="BG12" s="246">
        <v>129</v>
      </c>
      <c r="BH12" s="247">
        <v>70.945736434108525</v>
      </c>
      <c r="BI12" s="248">
        <v>71</v>
      </c>
      <c r="BJ12" s="246">
        <v>96</v>
      </c>
      <c r="BK12" s="247">
        <v>0.41666666666666669</v>
      </c>
      <c r="BL12" s="248">
        <v>0</v>
      </c>
      <c r="BM12" s="246">
        <v>113</v>
      </c>
      <c r="BN12" s="247">
        <v>24.823008849557521</v>
      </c>
      <c r="BO12" s="248">
        <v>31</v>
      </c>
      <c r="BP12" s="246">
        <v>97</v>
      </c>
      <c r="BQ12" s="247">
        <v>25.422680412371133</v>
      </c>
      <c r="BR12" s="248">
        <v>0</v>
      </c>
      <c r="BS12" s="246">
        <v>98</v>
      </c>
      <c r="BT12" s="247">
        <v>24.612244897959183</v>
      </c>
      <c r="BU12" s="248">
        <v>0</v>
      </c>
      <c r="BV12" s="246">
        <v>106</v>
      </c>
      <c r="BW12" s="247">
        <v>10.773584905660377</v>
      </c>
      <c r="BX12" s="248">
        <v>8</v>
      </c>
      <c r="BY12" s="246">
        <v>91</v>
      </c>
      <c r="BZ12" s="247">
        <v>0.38461538461538464</v>
      </c>
      <c r="CA12" s="248">
        <v>0</v>
      </c>
      <c r="CB12" s="246">
        <v>111</v>
      </c>
      <c r="CC12" s="247">
        <v>24.243243243243242</v>
      </c>
      <c r="CD12" s="248">
        <v>31</v>
      </c>
      <c r="CE12" s="246">
        <v>22</v>
      </c>
      <c r="CF12" s="247">
        <v>18.59090909090909</v>
      </c>
      <c r="CG12" s="248">
        <v>21</v>
      </c>
    </row>
    <row r="13" spans="1:85" ht="15" customHeight="1" x14ac:dyDescent="0.15">
      <c r="A13" s="236"/>
      <c r="B13" s="152" t="s">
        <v>332</v>
      </c>
      <c r="C13" s="147">
        <f t="shared" si="7"/>
        <v>27</v>
      </c>
      <c r="D13" s="133">
        <f t="shared" si="8"/>
        <v>0</v>
      </c>
      <c r="E13" s="133">
        <f t="shared" si="8"/>
        <v>3.7037037037037033</v>
      </c>
      <c r="F13" s="133">
        <f t="shared" si="8"/>
        <v>11.111111111111111</v>
      </c>
      <c r="G13" s="133">
        <f t="shared" si="8"/>
        <v>22.222222222222221</v>
      </c>
      <c r="H13" s="133">
        <f t="shared" si="8"/>
        <v>14.814814814814813</v>
      </c>
      <c r="I13" s="133">
        <f t="shared" si="8"/>
        <v>7.4074074074074066</v>
      </c>
      <c r="J13" s="133">
        <f t="shared" si="8"/>
        <v>3.7037037037037033</v>
      </c>
      <c r="K13" s="133">
        <f t="shared" si="8"/>
        <v>0</v>
      </c>
      <c r="L13" s="133">
        <f t="shared" si="8"/>
        <v>14.814814814814813</v>
      </c>
      <c r="M13" s="133">
        <f t="shared" si="8"/>
        <v>0</v>
      </c>
      <c r="N13" s="133">
        <f t="shared" si="8"/>
        <v>22.222222222222221</v>
      </c>
      <c r="O13" s="147">
        <f t="shared" si="9"/>
        <v>27</v>
      </c>
      <c r="P13" s="133">
        <f t="shared" si="10"/>
        <v>7.4074074074074066</v>
      </c>
      <c r="Q13" s="133">
        <f t="shared" si="10"/>
        <v>11.111111111111111</v>
      </c>
      <c r="R13" s="133">
        <f t="shared" si="10"/>
        <v>7.4074074074074066</v>
      </c>
      <c r="S13" s="133">
        <f t="shared" si="10"/>
        <v>22.222222222222221</v>
      </c>
      <c r="T13" s="133">
        <f t="shared" si="10"/>
        <v>18.518518518518519</v>
      </c>
      <c r="U13" s="133">
        <f t="shared" si="10"/>
        <v>7.4074074074074066</v>
      </c>
      <c r="V13" s="133">
        <f t="shared" si="10"/>
        <v>7.4074074074074066</v>
      </c>
      <c r="W13" s="133">
        <f t="shared" si="10"/>
        <v>0</v>
      </c>
      <c r="X13" s="133">
        <f t="shared" si="10"/>
        <v>0</v>
      </c>
      <c r="Y13" s="133">
        <f t="shared" si="10"/>
        <v>18.518518518518519</v>
      </c>
      <c r="Z13" s="147">
        <f t="shared" si="11"/>
        <v>27</v>
      </c>
      <c r="AA13" s="133">
        <f t="shared" si="12"/>
        <v>0</v>
      </c>
      <c r="AB13" s="133">
        <f t="shared" si="12"/>
        <v>7.4074074074074066</v>
      </c>
      <c r="AC13" s="133">
        <f t="shared" si="12"/>
        <v>3.7037037037037033</v>
      </c>
      <c r="AD13" s="133">
        <f t="shared" si="12"/>
        <v>22.222222222222221</v>
      </c>
      <c r="AE13" s="133">
        <f t="shared" si="12"/>
        <v>18.518518518518519</v>
      </c>
      <c r="AF13" s="133">
        <f t="shared" si="12"/>
        <v>14.814814814814813</v>
      </c>
      <c r="AG13" s="133">
        <f t="shared" si="12"/>
        <v>33.333333333333329</v>
      </c>
      <c r="AH13" s="238">
        <v>20839.944444444445</v>
      </c>
      <c r="AI13" s="147">
        <f t="shared" si="13"/>
        <v>27</v>
      </c>
      <c r="AJ13" s="133">
        <f t="shared" si="14"/>
        <v>0</v>
      </c>
      <c r="AK13" s="133">
        <f t="shared" si="14"/>
        <v>0</v>
      </c>
      <c r="AL13" s="133">
        <f t="shared" si="14"/>
        <v>0</v>
      </c>
      <c r="AM13" s="133">
        <f t="shared" si="14"/>
        <v>0</v>
      </c>
      <c r="AN13" s="133">
        <f t="shared" si="14"/>
        <v>0</v>
      </c>
      <c r="AO13" s="133">
        <f t="shared" si="14"/>
        <v>0</v>
      </c>
      <c r="AP13" s="133">
        <f t="shared" si="14"/>
        <v>100</v>
      </c>
      <c r="AQ13" s="238" t="s">
        <v>727</v>
      </c>
      <c r="AR13" s="147">
        <f t="shared" si="15"/>
        <v>27</v>
      </c>
      <c r="AS13" s="133">
        <f t="shared" si="16"/>
        <v>3.7037037037037033</v>
      </c>
      <c r="AT13" s="133">
        <f t="shared" si="16"/>
        <v>3.7037037037037033</v>
      </c>
      <c r="AU13" s="133">
        <f t="shared" si="16"/>
        <v>0</v>
      </c>
      <c r="AV13" s="133">
        <f t="shared" si="16"/>
        <v>14.814814814814813</v>
      </c>
      <c r="AW13" s="133">
        <f t="shared" si="16"/>
        <v>11.111111111111111</v>
      </c>
      <c r="AX13" s="133">
        <f t="shared" si="16"/>
        <v>7.4074074074074066</v>
      </c>
      <c r="AY13" s="133">
        <f t="shared" si="16"/>
        <v>59.259259259259252</v>
      </c>
      <c r="AZ13" s="238">
        <v>18870.272727272728</v>
      </c>
      <c r="BA13" s="239">
        <v>6</v>
      </c>
      <c r="BB13" s="240">
        <v>46.333333333333336</v>
      </c>
      <c r="BC13" s="241">
        <v>35</v>
      </c>
      <c r="BD13" s="239">
        <v>16</v>
      </c>
      <c r="BE13" s="240">
        <v>5.1875</v>
      </c>
      <c r="BF13" s="241">
        <v>5</v>
      </c>
      <c r="BG13" s="239">
        <v>16</v>
      </c>
      <c r="BH13" s="240">
        <v>40.1875</v>
      </c>
      <c r="BI13" s="241">
        <v>30</v>
      </c>
      <c r="BJ13" s="239">
        <v>7</v>
      </c>
      <c r="BK13" s="240">
        <v>0.7142857142857143</v>
      </c>
      <c r="BL13" s="241">
        <v>0</v>
      </c>
      <c r="BM13" s="239">
        <v>12</v>
      </c>
      <c r="BN13" s="240">
        <v>22.416666666666668</v>
      </c>
      <c r="BO13" s="241">
        <v>30</v>
      </c>
      <c r="BP13" s="239">
        <v>6</v>
      </c>
      <c r="BQ13" s="240">
        <v>3.5</v>
      </c>
      <c r="BR13" s="241">
        <v>0</v>
      </c>
      <c r="BS13" s="239">
        <v>8</v>
      </c>
      <c r="BT13" s="240">
        <v>24.125</v>
      </c>
      <c r="BU13" s="241">
        <v>1.5</v>
      </c>
      <c r="BV13" s="239">
        <v>13</v>
      </c>
      <c r="BW13" s="240">
        <v>5.4615384615384617</v>
      </c>
      <c r="BX13" s="241">
        <v>5</v>
      </c>
      <c r="BY13" s="239">
        <v>7</v>
      </c>
      <c r="BZ13" s="240">
        <v>1.4285714285714286</v>
      </c>
      <c r="CA13" s="241">
        <v>0</v>
      </c>
      <c r="CB13" s="239">
        <v>10</v>
      </c>
      <c r="CC13" s="240">
        <v>22.3</v>
      </c>
      <c r="CD13" s="241">
        <v>30</v>
      </c>
      <c r="CE13" s="239">
        <v>4</v>
      </c>
      <c r="CF13" s="240">
        <v>10.75</v>
      </c>
      <c r="CG13" s="241">
        <v>8</v>
      </c>
    </row>
    <row r="17" spans="1:85" ht="15" customHeight="1" x14ac:dyDescent="0.15">
      <c r="A17" s="230" t="s">
        <v>504</v>
      </c>
      <c r="B17" s="231"/>
      <c r="C17" s="156">
        <v>1601</v>
      </c>
      <c r="D17" s="156">
        <v>42</v>
      </c>
      <c r="E17" s="156">
        <v>47</v>
      </c>
      <c r="F17" s="156">
        <v>187</v>
      </c>
      <c r="G17" s="156">
        <v>285</v>
      </c>
      <c r="H17" s="156">
        <v>378</v>
      </c>
      <c r="I17" s="156">
        <v>176</v>
      </c>
      <c r="J17" s="156">
        <v>267</v>
      </c>
      <c r="K17" s="156">
        <v>71</v>
      </c>
      <c r="L17" s="156">
        <v>73</v>
      </c>
      <c r="M17" s="156">
        <v>12</v>
      </c>
      <c r="N17" s="156">
        <v>63</v>
      </c>
      <c r="O17" s="156">
        <v>1601</v>
      </c>
      <c r="P17" s="156">
        <v>171</v>
      </c>
      <c r="Q17" s="156">
        <v>213</v>
      </c>
      <c r="R17" s="156">
        <v>276</v>
      </c>
      <c r="S17" s="156">
        <v>317</v>
      </c>
      <c r="T17" s="156">
        <v>300</v>
      </c>
      <c r="U17" s="156">
        <v>127</v>
      </c>
      <c r="V17" s="156">
        <v>110</v>
      </c>
      <c r="W17" s="156">
        <v>24</v>
      </c>
      <c r="X17" s="156">
        <v>11</v>
      </c>
      <c r="Y17" s="156">
        <v>52</v>
      </c>
      <c r="Z17" s="114">
        <v>1601</v>
      </c>
      <c r="AA17" s="114">
        <v>19</v>
      </c>
      <c r="AB17" s="114">
        <v>113</v>
      </c>
      <c r="AC17" s="114">
        <v>156</v>
      </c>
      <c r="AD17" s="114">
        <v>572</v>
      </c>
      <c r="AE17" s="114">
        <v>354</v>
      </c>
      <c r="AF17" s="114">
        <v>289</v>
      </c>
      <c r="AG17" s="114">
        <v>98</v>
      </c>
      <c r="AI17" s="114">
        <v>1601</v>
      </c>
      <c r="AJ17" s="114">
        <v>171</v>
      </c>
      <c r="AK17" s="114">
        <v>116</v>
      </c>
      <c r="AL17" s="114">
        <v>101</v>
      </c>
      <c r="AM17" s="114">
        <v>123</v>
      </c>
      <c r="AN17" s="114">
        <v>407</v>
      </c>
      <c r="AO17" s="114">
        <v>20</v>
      </c>
      <c r="AP17" s="114">
        <v>663</v>
      </c>
      <c r="AR17" s="156">
        <v>1582</v>
      </c>
      <c r="AS17" s="156">
        <v>134</v>
      </c>
      <c r="AT17" s="156">
        <v>105</v>
      </c>
      <c r="AU17" s="156">
        <v>93</v>
      </c>
      <c r="AV17" s="156">
        <v>298</v>
      </c>
      <c r="AW17" s="156">
        <v>181</v>
      </c>
      <c r="AX17" s="156">
        <v>119</v>
      </c>
      <c r="AY17" s="156">
        <v>652</v>
      </c>
      <c r="AZ17" s="156"/>
      <c r="BA17" s="156"/>
      <c r="BB17" s="156"/>
      <c r="BC17" s="156"/>
      <c r="BD17" s="156"/>
      <c r="BE17" s="156"/>
      <c r="BF17" s="156"/>
      <c r="BG17" s="156"/>
      <c r="BH17" s="156"/>
      <c r="BI17" s="156"/>
      <c r="BJ17" s="156"/>
      <c r="BK17" s="156"/>
      <c r="BL17" s="156"/>
      <c r="BM17" s="156"/>
      <c r="BN17" s="156"/>
      <c r="BO17" s="156"/>
      <c r="BP17" s="156"/>
      <c r="BQ17" s="156"/>
      <c r="BR17" s="156"/>
      <c r="BS17" s="156"/>
      <c r="BT17" s="156"/>
      <c r="BU17" s="156"/>
      <c r="BV17" s="156"/>
      <c r="BW17" s="156"/>
      <c r="BX17" s="156"/>
      <c r="BY17" s="156"/>
      <c r="BZ17" s="156"/>
      <c r="CA17" s="156"/>
      <c r="CB17" s="156"/>
      <c r="CC17" s="156"/>
      <c r="CD17" s="156"/>
      <c r="CE17" s="156"/>
      <c r="CF17" s="156"/>
      <c r="CG17" s="156"/>
    </row>
    <row r="18" spans="1:85" ht="15" customHeight="1" x14ac:dyDescent="0.15">
      <c r="A18" s="236"/>
      <c r="B18" s="237"/>
      <c r="C18" s="156"/>
      <c r="D18" s="156"/>
      <c r="E18" s="156"/>
      <c r="F18" s="156"/>
      <c r="G18" s="156"/>
      <c r="H18" s="156"/>
      <c r="I18" s="156"/>
      <c r="J18" s="156"/>
      <c r="K18" s="156"/>
      <c r="L18" s="156"/>
      <c r="M18" s="156"/>
      <c r="N18" s="156"/>
      <c r="O18" s="156"/>
      <c r="P18" s="156"/>
      <c r="Q18" s="156"/>
      <c r="R18" s="156"/>
      <c r="S18" s="156"/>
      <c r="T18" s="156"/>
      <c r="U18" s="156"/>
      <c r="V18" s="156"/>
      <c r="W18" s="156"/>
      <c r="X18" s="156"/>
      <c r="Y18" s="156"/>
      <c r="AR18" s="156"/>
      <c r="AS18" s="156"/>
      <c r="AT18" s="156"/>
      <c r="AU18" s="156"/>
      <c r="AV18" s="156"/>
      <c r="AW18" s="156"/>
      <c r="AX18" s="156"/>
      <c r="AY18" s="156"/>
      <c r="AZ18" s="156"/>
      <c r="BA18" s="156"/>
      <c r="BB18" s="156"/>
      <c r="BC18" s="156"/>
      <c r="BD18" s="156"/>
      <c r="BE18" s="156"/>
      <c r="BF18" s="156"/>
      <c r="BG18" s="156"/>
      <c r="BH18" s="156"/>
      <c r="BI18" s="156"/>
      <c r="BJ18" s="156"/>
      <c r="BK18" s="156"/>
      <c r="BL18" s="156"/>
      <c r="BM18" s="156"/>
      <c r="BN18" s="156"/>
      <c r="BO18" s="156"/>
      <c r="BP18" s="156"/>
      <c r="BQ18" s="156"/>
      <c r="BR18" s="156"/>
      <c r="BS18" s="156"/>
      <c r="BT18" s="156"/>
      <c r="BU18" s="156"/>
      <c r="BV18" s="156"/>
      <c r="BW18" s="156"/>
      <c r="BX18" s="156"/>
      <c r="BY18" s="156"/>
      <c r="BZ18" s="156"/>
      <c r="CA18" s="156"/>
      <c r="CB18" s="156"/>
      <c r="CC18" s="156"/>
      <c r="CD18" s="156"/>
      <c r="CE18" s="156"/>
      <c r="CF18" s="156"/>
      <c r="CG18" s="156"/>
    </row>
    <row r="19" spans="1:85" ht="15" customHeight="1" x14ac:dyDescent="0.15">
      <c r="A19" s="242" t="s">
        <v>728</v>
      </c>
      <c r="B19" s="243" t="s">
        <v>617</v>
      </c>
      <c r="C19" s="156">
        <v>48</v>
      </c>
      <c r="D19" s="156">
        <v>6</v>
      </c>
      <c r="E19" s="156">
        <v>5</v>
      </c>
      <c r="F19" s="156">
        <v>19</v>
      </c>
      <c r="G19" s="156">
        <v>8</v>
      </c>
      <c r="H19" s="156">
        <v>9</v>
      </c>
      <c r="I19" s="156">
        <v>0</v>
      </c>
      <c r="J19" s="156">
        <v>1</v>
      </c>
      <c r="K19" s="156">
        <v>0</v>
      </c>
      <c r="L19" s="156">
        <v>0</v>
      </c>
      <c r="M19" s="156">
        <v>0</v>
      </c>
      <c r="N19" s="156">
        <v>0</v>
      </c>
      <c r="O19" s="156">
        <v>48</v>
      </c>
      <c r="P19" s="156">
        <v>25</v>
      </c>
      <c r="Q19" s="156">
        <v>13</v>
      </c>
      <c r="R19" s="156">
        <v>6</v>
      </c>
      <c r="S19" s="156">
        <v>3</v>
      </c>
      <c r="T19" s="156">
        <v>1</v>
      </c>
      <c r="U19" s="156">
        <v>0</v>
      </c>
      <c r="V19" s="156">
        <v>0</v>
      </c>
      <c r="W19" s="156">
        <v>0</v>
      </c>
      <c r="X19" s="156">
        <v>0</v>
      </c>
      <c r="Y19" s="156">
        <v>0</v>
      </c>
      <c r="Z19" s="114">
        <v>48</v>
      </c>
      <c r="AA19" s="114">
        <v>3</v>
      </c>
      <c r="AB19" s="114">
        <v>31</v>
      </c>
      <c r="AC19" s="114">
        <v>8</v>
      </c>
      <c r="AD19" s="114">
        <v>3</v>
      </c>
      <c r="AE19" s="114">
        <v>0</v>
      </c>
      <c r="AF19" s="114">
        <v>1</v>
      </c>
      <c r="AG19" s="114">
        <v>2</v>
      </c>
      <c r="AI19" s="114">
        <v>48</v>
      </c>
      <c r="AJ19" s="114">
        <v>7</v>
      </c>
      <c r="AK19" s="114">
        <v>11</v>
      </c>
      <c r="AL19" s="114">
        <v>2</v>
      </c>
      <c r="AM19" s="114">
        <v>1</v>
      </c>
      <c r="AN19" s="114">
        <v>1</v>
      </c>
      <c r="AO19" s="114">
        <v>2</v>
      </c>
      <c r="AP19" s="114">
        <v>24</v>
      </c>
      <c r="AR19" s="156">
        <v>45</v>
      </c>
      <c r="AS19" s="156">
        <v>4</v>
      </c>
      <c r="AT19" s="156">
        <v>15</v>
      </c>
      <c r="AU19" s="156">
        <v>2</v>
      </c>
      <c r="AV19" s="156">
        <v>0</v>
      </c>
      <c r="AW19" s="156">
        <v>0</v>
      </c>
      <c r="AX19" s="156">
        <v>0</v>
      </c>
      <c r="AY19" s="156">
        <v>24</v>
      </c>
      <c r="AZ19" s="156"/>
      <c r="BA19" s="156"/>
      <c r="BB19" s="156"/>
      <c r="BC19" s="156"/>
      <c r="BD19" s="156"/>
      <c r="BE19" s="156"/>
      <c r="BF19" s="156"/>
      <c r="BG19" s="156"/>
      <c r="BH19" s="156"/>
      <c r="BI19" s="156"/>
      <c r="BJ19" s="156"/>
      <c r="BK19" s="156"/>
      <c r="BL19" s="156"/>
      <c r="BM19" s="156"/>
      <c r="BN19" s="156"/>
      <c r="BO19" s="156"/>
      <c r="BP19" s="156"/>
      <c r="BQ19" s="156"/>
      <c r="BR19" s="156"/>
      <c r="BS19" s="156"/>
      <c r="BT19" s="156"/>
      <c r="BU19" s="156"/>
      <c r="BV19" s="156"/>
      <c r="BW19" s="156"/>
      <c r="BX19" s="156"/>
      <c r="BY19" s="156"/>
      <c r="BZ19" s="156"/>
      <c r="CA19" s="156"/>
      <c r="CB19" s="156"/>
      <c r="CC19" s="156"/>
      <c r="CD19" s="156"/>
      <c r="CE19" s="156"/>
      <c r="CF19" s="156"/>
      <c r="CG19" s="156"/>
    </row>
    <row r="20" spans="1:85" ht="15" customHeight="1" x14ac:dyDescent="0.15">
      <c r="A20" s="150" t="s">
        <v>726</v>
      </c>
      <c r="B20" s="244" t="s">
        <v>618</v>
      </c>
      <c r="C20" s="156">
        <v>65</v>
      </c>
      <c r="D20" s="156">
        <v>5</v>
      </c>
      <c r="E20" s="156">
        <v>9</v>
      </c>
      <c r="F20" s="156">
        <v>17</v>
      </c>
      <c r="G20" s="156">
        <v>15</v>
      </c>
      <c r="H20" s="156">
        <v>10</v>
      </c>
      <c r="I20" s="156">
        <v>3</v>
      </c>
      <c r="J20" s="156">
        <v>2</v>
      </c>
      <c r="K20" s="156">
        <v>0</v>
      </c>
      <c r="L20" s="156">
        <v>0</v>
      </c>
      <c r="M20" s="156">
        <v>2</v>
      </c>
      <c r="N20" s="156">
        <v>2</v>
      </c>
      <c r="O20" s="156">
        <v>65</v>
      </c>
      <c r="P20" s="156">
        <v>29</v>
      </c>
      <c r="Q20" s="156">
        <v>17</v>
      </c>
      <c r="R20" s="156">
        <v>10</v>
      </c>
      <c r="S20" s="156">
        <v>6</v>
      </c>
      <c r="T20" s="156">
        <v>1</v>
      </c>
      <c r="U20" s="156">
        <v>0</v>
      </c>
      <c r="V20" s="156">
        <v>0</v>
      </c>
      <c r="W20" s="156">
        <v>0</v>
      </c>
      <c r="X20" s="156">
        <v>2</v>
      </c>
      <c r="Y20" s="156">
        <v>0</v>
      </c>
      <c r="Z20" s="114">
        <v>65</v>
      </c>
      <c r="AA20" s="114">
        <v>6</v>
      </c>
      <c r="AB20" s="114">
        <v>31</v>
      </c>
      <c r="AC20" s="114">
        <v>15</v>
      </c>
      <c r="AD20" s="114">
        <v>8</v>
      </c>
      <c r="AE20" s="114">
        <v>1</v>
      </c>
      <c r="AF20" s="114">
        <v>1</v>
      </c>
      <c r="AG20" s="114">
        <v>3</v>
      </c>
      <c r="AI20" s="114">
        <v>65</v>
      </c>
      <c r="AJ20" s="114">
        <v>11</v>
      </c>
      <c r="AK20" s="114">
        <v>14</v>
      </c>
      <c r="AL20" s="114">
        <v>9</v>
      </c>
      <c r="AM20" s="114">
        <v>1</v>
      </c>
      <c r="AN20" s="114">
        <v>1</v>
      </c>
      <c r="AO20" s="114">
        <v>1</v>
      </c>
      <c r="AP20" s="114">
        <v>28</v>
      </c>
      <c r="AR20" s="156">
        <v>59</v>
      </c>
      <c r="AS20" s="156">
        <v>4</v>
      </c>
      <c r="AT20" s="156">
        <v>19</v>
      </c>
      <c r="AU20" s="156">
        <v>7</v>
      </c>
      <c r="AV20" s="156">
        <v>1</v>
      </c>
      <c r="AW20" s="156">
        <v>0</v>
      </c>
      <c r="AX20" s="156">
        <v>0</v>
      </c>
      <c r="AY20" s="156">
        <v>28</v>
      </c>
      <c r="AZ20" s="156"/>
      <c r="BA20" s="156"/>
      <c r="BB20" s="156"/>
      <c r="BC20" s="156"/>
      <c r="BD20" s="156"/>
      <c r="BE20" s="156"/>
      <c r="BF20" s="156"/>
      <c r="BG20" s="156"/>
      <c r="BH20" s="156"/>
      <c r="BI20" s="156"/>
      <c r="BJ20" s="156"/>
      <c r="BK20" s="156"/>
      <c r="BL20" s="156"/>
      <c r="BM20" s="156"/>
      <c r="BN20" s="156"/>
      <c r="BO20" s="156"/>
      <c r="BP20" s="156"/>
      <c r="BQ20" s="156"/>
      <c r="BR20" s="156"/>
      <c r="BS20" s="156"/>
      <c r="BT20" s="156"/>
      <c r="BU20" s="156"/>
      <c r="BV20" s="156"/>
      <c r="BW20" s="156"/>
      <c r="BX20" s="156"/>
      <c r="BY20" s="156"/>
      <c r="BZ20" s="156"/>
      <c r="CA20" s="156"/>
      <c r="CB20" s="156"/>
      <c r="CC20" s="156"/>
      <c r="CD20" s="156"/>
      <c r="CE20" s="156"/>
      <c r="CF20" s="156"/>
      <c r="CG20" s="156"/>
    </row>
    <row r="21" spans="1:85" ht="15" customHeight="1" x14ac:dyDescent="0.15">
      <c r="A21" s="150"/>
      <c r="B21" s="244" t="s">
        <v>619</v>
      </c>
      <c r="C21" s="156">
        <v>370</v>
      </c>
      <c r="D21" s="156">
        <v>19</v>
      </c>
      <c r="E21" s="156">
        <v>22</v>
      </c>
      <c r="F21" s="156">
        <v>76</v>
      </c>
      <c r="G21" s="156">
        <v>109</v>
      </c>
      <c r="H21" s="156">
        <v>98</v>
      </c>
      <c r="I21" s="156">
        <v>26</v>
      </c>
      <c r="J21" s="156">
        <v>13</v>
      </c>
      <c r="K21" s="156">
        <v>0</v>
      </c>
      <c r="L21" s="156">
        <v>0</v>
      </c>
      <c r="M21" s="156">
        <v>0</v>
      </c>
      <c r="N21" s="156">
        <v>7</v>
      </c>
      <c r="O21" s="156">
        <v>370</v>
      </c>
      <c r="P21" s="156">
        <v>41</v>
      </c>
      <c r="Q21" s="156">
        <v>65</v>
      </c>
      <c r="R21" s="156">
        <v>103</v>
      </c>
      <c r="S21" s="156">
        <v>96</v>
      </c>
      <c r="T21" s="156">
        <v>38</v>
      </c>
      <c r="U21" s="156">
        <v>13</v>
      </c>
      <c r="V21" s="156">
        <v>7</v>
      </c>
      <c r="W21" s="156">
        <v>1</v>
      </c>
      <c r="X21" s="156">
        <v>0</v>
      </c>
      <c r="Y21" s="156">
        <v>6</v>
      </c>
      <c r="Z21" s="114">
        <v>370</v>
      </c>
      <c r="AA21" s="114">
        <v>4</v>
      </c>
      <c r="AB21" s="114">
        <v>36</v>
      </c>
      <c r="AC21" s="114">
        <v>85</v>
      </c>
      <c r="AD21" s="114">
        <v>212</v>
      </c>
      <c r="AE21" s="114">
        <v>3</v>
      </c>
      <c r="AF21" s="114">
        <v>2</v>
      </c>
      <c r="AG21" s="114">
        <v>28</v>
      </c>
      <c r="AI21" s="114">
        <v>370</v>
      </c>
      <c r="AJ21" s="114">
        <v>47</v>
      </c>
      <c r="AK21" s="114">
        <v>45</v>
      </c>
      <c r="AL21" s="114">
        <v>32</v>
      </c>
      <c r="AM21" s="114">
        <v>30</v>
      </c>
      <c r="AN21" s="114">
        <v>73</v>
      </c>
      <c r="AO21" s="114">
        <v>3</v>
      </c>
      <c r="AP21" s="114">
        <v>140</v>
      </c>
      <c r="AR21" s="156">
        <v>366</v>
      </c>
      <c r="AS21" s="156">
        <v>39</v>
      </c>
      <c r="AT21" s="156">
        <v>33</v>
      </c>
      <c r="AU21" s="156">
        <v>47</v>
      </c>
      <c r="AV21" s="156">
        <v>107</v>
      </c>
      <c r="AW21" s="156">
        <v>0</v>
      </c>
      <c r="AX21" s="156">
        <v>0</v>
      </c>
      <c r="AY21" s="156">
        <v>140</v>
      </c>
      <c r="AZ21" s="156"/>
      <c r="BA21" s="156"/>
      <c r="BB21" s="156"/>
      <c r="BC21" s="156"/>
      <c r="BD21" s="156"/>
      <c r="BE21" s="156"/>
      <c r="BF21" s="156"/>
      <c r="BG21" s="156"/>
      <c r="BH21" s="156"/>
      <c r="BI21" s="156"/>
      <c r="BJ21" s="156"/>
      <c r="BK21" s="156"/>
      <c r="BL21" s="156"/>
      <c r="BM21" s="156"/>
      <c r="BN21" s="156"/>
      <c r="BO21" s="156"/>
      <c r="BP21" s="156"/>
      <c r="BQ21" s="156"/>
      <c r="BR21" s="156"/>
      <c r="BS21" s="156"/>
      <c r="BT21" s="156"/>
      <c r="BU21" s="156"/>
      <c r="BV21" s="156"/>
      <c r="BW21" s="156"/>
      <c r="BX21" s="156"/>
      <c r="BY21" s="156"/>
      <c r="BZ21" s="156"/>
      <c r="CA21" s="156"/>
      <c r="CB21" s="156"/>
      <c r="CC21" s="156"/>
      <c r="CD21" s="156"/>
      <c r="CE21" s="156"/>
      <c r="CF21" s="156"/>
      <c r="CG21" s="156"/>
    </row>
    <row r="22" spans="1:85" ht="15" customHeight="1" x14ac:dyDescent="0.15">
      <c r="A22" s="150"/>
      <c r="B22" s="244" t="s">
        <v>620</v>
      </c>
      <c r="C22" s="156">
        <v>370</v>
      </c>
      <c r="D22" s="156">
        <v>4</v>
      </c>
      <c r="E22" s="156">
        <v>6</v>
      </c>
      <c r="F22" s="156">
        <v>47</v>
      </c>
      <c r="G22" s="156">
        <v>92</v>
      </c>
      <c r="H22" s="156">
        <v>123</v>
      </c>
      <c r="I22" s="156">
        <v>50</v>
      </c>
      <c r="J22" s="156">
        <v>28</v>
      </c>
      <c r="K22" s="156">
        <v>1</v>
      </c>
      <c r="L22" s="156">
        <v>1</v>
      </c>
      <c r="M22" s="156">
        <v>1</v>
      </c>
      <c r="N22" s="156">
        <v>17</v>
      </c>
      <c r="O22" s="156">
        <v>370</v>
      </c>
      <c r="P22" s="156">
        <v>38</v>
      </c>
      <c r="Q22" s="156">
        <v>54</v>
      </c>
      <c r="R22" s="156">
        <v>70</v>
      </c>
      <c r="S22" s="156">
        <v>103</v>
      </c>
      <c r="T22" s="156">
        <v>65</v>
      </c>
      <c r="U22" s="156">
        <v>17</v>
      </c>
      <c r="V22" s="156">
        <v>4</v>
      </c>
      <c r="W22" s="156">
        <v>3</v>
      </c>
      <c r="X22" s="156">
        <v>1</v>
      </c>
      <c r="Y22" s="156">
        <v>15</v>
      </c>
      <c r="Z22" s="114">
        <v>370</v>
      </c>
      <c r="AA22" s="114">
        <v>3</v>
      </c>
      <c r="AB22" s="114">
        <v>9</v>
      </c>
      <c r="AC22" s="114">
        <v>37</v>
      </c>
      <c r="AD22" s="114">
        <v>280</v>
      </c>
      <c r="AE22" s="114">
        <v>22</v>
      </c>
      <c r="AF22" s="114">
        <v>7</v>
      </c>
      <c r="AG22" s="114">
        <v>12</v>
      </c>
      <c r="AI22" s="114">
        <v>370</v>
      </c>
      <c r="AJ22" s="114">
        <v>32</v>
      </c>
      <c r="AK22" s="114">
        <v>24</v>
      </c>
      <c r="AL22" s="114">
        <v>33</v>
      </c>
      <c r="AM22" s="114">
        <v>38</v>
      </c>
      <c r="AN22" s="114">
        <v>91</v>
      </c>
      <c r="AO22" s="114">
        <v>6</v>
      </c>
      <c r="AP22" s="114">
        <v>146</v>
      </c>
      <c r="AR22" s="156">
        <v>367</v>
      </c>
      <c r="AS22" s="156">
        <v>23</v>
      </c>
      <c r="AT22" s="156">
        <v>17</v>
      </c>
      <c r="AU22" s="156">
        <v>30</v>
      </c>
      <c r="AV22" s="156">
        <v>145</v>
      </c>
      <c r="AW22" s="156">
        <v>6</v>
      </c>
      <c r="AX22" s="156">
        <v>0</v>
      </c>
      <c r="AY22" s="156">
        <v>146</v>
      </c>
      <c r="AZ22" s="156"/>
      <c r="BA22" s="156"/>
      <c r="BB22" s="156"/>
      <c r="BC22" s="156"/>
      <c r="BD22" s="156"/>
      <c r="BE22" s="156"/>
      <c r="BF22" s="156"/>
      <c r="BG22" s="156"/>
      <c r="BH22" s="156"/>
      <c r="BI22" s="156"/>
      <c r="BJ22" s="156"/>
      <c r="BK22" s="156"/>
      <c r="BL22" s="156"/>
      <c r="BM22" s="156"/>
      <c r="BN22" s="156"/>
      <c r="BO22" s="156"/>
      <c r="BP22" s="156"/>
      <c r="BQ22" s="156"/>
      <c r="BR22" s="156"/>
      <c r="BS22" s="156"/>
      <c r="BT22" s="156"/>
      <c r="BU22" s="156"/>
      <c r="BV22" s="156"/>
      <c r="BW22" s="156"/>
      <c r="BX22" s="156"/>
      <c r="BY22" s="156"/>
      <c r="BZ22" s="156"/>
      <c r="CA22" s="156"/>
      <c r="CB22" s="156"/>
      <c r="CC22" s="156"/>
      <c r="CD22" s="156"/>
      <c r="CE22" s="156"/>
      <c r="CF22" s="156"/>
      <c r="CG22" s="156"/>
    </row>
    <row r="23" spans="1:85" ht="15" customHeight="1" x14ac:dyDescent="0.15">
      <c r="A23" s="150"/>
      <c r="B23" s="244" t="s">
        <v>621</v>
      </c>
      <c r="C23" s="156">
        <v>291</v>
      </c>
      <c r="D23" s="156">
        <v>7</v>
      </c>
      <c r="E23" s="156">
        <v>2</v>
      </c>
      <c r="F23" s="156">
        <v>20</v>
      </c>
      <c r="G23" s="156">
        <v>41</v>
      </c>
      <c r="H23" s="156">
        <v>92</v>
      </c>
      <c r="I23" s="156">
        <v>44</v>
      </c>
      <c r="J23" s="156">
        <v>64</v>
      </c>
      <c r="K23" s="156">
        <v>3</v>
      </c>
      <c r="L23" s="156">
        <v>1</v>
      </c>
      <c r="M23" s="156">
        <v>2</v>
      </c>
      <c r="N23" s="156">
        <v>15</v>
      </c>
      <c r="O23" s="156">
        <v>291</v>
      </c>
      <c r="P23" s="156">
        <v>18</v>
      </c>
      <c r="Q23" s="156">
        <v>29</v>
      </c>
      <c r="R23" s="156">
        <v>43</v>
      </c>
      <c r="S23" s="156">
        <v>51</v>
      </c>
      <c r="T23" s="156">
        <v>89</v>
      </c>
      <c r="U23" s="156">
        <v>35</v>
      </c>
      <c r="V23" s="156">
        <v>12</v>
      </c>
      <c r="W23" s="156">
        <v>1</v>
      </c>
      <c r="X23" s="156">
        <v>2</v>
      </c>
      <c r="Y23" s="156">
        <v>11</v>
      </c>
      <c r="Z23" s="114">
        <v>291</v>
      </c>
      <c r="AA23" s="114">
        <v>0</v>
      </c>
      <c r="AB23" s="114">
        <v>2</v>
      </c>
      <c r="AC23" s="114">
        <v>6</v>
      </c>
      <c r="AD23" s="114">
        <v>52</v>
      </c>
      <c r="AE23" s="114">
        <v>203</v>
      </c>
      <c r="AF23" s="114">
        <v>11</v>
      </c>
      <c r="AG23" s="114">
        <v>17</v>
      </c>
      <c r="AI23" s="114">
        <v>291</v>
      </c>
      <c r="AJ23" s="114">
        <v>25</v>
      </c>
      <c r="AK23" s="114">
        <v>10</v>
      </c>
      <c r="AL23" s="114">
        <v>16</v>
      </c>
      <c r="AM23" s="114">
        <v>24</v>
      </c>
      <c r="AN23" s="114">
        <v>75</v>
      </c>
      <c r="AO23" s="114">
        <v>3</v>
      </c>
      <c r="AP23" s="114">
        <v>138</v>
      </c>
      <c r="AR23" s="156">
        <v>291</v>
      </c>
      <c r="AS23" s="156">
        <v>23</v>
      </c>
      <c r="AT23" s="156">
        <v>6</v>
      </c>
      <c r="AU23" s="156">
        <v>5</v>
      </c>
      <c r="AV23" s="156">
        <v>31</v>
      </c>
      <c r="AW23" s="156">
        <v>86</v>
      </c>
      <c r="AX23" s="156">
        <v>2</v>
      </c>
      <c r="AY23" s="156">
        <v>138</v>
      </c>
      <c r="AZ23" s="156"/>
      <c r="BA23" s="156"/>
      <c r="BB23" s="156"/>
      <c r="BC23" s="156"/>
      <c r="BD23" s="156"/>
      <c r="BE23" s="156"/>
      <c r="BF23" s="156"/>
      <c r="BG23" s="156"/>
      <c r="BH23" s="156"/>
      <c r="BI23" s="156"/>
      <c r="BJ23" s="156"/>
      <c r="BK23" s="156"/>
      <c r="BL23" s="156"/>
      <c r="BM23" s="156"/>
      <c r="BN23" s="156"/>
      <c r="BO23" s="156"/>
      <c r="BP23" s="156"/>
      <c r="BQ23" s="156"/>
      <c r="BR23" s="156"/>
      <c r="BS23" s="156"/>
      <c r="BT23" s="156"/>
      <c r="BU23" s="156"/>
      <c r="BV23" s="156"/>
      <c r="BW23" s="156"/>
      <c r="BX23" s="156"/>
      <c r="BY23" s="156"/>
      <c r="BZ23" s="156"/>
      <c r="CA23" s="156"/>
      <c r="CB23" s="156"/>
      <c r="CC23" s="156"/>
      <c r="CD23" s="156"/>
      <c r="CE23" s="156"/>
      <c r="CF23" s="156"/>
      <c r="CG23" s="156"/>
    </row>
    <row r="24" spans="1:85" ht="15" customHeight="1" x14ac:dyDescent="0.15">
      <c r="A24" s="150"/>
      <c r="B24" s="244" t="s">
        <v>622</v>
      </c>
      <c r="C24" s="156">
        <v>256</v>
      </c>
      <c r="D24" s="156">
        <v>0</v>
      </c>
      <c r="E24" s="156">
        <v>0</v>
      </c>
      <c r="F24" s="156">
        <v>4</v>
      </c>
      <c r="G24" s="156">
        <v>12</v>
      </c>
      <c r="H24" s="156">
        <v>37</v>
      </c>
      <c r="I24" s="156">
        <v>35</v>
      </c>
      <c r="J24" s="156">
        <v>104</v>
      </c>
      <c r="K24" s="156">
        <v>28</v>
      </c>
      <c r="L24" s="156">
        <v>25</v>
      </c>
      <c r="M24" s="156">
        <v>2</v>
      </c>
      <c r="N24" s="156">
        <v>9</v>
      </c>
      <c r="O24" s="156">
        <v>256</v>
      </c>
      <c r="P24" s="156">
        <v>10</v>
      </c>
      <c r="Q24" s="156">
        <v>25</v>
      </c>
      <c r="R24" s="156">
        <v>34</v>
      </c>
      <c r="S24" s="156">
        <v>35</v>
      </c>
      <c r="T24" s="156">
        <v>64</v>
      </c>
      <c r="U24" s="156">
        <v>30</v>
      </c>
      <c r="V24" s="156">
        <v>38</v>
      </c>
      <c r="W24" s="156">
        <v>9</v>
      </c>
      <c r="X24" s="156">
        <v>1</v>
      </c>
      <c r="Y24" s="156">
        <v>10</v>
      </c>
      <c r="Z24" s="114">
        <v>256</v>
      </c>
      <c r="AA24" s="114">
        <v>3</v>
      </c>
      <c r="AB24" s="114">
        <v>2</v>
      </c>
      <c r="AC24" s="114">
        <v>2</v>
      </c>
      <c r="AD24" s="114">
        <v>8</v>
      </c>
      <c r="AE24" s="114">
        <v>101</v>
      </c>
      <c r="AF24" s="114">
        <v>126</v>
      </c>
      <c r="AG24" s="114">
        <v>14</v>
      </c>
      <c r="AI24" s="114">
        <v>256</v>
      </c>
      <c r="AJ24" s="114">
        <v>30</v>
      </c>
      <c r="AK24" s="114">
        <v>4</v>
      </c>
      <c r="AL24" s="114">
        <v>5</v>
      </c>
      <c r="AM24" s="114">
        <v>20</v>
      </c>
      <c r="AN24" s="114">
        <v>99</v>
      </c>
      <c r="AO24" s="114">
        <v>4</v>
      </c>
      <c r="AP24" s="114">
        <v>94</v>
      </c>
      <c r="AR24" s="156">
        <v>253</v>
      </c>
      <c r="AS24" s="156">
        <v>22</v>
      </c>
      <c r="AT24" s="156">
        <v>8</v>
      </c>
      <c r="AU24" s="156">
        <v>0</v>
      </c>
      <c r="AV24" s="156">
        <v>8</v>
      </c>
      <c r="AW24" s="156">
        <v>71</v>
      </c>
      <c r="AX24" s="156">
        <v>50</v>
      </c>
      <c r="AY24" s="156">
        <v>94</v>
      </c>
      <c r="AZ24" s="156"/>
      <c r="BA24" s="156"/>
      <c r="BB24" s="156"/>
      <c r="BC24" s="156"/>
      <c r="BD24" s="156"/>
      <c r="BE24" s="156"/>
      <c r="BF24" s="156"/>
      <c r="BG24" s="156"/>
      <c r="BH24" s="156"/>
      <c r="BI24" s="156"/>
      <c r="BJ24" s="156"/>
      <c r="BK24" s="156"/>
      <c r="BL24" s="156"/>
      <c r="BM24" s="156"/>
      <c r="BN24" s="156"/>
      <c r="BO24" s="156"/>
      <c r="BP24" s="156"/>
      <c r="BQ24" s="156"/>
      <c r="BR24" s="156"/>
      <c r="BS24" s="156"/>
      <c r="BT24" s="156"/>
      <c r="BU24" s="156"/>
      <c r="BV24" s="156"/>
      <c r="BW24" s="156"/>
      <c r="BX24" s="156"/>
      <c r="BY24" s="156"/>
      <c r="BZ24" s="156"/>
      <c r="CA24" s="156"/>
      <c r="CB24" s="156"/>
      <c r="CC24" s="156"/>
      <c r="CD24" s="156"/>
      <c r="CE24" s="156"/>
      <c r="CF24" s="156"/>
      <c r="CG24" s="156"/>
    </row>
    <row r="25" spans="1:85" ht="15" customHeight="1" x14ac:dyDescent="0.15">
      <c r="A25" s="150"/>
      <c r="B25" s="244" t="s">
        <v>623</v>
      </c>
      <c r="C25" s="156">
        <v>174</v>
      </c>
      <c r="D25" s="156">
        <v>1</v>
      </c>
      <c r="E25" s="156">
        <v>2</v>
      </c>
      <c r="F25" s="156">
        <v>1</v>
      </c>
      <c r="G25" s="156">
        <v>2</v>
      </c>
      <c r="H25" s="156">
        <v>5</v>
      </c>
      <c r="I25" s="156">
        <v>16</v>
      </c>
      <c r="J25" s="156">
        <v>54</v>
      </c>
      <c r="K25" s="156">
        <v>39</v>
      </c>
      <c r="L25" s="156">
        <v>42</v>
      </c>
      <c r="M25" s="156">
        <v>5</v>
      </c>
      <c r="N25" s="156">
        <v>7</v>
      </c>
      <c r="O25" s="156">
        <v>174</v>
      </c>
      <c r="P25" s="156">
        <v>8</v>
      </c>
      <c r="Q25" s="156">
        <v>7</v>
      </c>
      <c r="R25" s="156">
        <v>8</v>
      </c>
      <c r="S25" s="156">
        <v>17</v>
      </c>
      <c r="T25" s="156">
        <v>37</v>
      </c>
      <c r="U25" s="156">
        <v>30</v>
      </c>
      <c r="V25" s="156">
        <v>47</v>
      </c>
      <c r="W25" s="156">
        <v>10</v>
      </c>
      <c r="X25" s="156">
        <v>5</v>
      </c>
      <c r="Y25" s="156">
        <v>5</v>
      </c>
      <c r="Z25" s="114">
        <v>174</v>
      </c>
      <c r="AA25" s="114">
        <v>0</v>
      </c>
      <c r="AB25" s="114">
        <v>0</v>
      </c>
      <c r="AC25" s="114">
        <v>2</v>
      </c>
      <c r="AD25" s="114">
        <v>3</v>
      </c>
      <c r="AE25" s="114">
        <v>19</v>
      </c>
      <c r="AF25" s="114">
        <v>137</v>
      </c>
      <c r="AG25" s="114">
        <v>13</v>
      </c>
      <c r="AI25" s="114">
        <v>174</v>
      </c>
      <c r="AJ25" s="114">
        <v>19</v>
      </c>
      <c r="AK25" s="114">
        <v>8</v>
      </c>
      <c r="AL25" s="114">
        <v>4</v>
      </c>
      <c r="AM25" s="114">
        <v>9</v>
      </c>
      <c r="AN25" s="114">
        <v>67</v>
      </c>
      <c r="AO25" s="114">
        <v>1</v>
      </c>
      <c r="AP25" s="114">
        <v>66</v>
      </c>
      <c r="AR25" s="156">
        <v>174</v>
      </c>
      <c r="AS25" s="156">
        <v>18</v>
      </c>
      <c r="AT25" s="156">
        <v>6</v>
      </c>
      <c r="AU25" s="156">
        <v>2</v>
      </c>
      <c r="AV25" s="156">
        <v>2</v>
      </c>
      <c r="AW25" s="156">
        <v>15</v>
      </c>
      <c r="AX25" s="156">
        <v>65</v>
      </c>
      <c r="AY25" s="156">
        <v>66</v>
      </c>
      <c r="AZ25" s="156"/>
      <c r="BA25" s="156"/>
      <c r="BB25" s="156"/>
      <c r="BC25" s="156"/>
      <c r="BD25" s="156"/>
      <c r="BE25" s="156"/>
      <c r="BF25" s="156"/>
      <c r="BG25" s="156"/>
      <c r="BH25" s="156"/>
      <c r="BI25" s="156"/>
      <c r="BJ25" s="156"/>
      <c r="BK25" s="156"/>
      <c r="BL25" s="156"/>
      <c r="BM25" s="156"/>
      <c r="BN25" s="156"/>
      <c r="BO25" s="156"/>
      <c r="BP25" s="156"/>
      <c r="BQ25" s="156"/>
      <c r="BR25" s="156"/>
      <c r="BS25" s="156"/>
      <c r="BT25" s="156"/>
      <c r="BU25" s="156"/>
      <c r="BV25" s="156"/>
      <c r="BW25" s="156"/>
      <c r="BX25" s="156"/>
      <c r="BY25" s="156"/>
      <c r="BZ25" s="156"/>
      <c r="CA25" s="156"/>
      <c r="CB25" s="156"/>
      <c r="CC25" s="156"/>
      <c r="CD25" s="156"/>
      <c r="CE25" s="156"/>
      <c r="CF25" s="156"/>
      <c r="CG25" s="156"/>
    </row>
    <row r="26" spans="1:85" ht="15" customHeight="1" x14ac:dyDescent="0.15">
      <c r="A26" s="236"/>
      <c r="B26" s="152" t="s">
        <v>332</v>
      </c>
      <c r="C26" s="156">
        <v>27</v>
      </c>
      <c r="D26" s="156">
        <v>0</v>
      </c>
      <c r="E26" s="156">
        <v>1</v>
      </c>
      <c r="F26" s="156">
        <v>3</v>
      </c>
      <c r="G26" s="156">
        <v>6</v>
      </c>
      <c r="H26" s="156">
        <v>4</v>
      </c>
      <c r="I26" s="156">
        <v>2</v>
      </c>
      <c r="J26" s="156">
        <v>1</v>
      </c>
      <c r="K26" s="156">
        <v>0</v>
      </c>
      <c r="L26" s="156">
        <v>4</v>
      </c>
      <c r="M26" s="156">
        <v>0</v>
      </c>
      <c r="N26" s="156">
        <v>6</v>
      </c>
      <c r="O26" s="156">
        <v>27</v>
      </c>
      <c r="P26" s="156">
        <v>2</v>
      </c>
      <c r="Q26" s="156">
        <v>3</v>
      </c>
      <c r="R26" s="156">
        <v>2</v>
      </c>
      <c r="S26" s="156">
        <v>6</v>
      </c>
      <c r="T26" s="156">
        <v>5</v>
      </c>
      <c r="U26" s="156">
        <v>2</v>
      </c>
      <c r="V26" s="156">
        <v>2</v>
      </c>
      <c r="W26" s="156">
        <v>0</v>
      </c>
      <c r="X26" s="156">
        <v>0</v>
      </c>
      <c r="Y26" s="156">
        <v>5</v>
      </c>
      <c r="Z26" s="114">
        <v>27</v>
      </c>
      <c r="AA26" s="114">
        <v>0</v>
      </c>
      <c r="AB26" s="114">
        <v>2</v>
      </c>
      <c r="AC26" s="114">
        <v>1</v>
      </c>
      <c r="AD26" s="114">
        <v>6</v>
      </c>
      <c r="AE26" s="114">
        <v>5</v>
      </c>
      <c r="AF26" s="114">
        <v>4</v>
      </c>
      <c r="AG26" s="114">
        <v>9</v>
      </c>
      <c r="AI26" s="114">
        <v>27</v>
      </c>
      <c r="AJ26" s="114">
        <v>0</v>
      </c>
      <c r="AK26" s="114">
        <v>0</v>
      </c>
      <c r="AL26" s="114">
        <v>0</v>
      </c>
      <c r="AM26" s="114">
        <v>0</v>
      </c>
      <c r="AN26" s="114">
        <v>0</v>
      </c>
      <c r="AO26" s="114">
        <v>0</v>
      </c>
      <c r="AP26" s="114">
        <v>27</v>
      </c>
      <c r="AR26" s="156">
        <v>27</v>
      </c>
      <c r="AS26" s="156">
        <v>1</v>
      </c>
      <c r="AT26" s="156">
        <v>1</v>
      </c>
      <c r="AU26" s="156">
        <v>0</v>
      </c>
      <c r="AV26" s="156">
        <v>4</v>
      </c>
      <c r="AW26" s="156">
        <v>3</v>
      </c>
      <c r="AX26" s="156">
        <v>2</v>
      </c>
      <c r="AY26" s="156">
        <v>16</v>
      </c>
      <c r="AZ26" s="156"/>
      <c r="BA26" s="156"/>
      <c r="BB26" s="156"/>
      <c r="BC26" s="156"/>
      <c r="BD26" s="156"/>
      <c r="BE26" s="156"/>
      <c r="BF26" s="156"/>
      <c r="BG26" s="156"/>
      <c r="BH26" s="156"/>
      <c r="BI26" s="156"/>
      <c r="BJ26" s="156"/>
      <c r="BK26" s="156"/>
      <c r="BL26" s="156"/>
      <c r="BM26" s="156"/>
      <c r="BN26" s="156"/>
      <c r="BO26" s="156"/>
      <c r="BP26" s="156"/>
      <c r="BQ26" s="156"/>
      <c r="BR26" s="156"/>
      <c r="BS26" s="156"/>
      <c r="BT26" s="156"/>
      <c r="BU26" s="156"/>
      <c r="BV26" s="156"/>
      <c r="BW26" s="156"/>
      <c r="BX26" s="156"/>
      <c r="BY26" s="156"/>
      <c r="BZ26" s="156"/>
      <c r="CA26" s="156"/>
      <c r="CB26" s="156"/>
      <c r="CC26" s="156"/>
      <c r="CD26" s="156"/>
      <c r="CE26" s="156"/>
      <c r="CF26" s="156"/>
      <c r="CG26" s="156"/>
    </row>
  </sheetData>
  <phoneticPr fontId="1"/>
  <pageMargins left="0.39370078740157483" right="0.39370078740157483" top="0.70866141732283472" bottom="0.39370078740157483" header="0.31496062992125984" footer="0.19685039370078741"/>
  <pageSetup paperSize="9" scale="85" orientation="landscape" horizontalDpi="200" verticalDpi="200" r:id="rId1"/>
  <headerFooter alignWithMargins="0">
    <oddHeader>&amp;R[４．介護サービス量の適正性]
&amp;A  (&amp;P/&amp;N)</oddHeader>
  </headerFooter>
  <colBreaks count="7" manualBreakCount="7">
    <brk id="14" max="1048575" man="1"/>
    <brk id="25" max="1048575" man="1"/>
    <brk id="34" max="1048575" man="1"/>
    <brk id="43" max="1048575" man="1"/>
    <brk id="52" max="1048575" man="1"/>
    <brk id="64" max="1048575" man="1"/>
    <brk id="8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0"/>
  <sheetViews>
    <sheetView showGridLines="0" view="pageBreakPreview" zoomScale="115" zoomScaleNormal="100" zoomScaleSheetLayoutView="115" workbookViewId="0"/>
  </sheetViews>
  <sheetFormatPr defaultColWidth="8" defaultRowHeight="15" customHeight="1" x14ac:dyDescent="0.15"/>
  <cols>
    <col min="1" max="1" width="13.42578125" style="114" customWidth="1"/>
    <col min="2" max="2" width="33.85546875" style="114" customWidth="1"/>
    <col min="3" max="11" width="8.140625" style="114" customWidth="1"/>
    <col min="12" max="19" width="8.140625" style="114" hidden="1" customWidth="1"/>
    <col min="20" max="20" width="9.5703125" style="114" hidden="1" customWidth="1"/>
    <col min="21" max="38" width="8.140625" style="114" hidden="1" customWidth="1"/>
    <col min="39" max="16384" width="8" style="114"/>
  </cols>
  <sheetData>
    <row r="1" spans="1:38" ht="15" customHeight="1" x14ac:dyDescent="0.15">
      <c r="C1" s="190" t="s">
        <v>694</v>
      </c>
      <c r="L1" s="190" t="s">
        <v>729</v>
      </c>
      <c r="U1" s="190" t="s">
        <v>729</v>
      </c>
      <c r="AD1" s="190" t="s">
        <v>729</v>
      </c>
    </row>
    <row r="2" spans="1:38" ht="15" customHeight="1" x14ac:dyDescent="0.15">
      <c r="B2" s="250"/>
      <c r="L2" s="114" t="s">
        <v>730</v>
      </c>
      <c r="U2" s="114" t="s">
        <v>731</v>
      </c>
      <c r="AD2" s="114" t="s">
        <v>732</v>
      </c>
    </row>
    <row r="3" spans="1:38" s="123" customFormat="1" ht="33.75" x14ac:dyDescent="0.15">
      <c r="A3" s="191"/>
      <c r="B3" s="117"/>
      <c r="C3" s="159" t="s">
        <v>499</v>
      </c>
      <c r="D3" s="160" t="s">
        <v>716</v>
      </c>
      <c r="E3" s="160" t="s">
        <v>717</v>
      </c>
      <c r="F3" s="160" t="s">
        <v>718</v>
      </c>
      <c r="G3" s="160" t="s">
        <v>719</v>
      </c>
      <c r="H3" s="160" t="s">
        <v>720</v>
      </c>
      <c r="I3" s="160" t="s">
        <v>721</v>
      </c>
      <c r="J3" s="159" t="s">
        <v>483</v>
      </c>
      <c r="K3" s="226" t="s">
        <v>722</v>
      </c>
      <c r="L3" s="159" t="s">
        <v>499</v>
      </c>
      <c r="M3" s="193" t="s">
        <v>709</v>
      </c>
      <c r="N3" s="194" t="s">
        <v>710</v>
      </c>
      <c r="O3" s="194" t="s">
        <v>711</v>
      </c>
      <c r="P3" s="194" t="s">
        <v>712</v>
      </c>
      <c r="Q3" s="194" t="s">
        <v>713</v>
      </c>
      <c r="R3" s="194" t="s">
        <v>714</v>
      </c>
      <c r="S3" s="215" t="s">
        <v>483</v>
      </c>
      <c r="T3" s="226" t="s">
        <v>733</v>
      </c>
      <c r="U3" s="159" t="s">
        <v>499</v>
      </c>
      <c r="V3" s="193" t="s">
        <v>709</v>
      </c>
      <c r="W3" s="194" t="s">
        <v>710</v>
      </c>
      <c r="X3" s="194" t="s">
        <v>711</v>
      </c>
      <c r="Y3" s="194" t="s">
        <v>712</v>
      </c>
      <c r="Z3" s="194" t="s">
        <v>713</v>
      </c>
      <c r="AA3" s="194" t="s">
        <v>714</v>
      </c>
      <c r="AB3" s="215" t="s">
        <v>483</v>
      </c>
      <c r="AC3" s="226" t="s">
        <v>733</v>
      </c>
      <c r="AD3" s="159" t="s">
        <v>499</v>
      </c>
      <c r="AE3" s="193" t="s">
        <v>709</v>
      </c>
      <c r="AF3" s="194" t="s">
        <v>710</v>
      </c>
      <c r="AG3" s="194" t="s">
        <v>711</v>
      </c>
      <c r="AH3" s="194" t="s">
        <v>712</v>
      </c>
      <c r="AI3" s="194" t="s">
        <v>713</v>
      </c>
      <c r="AJ3" s="194" t="s">
        <v>714</v>
      </c>
      <c r="AK3" s="215" t="s">
        <v>483</v>
      </c>
      <c r="AL3" s="226" t="s">
        <v>733</v>
      </c>
    </row>
    <row r="4" spans="1:38" ht="15" customHeight="1" x14ac:dyDescent="0.15">
      <c r="A4" s="230" t="s">
        <v>504</v>
      </c>
      <c r="B4" s="231"/>
      <c r="C4" s="128">
        <f t="shared" ref="C4:J4" si="0">C14</f>
        <v>1601</v>
      </c>
      <c r="D4" s="128">
        <f t="shared" si="0"/>
        <v>171</v>
      </c>
      <c r="E4" s="128">
        <f t="shared" si="0"/>
        <v>116</v>
      </c>
      <c r="F4" s="128">
        <f t="shared" si="0"/>
        <v>101</v>
      </c>
      <c r="G4" s="128">
        <f t="shared" si="0"/>
        <v>123</v>
      </c>
      <c r="H4" s="128">
        <f t="shared" si="0"/>
        <v>407</v>
      </c>
      <c r="I4" s="128">
        <f t="shared" si="0"/>
        <v>20</v>
      </c>
      <c r="J4" s="128">
        <f t="shared" si="0"/>
        <v>663</v>
      </c>
      <c r="K4" s="232">
        <v>60.795692858541166</v>
      </c>
      <c r="L4" s="128">
        <f t="shared" ref="L4:S4" si="1">L14</f>
        <v>1582</v>
      </c>
      <c r="M4" s="128">
        <f t="shared" si="1"/>
        <v>292</v>
      </c>
      <c r="N4" s="128">
        <f t="shared" si="1"/>
        <v>424</v>
      </c>
      <c r="O4" s="128">
        <f t="shared" si="1"/>
        <v>177</v>
      </c>
      <c r="P4" s="128">
        <f t="shared" si="1"/>
        <v>283</v>
      </c>
      <c r="Q4" s="128">
        <f t="shared" si="1"/>
        <v>152</v>
      </c>
      <c r="R4" s="128">
        <f t="shared" si="1"/>
        <v>55</v>
      </c>
      <c r="S4" s="128">
        <f t="shared" si="1"/>
        <v>199</v>
      </c>
      <c r="T4" s="232">
        <v>9849.4526391901654</v>
      </c>
      <c r="U4" s="128">
        <f t="shared" ref="U4:AB4" si="2">U14</f>
        <v>1582</v>
      </c>
      <c r="V4" s="128">
        <f t="shared" si="2"/>
        <v>1096</v>
      </c>
      <c r="W4" s="128">
        <f t="shared" si="2"/>
        <v>5</v>
      </c>
      <c r="X4" s="128">
        <f t="shared" si="2"/>
        <v>30</v>
      </c>
      <c r="Y4" s="128">
        <f t="shared" si="2"/>
        <v>41</v>
      </c>
      <c r="Z4" s="128">
        <f t="shared" si="2"/>
        <v>21</v>
      </c>
      <c r="AA4" s="128">
        <f t="shared" si="2"/>
        <v>0</v>
      </c>
      <c r="AB4" s="128">
        <f t="shared" si="2"/>
        <v>389</v>
      </c>
      <c r="AC4" s="232">
        <v>1137.0913663034366</v>
      </c>
      <c r="AD4" s="128">
        <f t="shared" ref="AD4:AK4" si="3">AD14</f>
        <v>1582</v>
      </c>
      <c r="AE4" s="128">
        <f t="shared" si="3"/>
        <v>384</v>
      </c>
      <c r="AF4" s="128">
        <f t="shared" si="3"/>
        <v>218</v>
      </c>
      <c r="AG4" s="128">
        <f t="shared" si="3"/>
        <v>278</v>
      </c>
      <c r="AH4" s="128">
        <f t="shared" si="3"/>
        <v>298</v>
      </c>
      <c r="AI4" s="128">
        <f t="shared" si="3"/>
        <v>93</v>
      </c>
      <c r="AJ4" s="128">
        <f t="shared" si="3"/>
        <v>17</v>
      </c>
      <c r="AK4" s="128">
        <f t="shared" si="3"/>
        <v>294</v>
      </c>
      <c r="AL4" s="232">
        <v>7999.9464285714284</v>
      </c>
    </row>
    <row r="5" spans="1:38" ht="15" customHeight="1" x14ac:dyDescent="0.15">
      <c r="A5" s="236"/>
      <c r="B5" s="237"/>
      <c r="C5" s="134">
        <f>IF(SUM(D5:J5)&gt;100,"－",SUM(D5:J5))</f>
        <v>100</v>
      </c>
      <c r="D5" s="133">
        <f t="shared" ref="D5:J5" si="4">D4/$C4*100</f>
        <v>10.680824484697064</v>
      </c>
      <c r="E5" s="133">
        <f t="shared" si="4"/>
        <v>7.2454715802623362</v>
      </c>
      <c r="F5" s="133">
        <f t="shared" si="4"/>
        <v>6.3085571517801382</v>
      </c>
      <c r="G5" s="133">
        <f t="shared" si="4"/>
        <v>7.6826983135540292</v>
      </c>
      <c r="H5" s="133">
        <f t="shared" si="4"/>
        <v>25.421611492816986</v>
      </c>
      <c r="I5" s="133">
        <f t="shared" si="4"/>
        <v>1.2492192379762648</v>
      </c>
      <c r="J5" s="133">
        <f t="shared" si="4"/>
        <v>41.411617738913179</v>
      </c>
      <c r="K5" s="238"/>
      <c r="L5" s="134">
        <f>IF(SUM(M5:S5)&gt;100,"－",SUM(M5:S5))</f>
        <v>99.999999999999986</v>
      </c>
      <c r="M5" s="133">
        <f>M4/$L4*100</f>
        <v>18.457648546144121</v>
      </c>
      <c r="N5" s="133">
        <f t="shared" ref="N5:S5" si="5">N4/$L4*100</f>
        <v>26.801517067003793</v>
      </c>
      <c r="O5" s="133">
        <f t="shared" si="5"/>
        <v>11.188369152970923</v>
      </c>
      <c r="P5" s="133">
        <f t="shared" si="5"/>
        <v>17.888748419721871</v>
      </c>
      <c r="Q5" s="133">
        <f t="shared" si="5"/>
        <v>9.6080910240202275</v>
      </c>
      <c r="R5" s="133">
        <f t="shared" si="5"/>
        <v>3.4766118836915298</v>
      </c>
      <c r="S5" s="133">
        <f t="shared" si="5"/>
        <v>12.579013906447534</v>
      </c>
      <c r="T5" s="238"/>
      <c r="U5" s="134">
        <f>IF(SUM(V5:AB5)&gt;100,"－",SUM(V5:AB5))</f>
        <v>100</v>
      </c>
      <c r="V5" s="133">
        <f t="shared" ref="V5:AB5" si="6">V4/$AD4*100</f>
        <v>69.279393173198471</v>
      </c>
      <c r="W5" s="133">
        <f t="shared" si="6"/>
        <v>0.31605562579013907</v>
      </c>
      <c r="X5" s="133">
        <f t="shared" si="6"/>
        <v>1.8963337547408345</v>
      </c>
      <c r="Y5" s="133">
        <f t="shared" si="6"/>
        <v>2.5916561314791404</v>
      </c>
      <c r="Z5" s="133">
        <f t="shared" si="6"/>
        <v>1.3274336283185841</v>
      </c>
      <c r="AA5" s="133">
        <f t="shared" si="6"/>
        <v>0</v>
      </c>
      <c r="AB5" s="133">
        <f t="shared" si="6"/>
        <v>24.589127686472821</v>
      </c>
      <c r="AC5" s="238"/>
      <c r="AD5" s="134">
        <f>IF(SUM(AE5:AK5)&gt;100,"－",SUM(AE5:AK5))</f>
        <v>100.00000000000001</v>
      </c>
      <c r="AE5" s="133">
        <f t="shared" ref="AE5:AK5" si="7">AE4/$AD4*100</f>
        <v>24.273072060682679</v>
      </c>
      <c r="AF5" s="133">
        <f t="shared" si="7"/>
        <v>13.780025284450062</v>
      </c>
      <c r="AG5" s="133">
        <f t="shared" si="7"/>
        <v>17.572692793931733</v>
      </c>
      <c r="AH5" s="133">
        <f t="shared" si="7"/>
        <v>18.83691529709229</v>
      </c>
      <c r="AI5" s="133">
        <f t="shared" si="7"/>
        <v>5.8786346396965863</v>
      </c>
      <c r="AJ5" s="133">
        <f t="shared" si="7"/>
        <v>1.0745891276864727</v>
      </c>
      <c r="AK5" s="133">
        <f t="shared" si="7"/>
        <v>18.584070796460178</v>
      </c>
      <c r="AL5" s="238"/>
    </row>
    <row r="6" spans="1:38" ht="15" customHeight="1" x14ac:dyDescent="0.15">
      <c r="A6" s="242" t="s">
        <v>734</v>
      </c>
      <c r="B6" s="243" t="s">
        <v>627</v>
      </c>
      <c r="C6" s="128">
        <f>C16</f>
        <v>157</v>
      </c>
      <c r="D6" s="139">
        <f t="shared" ref="D6:J10" si="8">IF($C6=0,0,D16/$C6*100)</f>
        <v>12.101910828025478</v>
      </c>
      <c r="E6" s="139">
        <f t="shared" si="8"/>
        <v>4.4585987261146496</v>
      </c>
      <c r="F6" s="139">
        <f t="shared" si="8"/>
        <v>4.4585987261146496</v>
      </c>
      <c r="G6" s="139">
        <f t="shared" si="8"/>
        <v>8.9171974522292992</v>
      </c>
      <c r="H6" s="139">
        <f t="shared" si="8"/>
        <v>21.019108280254777</v>
      </c>
      <c r="I6" s="139">
        <f t="shared" si="8"/>
        <v>3.1847133757961785</v>
      </c>
      <c r="J6" s="139">
        <f t="shared" si="8"/>
        <v>45.859872611464972</v>
      </c>
      <c r="K6" s="232">
        <v>60.75883596842543</v>
      </c>
      <c r="L6" s="128">
        <f>L16</f>
        <v>156</v>
      </c>
      <c r="M6" s="139">
        <f>IF($L6=0,0,M16/$L6*100)</f>
        <v>19.230769230769234</v>
      </c>
      <c r="N6" s="139">
        <f t="shared" ref="N6:S6" si="9">IF($L6=0,0,N16/$L6*100)</f>
        <v>28.846153846153843</v>
      </c>
      <c r="O6" s="139">
        <f t="shared" si="9"/>
        <v>12.179487179487179</v>
      </c>
      <c r="P6" s="139">
        <f t="shared" si="9"/>
        <v>15.384615384615385</v>
      </c>
      <c r="Q6" s="139">
        <f t="shared" si="9"/>
        <v>8.9743589743589745</v>
      </c>
      <c r="R6" s="139">
        <f t="shared" si="9"/>
        <v>2.5641025641025639</v>
      </c>
      <c r="S6" s="139">
        <f t="shared" si="9"/>
        <v>12.820512820512819</v>
      </c>
      <c r="T6" s="232">
        <v>9531.7794117647063</v>
      </c>
      <c r="U6" s="128">
        <f>U16</f>
        <v>156</v>
      </c>
      <c r="V6" s="139">
        <f t="shared" ref="V6:AB10" si="10">IF($AD6=0,0,V16/$AD6*100)</f>
        <v>61.53846153846154</v>
      </c>
      <c r="W6" s="139">
        <f t="shared" si="10"/>
        <v>1.2820512820512819</v>
      </c>
      <c r="X6" s="139">
        <f t="shared" si="10"/>
        <v>2.5641025641025639</v>
      </c>
      <c r="Y6" s="139">
        <f t="shared" si="10"/>
        <v>3.2051282051282048</v>
      </c>
      <c r="Z6" s="139">
        <f t="shared" si="10"/>
        <v>0.64102564102564097</v>
      </c>
      <c r="AA6" s="139">
        <f t="shared" si="10"/>
        <v>0</v>
      </c>
      <c r="AB6" s="139">
        <f t="shared" si="10"/>
        <v>30.76923076923077</v>
      </c>
      <c r="AC6" s="232">
        <v>1186.8611111111111</v>
      </c>
      <c r="AD6" s="128">
        <f>AD16</f>
        <v>156</v>
      </c>
      <c r="AE6" s="139">
        <f t="shared" ref="AE6:AK10" si="11">IF($AD6=0,0,AE16/$AD6*100)</f>
        <v>17.307692307692307</v>
      </c>
      <c r="AF6" s="139">
        <f t="shared" si="11"/>
        <v>11.538461538461538</v>
      </c>
      <c r="AG6" s="139">
        <f t="shared" si="11"/>
        <v>26.282051282051285</v>
      </c>
      <c r="AH6" s="139">
        <f t="shared" si="11"/>
        <v>17.948717948717949</v>
      </c>
      <c r="AI6" s="139">
        <f t="shared" si="11"/>
        <v>2.5641025641025639</v>
      </c>
      <c r="AJ6" s="139">
        <f t="shared" si="11"/>
        <v>0.64102564102564097</v>
      </c>
      <c r="AK6" s="139">
        <f t="shared" si="11"/>
        <v>23.717948717948715</v>
      </c>
      <c r="AL6" s="232">
        <v>9635.8907563025205</v>
      </c>
    </row>
    <row r="7" spans="1:38" ht="15" customHeight="1" x14ac:dyDescent="0.15">
      <c r="A7" s="150" t="s">
        <v>735</v>
      </c>
      <c r="B7" s="244" t="s">
        <v>629</v>
      </c>
      <c r="C7" s="143">
        <f>C17</f>
        <v>929</v>
      </c>
      <c r="D7" s="142">
        <f t="shared" si="8"/>
        <v>10.010764262648008</v>
      </c>
      <c r="E7" s="142">
        <f t="shared" si="8"/>
        <v>8.0731969860064581</v>
      </c>
      <c r="F7" s="142">
        <f t="shared" si="8"/>
        <v>7.8579117330462873</v>
      </c>
      <c r="G7" s="142">
        <f t="shared" si="8"/>
        <v>6.4585575888051663</v>
      </c>
      <c r="H7" s="142">
        <f t="shared" si="8"/>
        <v>25.726587728740579</v>
      </c>
      <c r="I7" s="142">
        <f t="shared" si="8"/>
        <v>1.1840688912809472</v>
      </c>
      <c r="J7" s="142">
        <f t="shared" si="8"/>
        <v>40.688912809472548</v>
      </c>
      <c r="K7" s="245">
        <v>60.507537308808523</v>
      </c>
      <c r="L7" s="143">
        <f>L17</f>
        <v>915</v>
      </c>
      <c r="M7" s="142">
        <f t="shared" ref="M7:S10" si="12">IF($L7=0,0,M17/$L7*100)</f>
        <v>18.907103825136613</v>
      </c>
      <c r="N7" s="142">
        <f t="shared" si="12"/>
        <v>29.398907103825138</v>
      </c>
      <c r="O7" s="142">
        <f t="shared" si="12"/>
        <v>10.710382513661203</v>
      </c>
      <c r="P7" s="142">
        <f t="shared" si="12"/>
        <v>15.846994535519126</v>
      </c>
      <c r="Q7" s="142">
        <f t="shared" si="12"/>
        <v>8.9617486338797825</v>
      </c>
      <c r="R7" s="142">
        <f t="shared" si="12"/>
        <v>3.1693989071038251</v>
      </c>
      <c r="S7" s="142">
        <f t="shared" si="12"/>
        <v>13.005464480874318</v>
      </c>
      <c r="T7" s="245">
        <v>9871.4459798994976</v>
      </c>
      <c r="U7" s="143">
        <f>U17</f>
        <v>915</v>
      </c>
      <c r="V7" s="142">
        <f t="shared" si="10"/>
        <v>68.415300546448094</v>
      </c>
      <c r="W7" s="142">
        <f t="shared" si="10"/>
        <v>0.32786885245901637</v>
      </c>
      <c r="X7" s="142">
        <f t="shared" si="10"/>
        <v>2.1857923497267762</v>
      </c>
      <c r="Y7" s="142">
        <f t="shared" si="10"/>
        <v>2.2950819672131146</v>
      </c>
      <c r="Z7" s="142">
        <f t="shared" si="10"/>
        <v>1.0928961748633881</v>
      </c>
      <c r="AA7" s="142">
        <f t="shared" si="10"/>
        <v>0</v>
      </c>
      <c r="AB7" s="142">
        <f t="shared" si="10"/>
        <v>25.683060109289617</v>
      </c>
      <c r="AC7" s="245">
        <v>1049.5029411764706</v>
      </c>
      <c r="AD7" s="143">
        <f>AD17</f>
        <v>915</v>
      </c>
      <c r="AE7" s="142">
        <f t="shared" si="11"/>
        <v>22.84153005464481</v>
      </c>
      <c r="AF7" s="142">
        <f t="shared" si="11"/>
        <v>14.972677595628415</v>
      </c>
      <c r="AG7" s="142">
        <f t="shared" si="11"/>
        <v>16.721311475409838</v>
      </c>
      <c r="AH7" s="142">
        <f t="shared" si="11"/>
        <v>19.453551912568308</v>
      </c>
      <c r="AI7" s="142">
        <f t="shared" si="11"/>
        <v>5.027322404371585</v>
      </c>
      <c r="AJ7" s="142">
        <f t="shared" si="11"/>
        <v>0.98360655737704927</v>
      </c>
      <c r="AK7" s="142">
        <f t="shared" si="11"/>
        <v>20</v>
      </c>
      <c r="AL7" s="245">
        <v>7839.4057377049185</v>
      </c>
    </row>
    <row r="8" spans="1:38" ht="15" customHeight="1" x14ac:dyDescent="0.15">
      <c r="A8" s="251" t="s">
        <v>736</v>
      </c>
      <c r="B8" s="244" t="s">
        <v>631</v>
      </c>
      <c r="C8" s="143">
        <f>C18</f>
        <v>431</v>
      </c>
      <c r="D8" s="142">
        <f t="shared" si="8"/>
        <v>11.136890951276101</v>
      </c>
      <c r="E8" s="142">
        <f t="shared" si="8"/>
        <v>6.7285382830626448</v>
      </c>
      <c r="F8" s="142">
        <f t="shared" si="8"/>
        <v>3.7122969837587005</v>
      </c>
      <c r="G8" s="142">
        <f t="shared" si="8"/>
        <v>9.5127610208816709</v>
      </c>
      <c r="H8" s="142">
        <f t="shared" si="8"/>
        <v>28.306264501160094</v>
      </c>
      <c r="I8" s="142">
        <f t="shared" si="8"/>
        <v>0.46403712296983757</v>
      </c>
      <c r="J8" s="142">
        <f t="shared" si="8"/>
        <v>40.13921113689095</v>
      </c>
      <c r="K8" s="245">
        <v>62.491829296515029</v>
      </c>
      <c r="L8" s="143">
        <f>L18</f>
        <v>429</v>
      </c>
      <c r="M8" s="142">
        <f t="shared" si="12"/>
        <v>17.249417249417249</v>
      </c>
      <c r="N8" s="142">
        <f t="shared" si="12"/>
        <v>21.212121212121211</v>
      </c>
      <c r="O8" s="142">
        <f t="shared" si="12"/>
        <v>12.820512820512819</v>
      </c>
      <c r="P8" s="142">
        <f t="shared" si="12"/>
        <v>21.911421911421911</v>
      </c>
      <c r="Q8" s="142">
        <f t="shared" si="12"/>
        <v>11.888111888111888</v>
      </c>
      <c r="R8" s="142">
        <f t="shared" si="12"/>
        <v>4.1958041958041958</v>
      </c>
      <c r="S8" s="142">
        <f t="shared" si="12"/>
        <v>10.722610722610723</v>
      </c>
      <c r="T8" s="245">
        <v>10042.631853785901</v>
      </c>
      <c r="U8" s="143">
        <f>U18</f>
        <v>429</v>
      </c>
      <c r="V8" s="142">
        <f t="shared" si="10"/>
        <v>73.426573426573427</v>
      </c>
      <c r="W8" s="142">
        <f t="shared" si="10"/>
        <v>0</v>
      </c>
      <c r="X8" s="142">
        <f t="shared" si="10"/>
        <v>1.1655011655011656</v>
      </c>
      <c r="Y8" s="142">
        <f t="shared" si="10"/>
        <v>3.263403263403263</v>
      </c>
      <c r="Z8" s="142">
        <f t="shared" si="10"/>
        <v>2.3310023310023311</v>
      </c>
      <c r="AA8" s="142">
        <f t="shared" si="10"/>
        <v>0</v>
      </c>
      <c r="AB8" s="142">
        <f t="shared" si="10"/>
        <v>19.813519813519815</v>
      </c>
      <c r="AC8" s="245">
        <v>1424.8808139534883</v>
      </c>
      <c r="AD8" s="143">
        <f>AD18</f>
        <v>429</v>
      </c>
      <c r="AE8" s="142">
        <f t="shared" si="11"/>
        <v>28.671328671328673</v>
      </c>
      <c r="AF8" s="142">
        <f t="shared" si="11"/>
        <v>11.888111888111888</v>
      </c>
      <c r="AG8" s="142">
        <f t="shared" si="11"/>
        <v>16.317016317016318</v>
      </c>
      <c r="AH8" s="142">
        <f t="shared" si="11"/>
        <v>18.88111888111888</v>
      </c>
      <c r="AI8" s="142">
        <f t="shared" si="11"/>
        <v>9.3240093240093245</v>
      </c>
      <c r="AJ8" s="142">
        <f t="shared" si="11"/>
        <v>1.6317016317016315</v>
      </c>
      <c r="AK8" s="142">
        <f t="shared" si="11"/>
        <v>13.286713286713287</v>
      </c>
      <c r="AL8" s="245">
        <v>8216.0456989247305</v>
      </c>
    </row>
    <row r="9" spans="1:38" ht="15" customHeight="1" x14ac:dyDescent="0.15">
      <c r="A9" s="150" t="s">
        <v>737</v>
      </c>
      <c r="B9" s="244" t="s">
        <v>615</v>
      </c>
      <c r="C9" s="143">
        <f>C19</f>
        <v>49</v>
      </c>
      <c r="D9" s="142">
        <f t="shared" si="8"/>
        <v>18.367346938775512</v>
      </c>
      <c r="E9" s="142">
        <f t="shared" si="8"/>
        <v>10.204081632653061</v>
      </c>
      <c r="F9" s="142">
        <f t="shared" si="8"/>
        <v>2.0408163265306123</v>
      </c>
      <c r="G9" s="142">
        <f t="shared" si="8"/>
        <v>8.1632653061224492</v>
      </c>
      <c r="H9" s="142">
        <f t="shared" si="8"/>
        <v>18.367346938775512</v>
      </c>
      <c r="I9" s="142">
        <f t="shared" si="8"/>
        <v>4.0816326530612246</v>
      </c>
      <c r="J9" s="142">
        <f t="shared" si="8"/>
        <v>38.775510204081634</v>
      </c>
      <c r="K9" s="245">
        <v>51.234023859749406</v>
      </c>
      <c r="L9" s="143">
        <f>L19</f>
        <v>47</v>
      </c>
      <c r="M9" s="142">
        <f t="shared" si="12"/>
        <v>23.404255319148938</v>
      </c>
      <c r="N9" s="142">
        <f t="shared" si="12"/>
        <v>19.148936170212767</v>
      </c>
      <c r="O9" s="142">
        <f t="shared" si="12"/>
        <v>6.3829787234042552</v>
      </c>
      <c r="P9" s="142">
        <f t="shared" si="12"/>
        <v>27.659574468085108</v>
      </c>
      <c r="Q9" s="142">
        <f t="shared" si="12"/>
        <v>4.2553191489361701</v>
      </c>
      <c r="R9" s="142">
        <f t="shared" si="12"/>
        <v>6.3829787234042552</v>
      </c>
      <c r="S9" s="142">
        <f t="shared" si="12"/>
        <v>12.76595744680851</v>
      </c>
      <c r="T9" s="245">
        <v>9321.414634146342</v>
      </c>
      <c r="U9" s="143">
        <f>U19</f>
        <v>47</v>
      </c>
      <c r="V9" s="142">
        <f t="shared" si="10"/>
        <v>80.851063829787222</v>
      </c>
      <c r="W9" s="142">
        <f t="shared" si="10"/>
        <v>0</v>
      </c>
      <c r="X9" s="142">
        <f t="shared" si="10"/>
        <v>0</v>
      </c>
      <c r="Y9" s="142">
        <f t="shared" si="10"/>
        <v>2.1276595744680851</v>
      </c>
      <c r="Z9" s="142">
        <f t="shared" si="10"/>
        <v>0</v>
      </c>
      <c r="AA9" s="142">
        <f t="shared" si="10"/>
        <v>0</v>
      </c>
      <c r="AB9" s="142">
        <f t="shared" si="10"/>
        <v>17.021276595744681</v>
      </c>
      <c r="AC9" s="245">
        <v>496.87179487179486</v>
      </c>
      <c r="AD9" s="143">
        <f>AD19</f>
        <v>47</v>
      </c>
      <c r="AE9" s="142">
        <f t="shared" si="11"/>
        <v>34.042553191489361</v>
      </c>
      <c r="AF9" s="142">
        <f t="shared" si="11"/>
        <v>14.893617021276595</v>
      </c>
      <c r="AG9" s="142">
        <f t="shared" si="11"/>
        <v>19.148936170212767</v>
      </c>
      <c r="AH9" s="142">
        <f t="shared" si="11"/>
        <v>17.021276595744681</v>
      </c>
      <c r="AI9" s="142">
        <f t="shared" si="11"/>
        <v>4.2553191489361701</v>
      </c>
      <c r="AJ9" s="142">
        <f t="shared" si="11"/>
        <v>0</v>
      </c>
      <c r="AK9" s="142">
        <f t="shared" si="11"/>
        <v>10.638297872340425</v>
      </c>
      <c r="AL9" s="245">
        <v>5950.2142857142853</v>
      </c>
    </row>
    <row r="10" spans="1:38" ht="15" customHeight="1" x14ac:dyDescent="0.15">
      <c r="A10" s="236"/>
      <c r="B10" s="152" t="s">
        <v>332</v>
      </c>
      <c r="C10" s="147">
        <f>C20</f>
        <v>35</v>
      </c>
      <c r="D10" s="133">
        <f t="shared" si="8"/>
        <v>5.7142857142857144</v>
      </c>
      <c r="E10" s="133">
        <f t="shared" si="8"/>
        <v>0</v>
      </c>
      <c r="F10" s="133">
        <f t="shared" si="8"/>
        <v>11.428571428571429</v>
      </c>
      <c r="G10" s="133">
        <f t="shared" si="8"/>
        <v>11.428571428571429</v>
      </c>
      <c r="H10" s="133">
        <f t="shared" si="8"/>
        <v>11.428571428571429</v>
      </c>
      <c r="I10" s="133">
        <f t="shared" si="8"/>
        <v>0</v>
      </c>
      <c r="J10" s="133">
        <f t="shared" si="8"/>
        <v>60</v>
      </c>
      <c r="K10" s="238">
        <v>61.592365182037881</v>
      </c>
      <c r="L10" s="147">
        <f>L20</f>
        <v>35</v>
      </c>
      <c r="M10" s="133">
        <f t="shared" si="12"/>
        <v>11.428571428571429</v>
      </c>
      <c r="N10" s="133">
        <f t="shared" si="12"/>
        <v>28.571428571428569</v>
      </c>
      <c r="O10" s="133">
        <f t="shared" si="12"/>
        <v>5.7142857142857144</v>
      </c>
      <c r="P10" s="133">
        <f t="shared" si="12"/>
        <v>20</v>
      </c>
      <c r="Q10" s="133">
        <f t="shared" si="12"/>
        <v>8.5714285714285712</v>
      </c>
      <c r="R10" s="133">
        <f t="shared" si="12"/>
        <v>2.8571428571428572</v>
      </c>
      <c r="S10" s="133">
        <f t="shared" si="12"/>
        <v>22.857142857142858</v>
      </c>
      <c r="T10" s="238">
        <v>8862.7407407407409</v>
      </c>
      <c r="U10" s="147">
        <f>U20</f>
        <v>35</v>
      </c>
      <c r="V10" s="133">
        <f t="shared" si="10"/>
        <v>60</v>
      </c>
      <c r="W10" s="133">
        <f t="shared" si="10"/>
        <v>0</v>
      </c>
      <c r="X10" s="133">
        <f t="shared" si="10"/>
        <v>2.8571428571428572</v>
      </c>
      <c r="Y10" s="133">
        <f t="shared" si="10"/>
        <v>0</v>
      </c>
      <c r="Z10" s="133">
        <f t="shared" si="10"/>
        <v>0</v>
      </c>
      <c r="AA10" s="133">
        <f t="shared" si="10"/>
        <v>0</v>
      </c>
      <c r="AB10" s="133">
        <f t="shared" si="10"/>
        <v>37.142857142857146</v>
      </c>
      <c r="AC10" s="238">
        <v>235</v>
      </c>
      <c r="AD10" s="147">
        <f>AD20</f>
        <v>35</v>
      </c>
      <c r="AE10" s="133">
        <f t="shared" si="11"/>
        <v>25.714285714285712</v>
      </c>
      <c r="AF10" s="133">
        <f t="shared" si="11"/>
        <v>14.285714285714285</v>
      </c>
      <c r="AG10" s="133">
        <f t="shared" si="11"/>
        <v>14.285714285714285</v>
      </c>
      <c r="AH10" s="133">
        <f t="shared" si="11"/>
        <v>8.5714285714285712</v>
      </c>
      <c r="AI10" s="133">
        <f t="shared" si="11"/>
        <v>2.8571428571428572</v>
      </c>
      <c r="AJ10" s="133">
        <f t="shared" si="11"/>
        <v>0</v>
      </c>
      <c r="AK10" s="133">
        <f t="shared" si="11"/>
        <v>34.285714285714285</v>
      </c>
      <c r="AL10" s="238">
        <v>4892.913043478261</v>
      </c>
    </row>
    <row r="14" spans="1:38" ht="15" customHeight="1" x14ac:dyDescent="0.15">
      <c r="A14" s="230" t="s">
        <v>504</v>
      </c>
      <c r="B14" s="231"/>
      <c r="C14" s="156">
        <v>1601</v>
      </c>
      <c r="D14" s="156">
        <v>171</v>
      </c>
      <c r="E14" s="156">
        <v>116</v>
      </c>
      <c r="F14" s="156">
        <v>101</v>
      </c>
      <c r="G14" s="156">
        <v>123</v>
      </c>
      <c r="H14" s="156">
        <v>407</v>
      </c>
      <c r="I14" s="156">
        <v>20</v>
      </c>
      <c r="J14" s="156">
        <v>663</v>
      </c>
      <c r="K14" s="156"/>
      <c r="L14" s="156">
        <v>1582</v>
      </c>
      <c r="M14" s="156">
        <v>292</v>
      </c>
      <c r="N14" s="156">
        <v>424</v>
      </c>
      <c r="O14" s="156">
        <v>177</v>
      </c>
      <c r="P14" s="156">
        <v>283</v>
      </c>
      <c r="Q14" s="156">
        <v>152</v>
      </c>
      <c r="R14" s="156">
        <v>55</v>
      </c>
      <c r="S14" s="156">
        <v>199</v>
      </c>
      <c r="T14" s="156"/>
      <c r="U14" s="156">
        <v>1582</v>
      </c>
      <c r="V14" s="156">
        <v>1096</v>
      </c>
      <c r="W14" s="156">
        <v>5</v>
      </c>
      <c r="X14" s="156">
        <v>30</v>
      </c>
      <c r="Y14" s="156">
        <v>41</v>
      </c>
      <c r="Z14" s="156">
        <v>21</v>
      </c>
      <c r="AA14" s="156">
        <v>0</v>
      </c>
      <c r="AB14" s="156">
        <v>389</v>
      </c>
      <c r="AC14" s="156"/>
      <c r="AD14" s="156">
        <v>1582</v>
      </c>
      <c r="AE14" s="156">
        <v>384</v>
      </c>
      <c r="AF14" s="156">
        <v>218</v>
      </c>
      <c r="AG14" s="156">
        <v>278</v>
      </c>
      <c r="AH14" s="156">
        <v>298</v>
      </c>
      <c r="AI14" s="156">
        <v>93</v>
      </c>
      <c r="AJ14" s="156">
        <v>17</v>
      </c>
      <c r="AK14" s="156">
        <v>294</v>
      </c>
      <c r="AL14" s="156"/>
    </row>
    <row r="15" spans="1:38" ht="15" customHeight="1" x14ac:dyDescent="0.15">
      <c r="A15" s="236"/>
      <c r="B15" s="237"/>
      <c r="C15" s="156"/>
      <c r="D15" s="156"/>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row>
    <row r="16" spans="1:38" ht="15" customHeight="1" x14ac:dyDescent="0.15">
      <c r="A16" s="242" t="s">
        <v>626</v>
      </c>
      <c r="B16" s="243" t="s">
        <v>627</v>
      </c>
      <c r="C16" s="156">
        <v>157</v>
      </c>
      <c r="D16" s="156">
        <v>19</v>
      </c>
      <c r="E16" s="156">
        <v>7</v>
      </c>
      <c r="F16" s="156">
        <v>7</v>
      </c>
      <c r="G16" s="156">
        <v>14</v>
      </c>
      <c r="H16" s="156">
        <v>33</v>
      </c>
      <c r="I16" s="156">
        <v>5</v>
      </c>
      <c r="J16" s="156">
        <v>72</v>
      </c>
      <c r="K16" s="156"/>
      <c r="L16" s="156">
        <v>156</v>
      </c>
      <c r="M16" s="156">
        <v>30</v>
      </c>
      <c r="N16" s="156">
        <v>45</v>
      </c>
      <c r="O16" s="156">
        <v>19</v>
      </c>
      <c r="P16" s="156">
        <v>24</v>
      </c>
      <c r="Q16" s="156">
        <v>14</v>
      </c>
      <c r="R16" s="156">
        <v>4</v>
      </c>
      <c r="S16" s="156">
        <v>20</v>
      </c>
      <c r="T16" s="156"/>
      <c r="U16" s="156">
        <v>156</v>
      </c>
      <c r="V16" s="156">
        <v>96</v>
      </c>
      <c r="W16" s="156">
        <v>2</v>
      </c>
      <c r="X16" s="156">
        <v>4</v>
      </c>
      <c r="Y16" s="156">
        <v>5</v>
      </c>
      <c r="Z16" s="156">
        <v>1</v>
      </c>
      <c r="AA16" s="156">
        <v>0</v>
      </c>
      <c r="AB16" s="156">
        <v>48</v>
      </c>
      <c r="AC16" s="156"/>
      <c r="AD16" s="156">
        <v>156</v>
      </c>
      <c r="AE16" s="156">
        <v>27</v>
      </c>
      <c r="AF16" s="156">
        <v>18</v>
      </c>
      <c r="AG16" s="156">
        <v>41</v>
      </c>
      <c r="AH16" s="156">
        <v>28</v>
      </c>
      <c r="AI16" s="156">
        <v>4</v>
      </c>
      <c r="AJ16" s="156">
        <v>1</v>
      </c>
      <c r="AK16" s="156">
        <v>37</v>
      </c>
      <c r="AL16" s="156"/>
    </row>
    <row r="17" spans="1:38" ht="15" customHeight="1" x14ac:dyDescent="0.15">
      <c r="A17" s="150" t="s">
        <v>735</v>
      </c>
      <c r="B17" s="244" t="s">
        <v>629</v>
      </c>
      <c r="C17" s="156">
        <v>929</v>
      </c>
      <c r="D17" s="156">
        <v>93</v>
      </c>
      <c r="E17" s="156">
        <v>75</v>
      </c>
      <c r="F17" s="156">
        <v>73</v>
      </c>
      <c r="G17" s="156">
        <v>60</v>
      </c>
      <c r="H17" s="156">
        <v>239</v>
      </c>
      <c r="I17" s="156">
        <v>11</v>
      </c>
      <c r="J17" s="156">
        <v>378</v>
      </c>
      <c r="K17" s="156"/>
      <c r="L17" s="156">
        <v>915</v>
      </c>
      <c r="M17" s="156">
        <v>173</v>
      </c>
      <c r="N17" s="156">
        <v>269</v>
      </c>
      <c r="O17" s="156">
        <v>98</v>
      </c>
      <c r="P17" s="156">
        <v>145</v>
      </c>
      <c r="Q17" s="156">
        <v>82</v>
      </c>
      <c r="R17" s="156">
        <v>29</v>
      </c>
      <c r="S17" s="156">
        <v>119</v>
      </c>
      <c r="T17" s="156"/>
      <c r="U17" s="156">
        <v>915</v>
      </c>
      <c r="V17" s="156">
        <v>626</v>
      </c>
      <c r="W17" s="156">
        <v>3</v>
      </c>
      <c r="X17" s="156">
        <v>20</v>
      </c>
      <c r="Y17" s="156">
        <v>21</v>
      </c>
      <c r="Z17" s="156">
        <v>10</v>
      </c>
      <c r="AA17" s="156">
        <v>0</v>
      </c>
      <c r="AB17" s="156">
        <v>235</v>
      </c>
      <c r="AC17" s="156"/>
      <c r="AD17" s="156">
        <v>915</v>
      </c>
      <c r="AE17" s="156">
        <v>209</v>
      </c>
      <c r="AF17" s="156">
        <v>137</v>
      </c>
      <c r="AG17" s="156">
        <v>153</v>
      </c>
      <c r="AH17" s="156">
        <v>178</v>
      </c>
      <c r="AI17" s="156">
        <v>46</v>
      </c>
      <c r="AJ17" s="156">
        <v>9</v>
      </c>
      <c r="AK17" s="156">
        <v>183</v>
      </c>
      <c r="AL17" s="156"/>
    </row>
    <row r="18" spans="1:38" ht="15" customHeight="1" x14ac:dyDescent="0.15">
      <c r="A18" s="251" t="s">
        <v>736</v>
      </c>
      <c r="B18" s="244" t="s">
        <v>631</v>
      </c>
      <c r="C18" s="156">
        <v>431</v>
      </c>
      <c r="D18" s="156">
        <v>48</v>
      </c>
      <c r="E18" s="156">
        <v>29</v>
      </c>
      <c r="F18" s="156">
        <v>16</v>
      </c>
      <c r="G18" s="156">
        <v>41</v>
      </c>
      <c r="H18" s="156">
        <v>122</v>
      </c>
      <c r="I18" s="156">
        <v>2</v>
      </c>
      <c r="J18" s="156">
        <v>173</v>
      </c>
      <c r="K18" s="156"/>
      <c r="L18" s="156">
        <v>429</v>
      </c>
      <c r="M18" s="156">
        <v>74</v>
      </c>
      <c r="N18" s="156">
        <v>91</v>
      </c>
      <c r="O18" s="156">
        <v>55</v>
      </c>
      <c r="P18" s="156">
        <v>94</v>
      </c>
      <c r="Q18" s="156">
        <v>51</v>
      </c>
      <c r="R18" s="156">
        <v>18</v>
      </c>
      <c r="S18" s="156">
        <v>46</v>
      </c>
      <c r="T18" s="156"/>
      <c r="U18" s="156">
        <v>429</v>
      </c>
      <c r="V18" s="156">
        <v>315</v>
      </c>
      <c r="W18" s="156">
        <v>0</v>
      </c>
      <c r="X18" s="156">
        <v>5</v>
      </c>
      <c r="Y18" s="156">
        <v>14</v>
      </c>
      <c r="Z18" s="156">
        <v>10</v>
      </c>
      <c r="AA18" s="156">
        <v>0</v>
      </c>
      <c r="AB18" s="156">
        <v>85</v>
      </c>
      <c r="AC18" s="156"/>
      <c r="AD18" s="156">
        <v>429</v>
      </c>
      <c r="AE18" s="156">
        <v>123</v>
      </c>
      <c r="AF18" s="156">
        <v>51</v>
      </c>
      <c r="AG18" s="156">
        <v>70</v>
      </c>
      <c r="AH18" s="156">
        <v>81</v>
      </c>
      <c r="AI18" s="156">
        <v>40</v>
      </c>
      <c r="AJ18" s="156">
        <v>7</v>
      </c>
      <c r="AK18" s="156">
        <v>57</v>
      </c>
      <c r="AL18" s="156"/>
    </row>
    <row r="19" spans="1:38" ht="15" customHeight="1" x14ac:dyDescent="0.15">
      <c r="A19" s="150" t="s">
        <v>737</v>
      </c>
      <c r="B19" s="244" t="s">
        <v>615</v>
      </c>
      <c r="C19" s="156">
        <v>49</v>
      </c>
      <c r="D19" s="156">
        <v>9</v>
      </c>
      <c r="E19" s="156">
        <v>5</v>
      </c>
      <c r="F19" s="156">
        <v>1</v>
      </c>
      <c r="G19" s="156">
        <v>4</v>
      </c>
      <c r="H19" s="156">
        <v>9</v>
      </c>
      <c r="I19" s="156">
        <v>2</v>
      </c>
      <c r="J19" s="156">
        <v>19</v>
      </c>
      <c r="K19" s="156"/>
      <c r="L19" s="156">
        <v>47</v>
      </c>
      <c r="M19" s="156">
        <v>11</v>
      </c>
      <c r="N19" s="156">
        <v>9</v>
      </c>
      <c r="O19" s="156">
        <v>3</v>
      </c>
      <c r="P19" s="156">
        <v>13</v>
      </c>
      <c r="Q19" s="156">
        <v>2</v>
      </c>
      <c r="R19" s="156">
        <v>3</v>
      </c>
      <c r="S19" s="156">
        <v>6</v>
      </c>
      <c r="T19" s="156"/>
      <c r="U19" s="156">
        <v>47</v>
      </c>
      <c r="V19" s="156">
        <v>38</v>
      </c>
      <c r="W19" s="156">
        <v>0</v>
      </c>
      <c r="X19" s="156">
        <v>0</v>
      </c>
      <c r="Y19" s="156">
        <v>1</v>
      </c>
      <c r="Z19" s="156">
        <v>0</v>
      </c>
      <c r="AA19" s="156">
        <v>0</v>
      </c>
      <c r="AB19" s="156">
        <v>8</v>
      </c>
      <c r="AC19" s="156"/>
      <c r="AD19" s="156">
        <v>47</v>
      </c>
      <c r="AE19" s="156">
        <v>16</v>
      </c>
      <c r="AF19" s="156">
        <v>7</v>
      </c>
      <c r="AG19" s="156">
        <v>9</v>
      </c>
      <c r="AH19" s="156">
        <v>8</v>
      </c>
      <c r="AI19" s="156">
        <v>2</v>
      </c>
      <c r="AJ19" s="156">
        <v>0</v>
      </c>
      <c r="AK19" s="156">
        <v>5</v>
      </c>
      <c r="AL19" s="156"/>
    </row>
    <row r="20" spans="1:38" ht="15" customHeight="1" x14ac:dyDescent="0.15">
      <c r="A20" s="236"/>
      <c r="B20" s="152" t="s">
        <v>332</v>
      </c>
      <c r="C20" s="156">
        <v>35</v>
      </c>
      <c r="D20" s="156">
        <v>2</v>
      </c>
      <c r="E20" s="156">
        <v>0</v>
      </c>
      <c r="F20" s="156">
        <v>4</v>
      </c>
      <c r="G20" s="156">
        <v>4</v>
      </c>
      <c r="H20" s="156">
        <v>4</v>
      </c>
      <c r="I20" s="156">
        <v>0</v>
      </c>
      <c r="J20" s="156">
        <v>21</v>
      </c>
      <c r="K20" s="156"/>
      <c r="L20" s="156">
        <v>35</v>
      </c>
      <c r="M20" s="156">
        <v>4</v>
      </c>
      <c r="N20" s="156">
        <v>10</v>
      </c>
      <c r="O20" s="156">
        <v>2</v>
      </c>
      <c r="P20" s="156">
        <v>7</v>
      </c>
      <c r="Q20" s="156">
        <v>3</v>
      </c>
      <c r="R20" s="156">
        <v>1</v>
      </c>
      <c r="S20" s="156">
        <v>8</v>
      </c>
      <c r="T20" s="156"/>
      <c r="U20" s="156">
        <v>35</v>
      </c>
      <c r="V20" s="156">
        <v>21</v>
      </c>
      <c r="W20" s="156">
        <v>0</v>
      </c>
      <c r="X20" s="156">
        <v>1</v>
      </c>
      <c r="Y20" s="156">
        <v>0</v>
      </c>
      <c r="Z20" s="156">
        <v>0</v>
      </c>
      <c r="AA20" s="156">
        <v>0</v>
      </c>
      <c r="AB20" s="156">
        <v>13</v>
      </c>
      <c r="AC20" s="156"/>
      <c r="AD20" s="156">
        <v>35</v>
      </c>
      <c r="AE20" s="156">
        <v>9</v>
      </c>
      <c r="AF20" s="156">
        <v>5</v>
      </c>
      <c r="AG20" s="156">
        <v>5</v>
      </c>
      <c r="AH20" s="156">
        <v>3</v>
      </c>
      <c r="AI20" s="156">
        <v>1</v>
      </c>
      <c r="AJ20" s="156">
        <v>0</v>
      </c>
      <c r="AK20" s="156">
        <v>12</v>
      </c>
      <c r="AL20" s="156"/>
    </row>
  </sheetData>
  <phoneticPr fontId="1"/>
  <pageMargins left="0.39370078740157483" right="0.39370078740157483" top="0.70866141732283472" bottom="0.39370078740157483" header="0.31496062992125984" footer="0.19685039370078741"/>
  <pageSetup paperSize="9" scale="85" orientation="landscape" horizontalDpi="200" verticalDpi="200" r:id="rId1"/>
  <headerFooter alignWithMargins="0">
    <oddHeader>&amp;R[４．介護サービス量の適正性]
&amp;A  (&amp;P/&amp;N)</oddHeader>
  </headerFooter>
  <colBreaks count="4" manualBreakCount="4">
    <brk id="2" max="1048575" man="1"/>
    <brk id="11" max="1048575" man="1"/>
    <brk id="20" max="1048575" man="1"/>
    <brk id="29"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showGridLines="0" view="pageBreakPreview" zoomScaleNormal="100" zoomScaleSheetLayoutView="100" workbookViewId="0"/>
  </sheetViews>
  <sheetFormatPr defaultColWidth="8" defaultRowHeight="15" customHeight="1" x14ac:dyDescent="0.15"/>
  <cols>
    <col min="1" max="1" width="10.7109375" style="114" customWidth="1"/>
    <col min="2" max="2" width="10.28515625" style="114" customWidth="1"/>
    <col min="3" max="13" width="8.140625" style="114" hidden="1" customWidth="1"/>
    <col min="14" max="22" width="8.140625" style="114" customWidth="1"/>
    <col min="23" max="30" width="8.140625" style="114" hidden="1" customWidth="1"/>
    <col min="31" max="31" width="9.85546875" style="114" hidden="1" customWidth="1"/>
    <col min="32" max="16384" width="8" style="114"/>
  </cols>
  <sheetData>
    <row r="1" spans="1:32" ht="15" customHeight="1" x14ac:dyDescent="0.15">
      <c r="C1" s="114" t="s">
        <v>692</v>
      </c>
      <c r="N1" s="190" t="s">
        <v>694</v>
      </c>
      <c r="W1" s="190" t="s">
        <v>693</v>
      </c>
    </row>
    <row r="3" spans="1:32" s="123" customFormat="1" ht="33.75" x14ac:dyDescent="0.15">
      <c r="A3" s="191"/>
      <c r="B3" s="117"/>
      <c r="C3" s="159" t="s">
        <v>499</v>
      </c>
      <c r="D3" s="159" t="s">
        <v>633</v>
      </c>
      <c r="E3" s="159" t="s">
        <v>646</v>
      </c>
      <c r="F3" s="159" t="s">
        <v>647</v>
      </c>
      <c r="G3" s="159" t="s">
        <v>648</v>
      </c>
      <c r="H3" s="159" t="s">
        <v>649</v>
      </c>
      <c r="I3" s="159" t="s">
        <v>650</v>
      </c>
      <c r="J3" s="159" t="s">
        <v>651</v>
      </c>
      <c r="K3" s="159" t="s">
        <v>652</v>
      </c>
      <c r="L3" s="159" t="s">
        <v>643</v>
      </c>
      <c r="M3" s="159" t="s">
        <v>332</v>
      </c>
      <c r="N3" s="159" t="s">
        <v>499</v>
      </c>
      <c r="O3" s="160" t="s">
        <v>716</v>
      </c>
      <c r="P3" s="160" t="s">
        <v>717</v>
      </c>
      <c r="Q3" s="160" t="s">
        <v>718</v>
      </c>
      <c r="R3" s="160" t="s">
        <v>719</v>
      </c>
      <c r="S3" s="160" t="s">
        <v>720</v>
      </c>
      <c r="T3" s="160" t="s">
        <v>721</v>
      </c>
      <c r="U3" s="159" t="s">
        <v>483</v>
      </c>
      <c r="V3" s="226" t="s">
        <v>722</v>
      </c>
      <c r="W3" s="159" t="s">
        <v>499</v>
      </c>
      <c r="X3" s="193" t="s">
        <v>709</v>
      </c>
      <c r="Y3" s="194" t="s">
        <v>710</v>
      </c>
      <c r="Z3" s="194" t="s">
        <v>711</v>
      </c>
      <c r="AA3" s="194" t="s">
        <v>712</v>
      </c>
      <c r="AB3" s="194" t="s">
        <v>713</v>
      </c>
      <c r="AC3" s="194" t="s">
        <v>714</v>
      </c>
      <c r="AD3" s="215" t="s">
        <v>483</v>
      </c>
      <c r="AE3" s="159" t="s">
        <v>715</v>
      </c>
    </row>
    <row r="4" spans="1:32" ht="15" customHeight="1" x14ac:dyDescent="0.15">
      <c r="A4" s="230" t="s">
        <v>504</v>
      </c>
      <c r="B4" s="231"/>
      <c r="C4" s="128">
        <f>C20</f>
        <v>1601</v>
      </c>
      <c r="D4" s="128">
        <f>D20</f>
        <v>171</v>
      </c>
      <c r="E4" s="128">
        <f>E20</f>
        <v>213</v>
      </c>
      <c r="F4" s="128">
        <f t="shared" ref="F4:S4" si="0">F20</f>
        <v>276</v>
      </c>
      <c r="G4" s="128">
        <f t="shared" si="0"/>
        <v>317</v>
      </c>
      <c r="H4" s="128">
        <f t="shared" si="0"/>
        <v>300</v>
      </c>
      <c r="I4" s="128">
        <f t="shared" si="0"/>
        <v>127</v>
      </c>
      <c r="J4" s="128">
        <f t="shared" si="0"/>
        <v>110</v>
      </c>
      <c r="K4" s="128">
        <f t="shared" si="0"/>
        <v>24</v>
      </c>
      <c r="L4" s="128">
        <f t="shared" si="0"/>
        <v>11</v>
      </c>
      <c r="M4" s="128">
        <f t="shared" si="0"/>
        <v>52</v>
      </c>
      <c r="N4" s="128">
        <f t="shared" si="0"/>
        <v>1601</v>
      </c>
      <c r="O4" s="128">
        <f t="shared" si="0"/>
        <v>171</v>
      </c>
      <c r="P4" s="128">
        <f t="shared" si="0"/>
        <v>116</v>
      </c>
      <c r="Q4" s="128">
        <f t="shared" si="0"/>
        <v>101</v>
      </c>
      <c r="R4" s="128">
        <f t="shared" si="0"/>
        <v>123</v>
      </c>
      <c r="S4" s="128">
        <f t="shared" si="0"/>
        <v>407</v>
      </c>
      <c r="T4" s="128">
        <f>T20</f>
        <v>20</v>
      </c>
      <c r="U4" s="128">
        <f>U20</f>
        <v>663</v>
      </c>
      <c r="V4" s="139">
        <v>60.795692858541166</v>
      </c>
      <c r="W4" s="128">
        <f t="shared" ref="W4:AB4" si="1">W20</f>
        <v>1601</v>
      </c>
      <c r="X4" s="128">
        <f t="shared" si="1"/>
        <v>19</v>
      </c>
      <c r="Y4" s="128">
        <f t="shared" si="1"/>
        <v>113</v>
      </c>
      <c r="Z4" s="128">
        <f t="shared" si="1"/>
        <v>156</v>
      </c>
      <c r="AA4" s="128">
        <f t="shared" si="1"/>
        <v>572</v>
      </c>
      <c r="AB4" s="128">
        <f t="shared" si="1"/>
        <v>354</v>
      </c>
      <c r="AC4" s="128">
        <f>AC20</f>
        <v>289</v>
      </c>
      <c r="AD4" s="128">
        <f>AD20</f>
        <v>98</v>
      </c>
      <c r="AE4" s="232">
        <v>21596.984697272121</v>
      </c>
    </row>
    <row r="5" spans="1:32" ht="15" customHeight="1" x14ac:dyDescent="0.15">
      <c r="A5" s="236"/>
      <c r="B5" s="237"/>
      <c r="C5" s="134">
        <f>IF(SUM(D5:M5)&gt;100,"－",SUM(D5:M5))</f>
        <v>100</v>
      </c>
      <c r="D5" s="133">
        <f t="shared" ref="D5:M5" si="2">D4/$C4*100</f>
        <v>10.680824484697064</v>
      </c>
      <c r="E5" s="133">
        <f t="shared" si="2"/>
        <v>13.304184884447221</v>
      </c>
      <c r="F5" s="133">
        <f t="shared" si="2"/>
        <v>17.239225484072453</v>
      </c>
      <c r="G5" s="133">
        <f t="shared" si="2"/>
        <v>19.800124921923796</v>
      </c>
      <c r="H5" s="133">
        <f t="shared" si="2"/>
        <v>18.738288569643974</v>
      </c>
      <c r="I5" s="133">
        <f t="shared" si="2"/>
        <v>7.9325421611492821</v>
      </c>
      <c r="J5" s="133">
        <f t="shared" si="2"/>
        <v>6.8707058088694568</v>
      </c>
      <c r="K5" s="133">
        <f t="shared" si="2"/>
        <v>1.4990630855715179</v>
      </c>
      <c r="L5" s="133">
        <f t="shared" si="2"/>
        <v>0.68707058088694561</v>
      </c>
      <c r="M5" s="133">
        <f t="shared" si="2"/>
        <v>3.2479700187382887</v>
      </c>
      <c r="N5" s="134">
        <f>IF(SUM(O5:V5)&gt;100,"－",SUM(O5:V5))</f>
        <v>100</v>
      </c>
      <c r="O5" s="133">
        <f t="shared" ref="O5:U5" si="3">O4/$N4*100</f>
        <v>10.680824484697064</v>
      </c>
      <c r="P5" s="133">
        <f t="shared" si="3"/>
        <v>7.2454715802623362</v>
      </c>
      <c r="Q5" s="133">
        <f t="shared" si="3"/>
        <v>6.3085571517801382</v>
      </c>
      <c r="R5" s="133">
        <f t="shared" si="3"/>
        <v>7.6826983135540292</v>
      </c>
      <c r="S5" s="133">
        <f t="shared" si="3"/>
        <v>25.421611492816986</v>
      </c>
      <c r="T5" s="133">
        <f t="shared" si="3"/>
        <v>1.2492192379762648</v>
      </c>
      <c r="U5" s="132">
        <f t="shared" si="3"/>
        <v>41.411617738913179</v>
      </c>
      <c r="V5" s="133"/>
      <c r="W5" s="134">
        <f>IF(SUM(X5:AD5)&gt;100,"－",SUM(X5:AD5))</f>
        <v>100</v>
      </c>
      <c r="X5" s="133">
        <f t="shared" ref="X5:AD5" si="4">X4/$C4*100</f>
        <v>1.1867582760774515</v>
      </c>
      <c r="Y5" s="133">
        <f t="shared" si="4"/>
        <v>7.058088694565896</v>
      </c>
      <c r="Z5" s="133">
        <f t="shared" si="4"/>
        <v>9.7439100562148653</v>
      </c>
      <c r="AA5" s="133">
        <f t="shared" si="4"/>
        <v>35.727670206121175</v>
      </c>
      <c r="AB5" s="133">
        <f t="shared" si="4"/>
        <v>22.111180512179889</v>
      </c>
      <c r="AC5" s="133">
        <f t="shared" si="4"/>
        <v>18.051217988757028</v>
      </c>
      <c r="AD5" s="133">
        <f t="shared" si="4"/>
        <v>6.1211742660836972</v>
      </c>
      <c r="AE5" s="238"/>
    </row>
    <row r="6" spans="1:32" ht="15" customHeight="1" x14ac:dyDescent="0.15">
      <c r="A6" s="242" t="s">
        <v>738</v>
      </c>
      <c r="B6" s="135" t="s">
        <v>633</v>
      </c>
      <c r="C6" s="128">
        <f t="shared" ref="C6:C16" si="5">C22</f>
        <v>42</v>
      </c>
      <c r="D6" s="139">
        <f t="shared" ref="D6:M16" si="6">IF($C6=0,0,D22/$C6*100)</f>
        <v>47.619047619047613</v>
      </c>
      <c r="E6" s="139">
        <f t="shared" si="6"/>
        <v>7.1428571428571423</v>
      </c>
      <c r="F6" s="139">
        <f t="shared" si="6"/>
        <v>21.428571428571427</v>
      </c>
      <c r="G6" s="139">
        <f t="shared" si="6"/>
        <v>7.1428571428571423</v>
      </c>
      <c r="H6" s="139">
        <f t="shared" si="6"/>
        <v>7.1428571428571423</v>
      </c>
      <c r="I6" s="139">
        <f t="shared" si="6"/>
        <v>7.1428571428571423</v>
      </c>
      <c r="J6" s="139">
        <f t="shared" si="6"/>
        <v>2.3809523809523809</v>
      </c>
      <c r="K6" s="139">
        <f t="shared" si="6"/>
        <v>0</v>
      </c>
      <c r="L6" s="139">
        <f t="shared" si="6"/>
        <v>0</v>
      </c>
      <c r="M6" s="139">
        <f t="shared" si="6"/>
        <v>0</v>
      </c>
      <c r="N6" s="128">
        <f t="shared" ref="N6:N16" si="7">N22</f>
        <v>42</v>
      </c>
      <c r="O6" s="139">
        <f t="shared" ref="O6:U16" si="8">IF($N6=0,0,O22/$N6*100)</f>
        <v>9.5238095238095237</v>
      </c>
      <c r="P6" s="139">
        <f t="shared" si="8"/>
        <v>19.047619047619047</v>
      </c>
      <c r="Q6" s="139">
        <f t="shared" si="8"/>
        <v>4.7619047619047619</v>
      </c>
      <c r="R6" s="139">
        <f t="shared" si="8"/>
        <v>2.3809523809523809</v>
      </c>
      <c r="S6" s="139">
        <f t="shared" si="8"/>
        <v>16.666666666666664</v>
      </c>
      <c r="T6" s="139">
        <f t="shared" si="8"/>
        <v>2.3809523809523809</v>
      </c>
      <c r="U6" s="139">
        <f t="shared" si="8"/>
        <v>45.238095238095241</v>
      </c>
      <c r="V6" s="139">
        <v>49.264140440761743</v>
      </c>
      <c r="W6" s="128">
        <f t="shared" ref="W6:W16" si="9">W22</f>
        <v>42</v>
      </c>
      <c r="X6" s="139">
        <f t="shared" ref="X6:AD16" si="10">IF($C6=0,0,X22/$C6*100)</f>
        <v>4.7619047619047619</v>
      </c>
      <c r="Y6" s="139">
        <f t="shared" si="10"/>
        <v>21.428571428571427</v>
      </c>
      <c r="Z6" s="139">
        <f t="shared" si="10"/>
        <v>16.666666666666664</v>
      </c>
      <c r="AA6" s="139">
        <f t="shared" si="10"/>
        <v>30.952380952380953</v>
      </c>
      <c r="AB6" s="139">
        <f t="shared" si="10"/>
        <v>16.666666666666664</v>
      </c>
      <c r="AC6" s="139">
        <f t="shared" si="10"/>
        <v>0</v>
      </c>
      <c r="AD6" s="139">
        <f t="shared" si="10"/>
        <v>9.5238095238095237</v>
      </c>
      <c r="AE6" s="232">
        <v>12258.605263157895</v>
      </c>
      <c r="AF6" s="188"/>
    </row>
    <row r="7" spans="1:32" ht="15" customHeight="1" x14ac:dyDescent="0.15">
      <c r="A7" s="150" t="s">
        <v>739</v>
      </c>
      <c r="B7" s="129" t="s">
        <v>635</v>
      </c>
      <c r="C7" s="143">
        <f t="shared" si="5"/>
        <v>47</v>
      </c>
      <c r="D7" s="142">
        <f t="shared" si="6"/>
        <v>38.297872340425535</v>
      </c>
      <c r="E7" s="142">
        <f t="shared" si="6"/>
        <v>23.404255319148938</v>
      </c>
      <c r="F7" s="142">
        <f t="shared" si="6"/>
        <v>17.021276595744681</v>
      </c>
      <c r="G7" s="142">
        <f t="shared" si="6"/>
        <v>8.5106382978723403</v>
      </c>
      <c r="H7" s="142">
        <f t="shared" si="6"/>
        <v>10.638297872340425</v>
      </c>
      <c r="I7" s="142">
        <f t="shared" si="6"/>
        <v>0</v>
      </c>
      <c r="J7" s="142">
        <f t="shared" si="6"/>
        <v>2.1276595744680851</v>
      </c>
      <c r="K7" s="142">
        <f t="shared" si="6"/>
        <v>0</v>
      </c>
      <c r="L7" s="142">
        <f t="shared" si="6"/>
        <v>0</v>
      </c>
      <c r="M7" s="142">
        <f t="shared" si="6"/>
        <v>0</v>
      </c>
      <c r="N7" s="143">
        <f t="shared" si="7"/>
        <v>47</v>
      </c>
      <c r="O7" s="142">
        <f t="shared" si="8"/>
        <v>14.893617021276595</v>
      </c>
      <c r="P7" s="142">
        <f t="shared" si="8"/>
        <v>10.638297872340425</v>
      </c>
      <c r="Q7" s="142">
        <f t="shared" si="8"/>
        <v>2.1276595744680851</v>
      </c>
      <c r="R7" s="142">
        <f t="shared" si="8"/>
        <v>4.2553191489361701</v>
      </c>
      <c r="S7" s="142">
        <f t="shared" si="8"/>
        <v>14.893617021276595</v>
      </c>
      <c r="T7" s="142">
        <f t="shared" si="8"/>
        <v>2.1276595744680851</v>
      </c>
      <c r="U7" s="142">
        <f t="shared" si="8"/>
        <v>51.063829787234042</v>
      </c>
      <c r="V7" s="142">
        <v>45.684831750227794</v>
      </c>
      <c r="W7" s="143">
        <f t="shared" si="9"/>
        <v>47</v>
      </c>
      <c r="X7" s="142">
        <f t="shared" si="10"/>
        <v>2.1276595744680851</v>
      </c>
      <c r="Y7" s="142">
        <f t="shared" si="10"/>
        <v>25.531914893617021</v>
      </c>
      <c r="Z7" s="142">
        <f t="shared" si="10"/>
        <v>17.021276595744681</v>
      </c>
      <c r="AA7" s="142">
        <f t="shared" si="10"/>
        <v>40.425531914893611</v>
      </c>
      <c r="AB7" s="142">
        <f t="shared" si="10"/>
        <v>4.2553191489361701</v>
      </c>
      <c r="AC7" s="142">
        <f t="shared" si="10"/>
        <v>4.2553191489361701</v>
      </c>
      <c r="AD7" s="142">
        <f t="shared" si="10"/>
        <v>6.3829787234042552</v>
      </c>
      <c r="AE7" s="245">
        <v>11154.477272727272</v>
      </c>
      <c r="AF7" s="188"/>
    </row>
    <row r="8" spans="1:32" ht="15" customHeight="1" x14ac:dyDescent="0.15">
      <c r="A8" s="150"/>
      <c r="B8" s="129" t="s">
        <v>636</v>
      </c>
      <c r="C8" s="143">
        <f t="shared" si="5"/>
        <v>187</v>
      </c>
      <c r="D8" s="142">
        <f t="shared" si="6"/>
        <v>21.390374331550802</v>
      </c>
      <c r="E8" s="142">
        <f t="shared" si="6"/>
        <v>19.251336898395721</v>
      </c>
      <c r="F8" s="142">
        <f t="shared" si="6"/>
        <v>30.481283422459892</v>
      </c>
      <c r="G8" s="142">
        <f t="shared" si="6"/>
        <v>12.834224598930483</v>
      </c>
      <c r="H8" s="142">
        <f t="shared" si="6"/>
        <v>12.299465240641712</v>
      </c>
      <c r="I8" s="142">
        <f t="shared" si="6"/>
        <v>3.2085561497326207</v>
      </c>
      <c r="J8" s="142">
        <f t="shared" si="6"/>
        <v>0</v>
      </c>
      <c r="K8" s="142">
        <f t="shared" si="6"/>
        <v>0.53475935828876997</v>
      </c>
      <c r="L8" s="142">
        <f t="shared" si="6"/>
        <v>0</v>
      </c>
      <c r="M8" s="142">
        <f t="shared" si="6"/>
        <v>0</v>
      </c>
      <c r="N8" s="143">
        <f t="shared" si="7"/>
        <v>187</v>
      </c>
      <c r="O8" s="142">
        <f t="shared" si="8"/>
        <v>9.6256684491978604</v>
      </c>
      <c r="P8" s="142">
        <f t="shared" si="8"/>
        <v>16.042780748663102</v>
      </c>
      <c r="Q8" s="142">
        <f t="shared" si="8"/>
        <v>9.6256684491978604</v>
      </c>
      <c r="R8" s="142">
        <f t="shared" si="8"/>
        <v>6.4171122994652414</v>
      </c>
      <c r="S8" s="142">
        <f t="shared" si="8"/>
        <v>14.973262032085561</v>
      </c>
      <c r="T8" s="142">
        <f t="shared" si="8"/>
        <v>1.0695187165775399</v>
      </c>
      <c r="U8" s="142">
        <f t="shared" si="8"/>
        <v>42.245989304812838</v>
      </c>
      <c r="V8" s="141">
        <v>49.549744915920144</v>
      </c>
      <c r="W8" s="143">
        <f t="shared" si="9"/>
        <v>187</v>
      </c>
      <c r="X8" s="142">
        <f t="shared" si="10"/>
        <v>1.6042780748663104</v>
      </c>
      <c r="Y8" s="142">
        <f t="shared" si="10"/>
        <v>21.390374331550802</v>
      </c>
      <c r="Z8" s="142">
        <f t="shared" si="10"/>
        <v>19.251336898395721</v>
      </c>
      <c r="AA8" s="142">
        <f t="shared" si="10"/>
        <v>38.502673796791441</v>
      </c>
      <c r="AB8" s="142">
        <f t="shared" si="10"/>
        <v>8.0213903743315509</v>
      </c>
      <c r="AC8" s="142">
        <f t="shared" si="10"/>
        <v>2.6737967914438503</v>
      </c>
      <c r="AD8" s="142">
        <f t="shared" si="10"/>
        <v>8.5561497326203195</v>
      </c>
      <c r="AE8" s="245">
        <v>11762.847953216375</v>
      </c>
      <c r="AF8" s="188"/>
    </row>
    <row r="9" spans="1:32" ht="15" customHeight="1" x14ac:dyDescent="0.15">
      <c r="A9" s="150"/>
      <c r="B9" s="129" t="s">
        <v>637</v>
      </c>
      <c r="C9" s="143">
        <f t="shared" si="5"/>
        <v>285</v>
      </c>
      <c r="D9" s="142">
        <f t="shared" si="6"/>
        <v>10.526315789473683</v>
      </c>
      <c r="E9" s="142">
        <f t="shared" si="6"/>
        <v>16.491228070175438</v>
      </c>
      <c r="F9" s="142">
        <f t="shared" si="6"/>
        <v>19.298245614035086</v>
      </c>
      <c r="G9" s="142">
        <f t="shared" si="6"/>
        <v>33.684210526315788</v>
      </c>
      <c r="H9" s="142">
        <f t="shared" si="6"/>
        <v>13.333333333333334</v>
      </c>
      <c r="I9" s="142">
        <f t="shared" si="6"/>
        <v>4.2105263157894735</v>
      </c>
      <c r="J9" s="142">
        <f t="shared" si="6"/>
        <v>1.4035087719298245</v>
      </c>
      <c r="K9" s="142">
        <f t="shared" si="6"/>
        <v>0.70175438596491224</v>
      </c>
      <c r="L9" s="142">
        <f t="shared" si="6"/>
        <v>0</v>
      </c>
      <c r="M9" s="142">
        <f t="shared" si="6"/>
        <v>0.35087719298245612</v>
      </c>
      <c r="N9" s="143">
        <f t="shared" si="7"/>
        <v>285</v>
      </c>
      <c r="O9" s="142">
        <f t="shared" si="8"/>
        <v>11.929824561403509</v>
      </c>
      <c r="P9" s="142">
        <f t="shared" si="8"/>
        <v>9.1228070175438596</v>
      </c>
      <c r="Q9" s="142">
        <f t="shared" si="8"/>
        <v>8.0701754385964914</v>
      </c>
      <c r="R9" s="142">
        <f t="shared" si="8"/>
        <v>9.4736842105263168</v>
      </c>
      <c r="S9" s="142">
        <f t="shared" si="8"/>
        <v>20.701754385964914</v>
      </c>
      <c r="T9" s="142">
        <f t="shared" si="8"/>
        <v>0.70175438596491224</v>
      </c>
      <c r="U9" s="142">
        <f t="shared" si="8"/>
        <v>40</v>
      </c>
      <c r="V9" s="141">
        <v>54.573343780574916</v>
      </c>
      <c r="W9" s="143">
        <f t="shared" si="9"/>
        <v>285</v>
      </c>
      <c r="X9" s="142">
        <f t="shared" si="10"/>
        <v>2.1052631578947367</v>
      </c>
      <c r="Y9" s="142">
        <f t="shared" si="10"/>
        <v>6.3157894736842106</v>
      </c>
      <c r="Z9" s="142">
        <f t="shared" si="10"/>
        <v>14.736842105263156</v>
      </c>
      <c r="AA9" s="142">
        <f t="shared" si="10"/>
        <v>54.736842105263165</v>
      </c>
      <c r="AB9" s="142">
        <f t="shared" si="10"/>
        <v>13.333333333333334</v>
      </c>
      <c r="AC9" s="142">
        <f t="shared" si="10"/>
        <v>4.9122807017543861</v>
      </c>
      <c r="AD9" s="142">
        <f t="shared" si="10"/>
        <v>3.8596491228070176</v>
      </c>
      <c r="AE9" s="245">
        <v>17652.700729927008</v>
      </c>
      <c r="AF9" s="188"/>
    </row>
    <row r="10" spans="1:32" ht="15" customHeight="1" x14ac:dyDescent="0.15">
      <c r="A10" s="150"/>
      <c r="B10" s="129" t="s">
        <v>638</v>
      </c>
      <c r="C10" s="143">
        <f t="shared" si="5"/>
        <v>378</v>
      </c>
      <c r="D10" s="142">
        <f t="shared" si="6"/>
        <v>7.1428571428571423</v>
      </c>
      <c r="E10" s="142">
        <f t="shared" si="6"/>
        <v>12.698412698412698</v>
      </c>
      <c r="F10" s="142">
        <f t="shared" si="6"/>
        <v>21.428571428571427</v>
      </c>
      <c r="G10" s="142">
        <f t="shared" si="6"/>
        <v>25.661375661375661</v>
      </c>
      <c r="H10" s="142">
        <f t="shared" si="6"/>
        <v>19.576719576719576</v>
      </c>
      <c r="I10" s="142">
        <f t="shared" si="6"/>
        <v>7.9365079365079358</v>
      </c>
      <c r="J10" s="142">
        <f t="shared" si="6"/>
        <v>4.4973544973544968</v>
      </c>
      <c r="K10" s="142">
        <f t="shared" si="6"/>
        <v>0.52910052910052907</v>
      </c>
      <c r="L10" s="142">
        <f t="shared" si="6"/>
        <v>0</v>
      </c>
      <c r="M10" s="142">
        <f t="shared" si="6"/>
        <v>0.52910052910052907</v>
      </c>
      <c r="N10" s="143">
        <f t="shared" si="7"/>
        <v>378</v>
      </c>
      <c r="O10" s="142">
        <f t="shared" si="8"/>
        <v>11.375661375661375</v>
      </c>
      <c r="P10" s="142">
        <f t="shared" si="8"/>
        <v>6.3492063492063489</v>
      </c>
      <c r="Q10" s="142">
        <f t="shared" si="8"/>
        <v>9.7883597883597879</v>
      </c>
      <c r="R10" s="142">
        <f t="shared" si="8"/>
        <v>8.9947089947089935</v>
      </c>
      <c r="S10" s="142">
        <f t="shared" si="8"/>
        <v>22.222222222222221</v>
      </c>
      <c r="T10" s="142">
        <f t="shared" si="8"/>
        <v>1.0582010582010581</v>
      </c>
      <c r="U10" s="142">
        <f t="shared" si="8"/>
        <v>40.211640211640209</v>
      </c>
      <c r="V10" s="141">
        <v>58.413661336335593</v>
      </c>
      <c r="W10" s="143">
        <f t="shared" si="9"/>
        <v>378</v>
      </c>
      <c r="X10" s="142">
        <f t="shared" si="10"/>
        <v>0.79365079365079361</v>
      </c>
      <c r="Y10" s="142">
        <f t="shared" si="10"/>
        <v>6.0846560846560847</v>
      </c>
      <c r="Z10" s="142">
        <f t="shared" si="10"/>
        <v>10.846560846560847</v>
      </c>
      <c r="AA10" s="142">
        <f t="shared" si="10"/>
        <v>46.825396825396822</v>
      </c>
      <c r="AB10" s="142">
        <f t="shared" si="10"/>
        <v>23.280423280423278</v>
      </c>
      <c r="AC10" s="142">
        <f t="shared" si="10"/>
        <v>7.1428571428571423</v>
      </c>
      <c r="AD10" s="142">
        <f t="shared" si="10"/>
        <v>5.0264550264550261</v>
      </c>
      <c r="AE10" s="245">
        <v>19922.629526462395</v>
      </c>
      <c r="AF10" s="188"/>
    </row>
    <row r="11" spans="1:32" ht="15" customHeight="1" x14ac:dyDescent="0.15">
      <c r="A11" s="150"/>
      <c r="B11" s="129" t="s">
        <v>639</v>
      </c>
      <c r="C11" s="143">
        <f t="shared" si="5"/>
        <v>176</v>
      </c>
      <c r="D11" s="142">
        <f t="shared" si="6"/>
        <v>7.9545454545454541</v>
      </c>
      <c r="E11" s="142">
        <f t="shared" si="6"/>
        <v>16.477272727272727</v>
      </c>
      <c r="F11" s="142">
        <f t="shared" si="6"/>
        <v>14.772727272727273</v>
      </c>
      <c r="G11" s="142">
        <f t="shared" si="6"/>
        <v>21.022727272727273</v>
      </c>
      <c r="H11" s="142">
        <f t="shared" si="6"/>
        <v>26.136363636363637</v>
      </c>
      <c r="I11" s="142">
        <f t="shared" si="6"/>
        <v>7.9545454545454541</v>
      </c>
      <c r="J11" s="142">
        <f t="shared" si="6"/>
        <v>2.2727272727272729</v>
      </c>
      <c r="K11" s="142">
        <f t="shared" si="6"/>
        <v>2.8409090909090908</v>
      </c>
      <c r="L11" s="142">
        <f t="shared" si="6"/>
        <v>0</v>
      </c>
      <c r="M11" s="142">
        <f t="shared" si="6"/>
        <v>0.56818181818181823</v>
      </c>
      <c r="N11" s="143">
        <f t="shared" si="7"/>
        <v>176</v>
      </c>
      <c r="O11" s="142">
        <f t="shared" si="8"/>
        <v>7.3863636363636367</v>
      </c>
      <c r="P11" s="142">
        <f t="shared" si="8"/>
        <v>5.1136363636363642</v>
      </c>
      <c r="Q11" s="142">
        <f t="shared" si="8"/>
        <v>5.1136363636363642</v>
      </c>
      <c r="R11" s="142">
        <f t="shared" si="8"/>
        <v>8.5227272727272716</v>
      </c>
      <c r="S11" s="142">
        <f t="shared" si="8"/>
        <v>25.568181818181817</v>
      </c>
      <c r="T11" s="142">
        <f t="shared" si="8"/>
        <v>2.2727272727272729</v>
      </c>
      <c r="U11" s="142">
        <f t="shared" si="8"/>
        <v>46.022727272727273</v>
      </c>
      <c r="V11" s="141">
        <v>67.959626765695944</v>
      </c>
      <c r="W11" s="143">
        <f t="shared" si="9"/>
        <v>176</v>
      </c>
      <c r="X11" s="142">
        <f t="shared" si="10"/>
        <v>0.56818181818181823</v>
      </c>
      <c r="Y11" s="142">
        <f t="shared" si="10"/>
        <v>2.2727272727272729</v>
      </c>
      <c r="Z11" s="142">
        <f t="shared" si="10"/>
        <v>7.9545454545454541</v>
      </c>
      <c r="AA11" s="142">
        <f t="shared" si="10"/>
        <v>39.204545454545453</v>
      </c>
      <c r="AB11" s="142">
        <f t="shared" si="10"/>
        <v>26.136363636363637</v>
      </c>
      <c r="AC11" s="142">
        <f t="shared" si="10"/>
        <v>17.045454545454543</v>
      </c>
      <c r="AD11" s="142">
        <f t="shared" si="10"/>
        <v>6.8181818181818175</v>
      </c>
      <c r="AE11" s="245">
        <v>25233.432926829268</v>
      </c>
      <c r="AF11" s="188"/>
    </row>
    <row r="12" spans="1:32" ht="15" customHeight="1" x14ac:dyDescent="0.15">
      <c r="A12" s="150"/>
      <c r="B12" s="129" t="s">
        <v>640</v>
      </c>
      <c r="C12" s="143">
        <f t="shared" si="5"/>
        <v>267</v>
      </c>
      <c r="D12" s="142">
        <f t="shared" si="6"/>
        <v>4.4943820224719104</v>
      </c>
      <c r="E12" s="142">
        <f t="shared" si="6"/>
        <v>12.359550561797752</v>
      </c>
      <c r="F12" s="142">
        <f t="shared" si="6"/>
        <v>10.112359550561797</v>
      </c>
      <c r="G12" s="142">
        <f t="shared" si="6"/>
        <v>14.981273408239701</v>
      </c>
      <c r="H12" s="142">
        <f t="shared" si="6"/>
        <v>29.588014981273407</v>
      </c>
      <c r="I12" s="142">
        <f t="shared" si="6"/>
        <v>13.857677902621724</v>
      </c>
      <c r="J12" s="142">
        <f t="shared" si="6"/>
        <v>12.359550561797752</v>
      </c>
      <c r="K12" s="142">
        <f t="shared" si="6"/>
        <v>1.4981273408239701</v>
      </c>
      <c r="L12" s="142">
        <f t="shared" si="6"/>
        <v>0</v>
      </c>
      <c r="M12" s="142">
        <f t="shared" si="6"/>
        <v>0.74906367041198507</v>
      </c>
      <c r="N12" s="143">
        <f t="shared" si="7"/>
        <v>267</v>
      </c>
      <c r="O12" s="142">
        <f t="shared" si="8"/>
        <v>11.235955056179774</v>
      </c>
      <c r="P12" s="142">
        <f t="shared" si="8"/>
        <v>2.2471910112359552</v>
      </c>
      <c r="Q12" s="142">
        <f t="shared" si="8"/>
        <v>2.9962546816479403</v>
      </c>
      <c r="R12" s="142">
        <f t="shared" si="8"/>
        <v>7.4906367041198507</v>
      </c>
      <c r="S12" s="141">
        <f t="shared" si="8"/>
        <v>36.704119850187269</v>
      </c>
      <c r="T12" s="142">
        <f t="shared" si="8"/>
        <v>0.74906367041198507</v>
      </c>
      <c r="U12" s="142">
        <f t="shared" si="8"/>
        <v>38.576779026217231</v>
      </c>
      <c r="V12" s="141">
        <v>69.786408043001174</v>
      </c>
      <c r="W12" s="143">
        <f t="shared" si="9"/>
        <v>267</v>
      </c>
      <c r="X12" s="142">
        <f t="shared" si="10"/>
        <v>0.37453183520599254</v>
      </c>
      <c r="Y12" s="142">
        <f t="shared" si="10"/>
        <v>1.1235955056179776</v>
      </c>
      <c r="Z12" s="142">
        <f t="shared" si="10"/>
        <v>1.8726591760299627</v>
      </c>
      <c r="AA12" s="142">
        <f t="shared" si="10"/>
        <v>15.355805243445692</v>
      </c>
      <c r="AB12" s="142">
        <f t="shared" si="10"/>
        <v>38.202247191011232</v>
      </c>
      <c r="AC12" s="142">
        <f t="shared" si="10"/>
        <v>37.078651685393261</v>
      </c>
      <c r="AD12" s="142">
        <f t="shared" si="10"/>
        <v>5.9925093632958806</v>
      </c>
      <c r="AE12" s="245">
        <v>27207.729083665337</v>
      </c>
      <c r="AF12" s="188"/>
    </row>
    <row r="13" spans="1:32" ht="15" customHeight="1" x14ac:dyDescent="0.15">
      <c r="A13" s="150"/>
      <c r="B13" s="129" t="s">
        <v>641</v>
      </c>
      <c r="C13" s="143">
        <f t="shared" si="5"/>
        <v>71</v>
      </c>
      <c r="D13" s="142">
        <f t="shared" si="6"/>
        <v>5.6338028169014089</v>
      </c>
      <c r="E13" s="142">
        <f t="shared" si="6"/>
        <v>4.225352112676056</v>
      </c>
      <c r="F13" s="142">
        <f t="shared" si="6"/>
        <v>8.4507042253521121</v>
      </c>
      <c r="G13" s="142">
        <f t="shared" si="6"/>
        <v>7.042253521126761</v>
      </c>
      <c r="H13" s="142">
        <f t="shared" si="6"/>
        <v>23.943661971830984</v>
      </c>
      <c r="I13" s="142">
        <f t="shared" si="6"/>
        <v>21.12676056338028</v>
      </c>
      <c r="J13" s="142">
        <f t="shared" si="6"/>
        <v>25.352112676056336</v>
      </c>
      <c r="K13" s="142">
        <f t="shared" si="6"/>
        <v>2.8169014084507045</v>
      </c>
      <c r="L13" s="142">
        <f t="shared" si="6"/>
        <v>1.4084507042253522</v>
      </c>
      <c r="M13" s="142">
        <f t="shared" si="6"/>
        <v>0</v>
      </c>
      <c r="N13" s="143">
        <f t="shared" si="7"/>
        <v>71</v>
      </c>
      <c r="O13" s="142">
        <f t="shared" si="8"/>
        <v>9.8591549295774641</v>
      </c>
      <c r="P13" s="142">
        <f t="shared" si="8"/>
        <v>5.6338028169014089</v>
      </c>
      <c r="Q13" s="142">
        <f t="shared" si="8"/>
        <v>1.4084507042253522</v>
      </c>
      <c r="R13" s="142">
        <f t="shared" si="8"/>
        <v>8.4507042253521121</v>
      </c>
      <c r="S13" s="141">
        <f t="shared" si="8"/>
        <v>36.619718309859159</v>
      </c>
      <c r="T13" s="142">
        <f t="shared" si="8"/>
        <v>0</v>
      </c>
      <c r="U13" s="142">
        <f t="shared" si="8"/>
        <v>38.028169014084504</v>
      </c>
      <c r="V13" s="141">
        <v>67.843489455897057</v>
      </c>
      <c r="W13" s="143">
        <f t="shared" si="9"/>
        <v>71</v>
      </c>
      <c r="X13" s="142">
        <f t="shared" si="10"/>
        <v>1.4084507042253522</v>
      </c>
      <c r="Y13" s="142">
        <f t="shared" si="10"/>
        <v>0</v>
      </c>
      <c r="Z13" s="142">
        <f t="shared" si="10"/>
        <v>0</v>
      </c>
      <c r="AA13" s="142">
        <f t="shared" si="10"/>
        <v>7.042253521126761</v>
      </c>
      <c r="AB13" s="142">
        <f t="shared" si="10"/>
        <v>26.760563380281688</v>
      </c>
      <c r="AC13" s="142">
        <f t="shared" si="10"/>
        <v>59.154929577464785</v>
      </c>
      <c r="AD13" s="142">
        <f t="shared" si="10"/>
        <v>5.6338028169014089</v>
      </c>
      <c r="AE13" s="245">
        <v>29696.432835820895</v>
      </c>
      <c r="AF13" s="188"/>
    </row>
    <row r="14" spans="1:32" ht="15" customHeight="1" x14ac:dyDescent="0.15">
      <c r="A14" s="150"/>
      <c r="B14" s="129" t="s">
        <v>642</v>
      </c>
      <c r="C14" s="143">
        <f t="shared" si="5"/>
        <v>73</v>
      </c>
      <c r="D14" s="142">
        <f t="shared" si="6"/>
        <v>5.4794520547945202</v>
      </c>
      <c r="E14" s="142">
        <f t="shared" si="6"/>
        <v>4.10958904109589</v>
      </c>
      <c r="F14" s="142">
        <f t="shared" si="6"/>
        <v>1.3698630136986301</v>
      </c>
      <c r="G14" s="142">
        <f t="shared" si="6"/>
        <v>10.95890410958904</v>
      </c>
      <c r="H14" s="142">
        <f t="shared" si="6"/>
        <v>15.068493150684931</v>
      </c>
      <c r="I14" s="142">
        <f t="shared" si="6"/>
        <v>8.2191780821917799</v>
      </c>
      <c r="J14" s="142">
        <f t="shared" si="6"/>
        <v>41.095890410958901</v>
      </c>
      <c r="K14" s="142">
        <f t="shared" si="6"/>
        <v>9.5890410958904102</v>
      </c>
      <c r="L14" s="142">
        <f t="shared" si="6"/>
        <v>2.7397260273972601</v>
      </c>
      <c r="M14" s="142">
        <f t="shared" si="6"/>
        <v>1.3698630136986301</v>
      </c>
      <c r="N14" s="143">
        <f t="shared" si="7"/>
        <v>73</v>
      </c>
      <c r="O14" s="142">
        <f t="shared" si="8"/>
        <v>9.5890410958904102</v>
      </c>
      <c r="P14" s="142">
        <f t="shared" si="8"/>
        <v>1.3698630136986301</v>
      </c>
      <c r="Q14" s="142">
        <f t="shared" si="8"/>
        <v>0</v>
      </c>
      <c r="R14" s="142">
        <f t="shared" si="8"/>
        <v>4.10958904109589</v>
      </c>
      <c r="S14" s="141">
        <f t="shared" si="8"/>
        <v>42.465753424657535</v>
      </c>
      <c r="T14" s="142">
        <f t="shared" si="8"/>
        <v>2.7397260273972601</v>
      </c>
      <c r="U14" s="142">
        <f t="shared" si="8"/>
        <v>39.726027397260275</v>
      </c>
      <c r="V14" s="141">
        <v>77.073397100614002</v>
      </c>
      <c r="W14" s="143">
        <f t="shared" si="9"/>
        <v>73</v>
      </c>
      <c r="X14" s="142">
        <f t="shared" si="10"/>
        <v>0</v>
      </c>
      <c r="Y14" s="142">
        <f t="shared" si="10"/>
        <v>0</v>
      </c>
      <c r="Z14" s="142">
        <f t="shared" si="10"/>
        <v>1.3698630136986301</v>
      </c>
      <c r="AA14" s="142">
        <f t="shared" si="10"/>
        <v>0</v>
      </c>
      <c r="AB14" s="142">
        <f t="shared" si="10"/>
        <v>19.17808219178082</v>
      </c>
      <c r="AC14" s="142">
        <f t="shared" si="10"/>
        <v>73.972602739726028</v>
      </c>
      <c r="AD14" s="142">
        <f t="shared" si="10"/>
        <v>5.4794520547945202</v>
      </c>
      <c r="AE14" s="245">
        <v>32665.536231884056</v>
      </c>
      <c r="AF14" s="188"/>
    </row>
    <row r="15" spans="1:32" ht="15" customHeight="1" x14ac:dyDescent="0.15">
      <c r="A15" s="150"/>
      <c r="B15" s="129" t="s">
        <v>643</v>
      </c>
      <c r="C15" s="143">
        <f t="shared" si="5"/>
        <v>12</v>
      </c>
      <c r="D15" s="142">
        <f t="shared" si="6"/>
        <v>0</v>
      </c>
      <c r="E15" s="142">
        <f t="shared" si="6"/>
        <v>0</v>
      </c>
      <c r="F15" s="142">
        <f t="shared" si="6"/>
        <v>16.666666666666664</v>
      </c>
      <c r="G15" s="142">
        <f t="shared" si="6"/>
        <v>0</v>
      </c>
      <c r="H15" s="142">
        <f t="shared" si="6"/>
        <v>8.3333333333333321</v>
      </c>
      <c r="I15" s="142">
        <f t="shared" si="6"/>
        <v>0</v>
      </c>
      <c r="J15" s="142">
        <f t="shared" si="6"/>
        <v>8.3333333333333321</v>
      </c>
      <c r="K15" s="142">
        <f t="shared" si="6"/>
        <v>0</v>
      </c>
      <c r="L15" s="142">
        <f t="shared" si="6"/>
        <v>66.666666666666657</v>
      </c>
      <c r="M15" s="142">
        <f t="shared" si="6"/>
        <v>0</v>
      </c>
      <c r="N15" s="143">
        <f t="shared" si="7"/>
        <v>12</v>
      </c>
      <c r="O15" s="142">
        <f t="shared" si="8"/>
        <v>33.333333333333329</v>
      </c>
      <c r="P15" s="142">
        <f t="shared" si="8"/>
        <v>8.3333333333333321</v>
      </c>
      <c r="Q15" s="142">
        <f t="shared" si="8"/>
        <v>0</v>
      </c>
      <c r="R15" s="142">
        <f t="shared" si="8"/>
        <v>8.3333333333333321</v>
      </c>
      <c r="S15" s="142">
        <f t="shared" si="8"/>
        <v>25</v>
      </c>
      <c r="T15" s="142">
        <f t="shared" si="8"/>
        <v>0</v>
      </c>
      <c r="U15" s="142">
        <f t="shared" si="8"/>
        <v>25</v>
      </c>
      <c r="V15" s="141">
        <v>43.42199260920335</v>
      </c>
      <c r="W15" s="143">
        <f t="shared" si="9"/>
        <v>12</v>
      </c>
      <c r="X15" s="142">
        <f t="shared" si="10"/>
        <v>8.3333333333333321</v>
      </c>
      <c r="Y15" s="142">
        <f t="shared" si="10"/>
        <v>16.666666666666664</v>
      </c>
      <c r="Z15" s="142">
        <f t="shared" si="10"/>
        <v>0</v>
      </c>
      <c r="AA15" s="142">
        <f t="shared" si="10"/>
        <v>16.666666666666664</v>
      </c>
      <c r="AB15" s="142">
        <f t="shared" si="10"/>
        <v>25</v>
      </c>
      <c r="AC15" s="142">
        <f t="shared" si="10"/>
        <v>25</v>
      </c>
      <c r="AD15" s="142">
        <f t="shared" si="10"/>
        <v>8.3333333333333321</v>
      </c>
      <c r="AE15" s="245">
        <v>19658.090909090908</v>
      </c>
      <c r="AF15" s="188"/>
    </row>
    <row r="16" spans="1:32" ht="15" customHeight="1" x14ac:dyDescent="0.15">
      <c r="A16" s="236"/>
      <c r="B16" s="130" t="s">
        <v>332</v>
      </c>
      <c r="C16" s="147">
        <f t="shared" si="5"/>
        <v>63</v>
      </c>
      <c r="D16" s="133">
        <f t="shared" si="6"/>
        <v>3.1746031746031744</v>
      </c>
      <c r="E16" s="133">
        <f t="shared" si="6"/>
        <v>0</v>
      </c>
      <c r="F16" s="133">
        <f t="shared" si="6"/>
        <v>6.3492063492063489</v>
      </c>
      <c r="G16" s="133">
        <f t="shared" si="6"/>
        <v>4.7619047619047619</v>
      </c>
      <c r="H16" s="133">
        <f t="shared" si="6"/>
        <v>4.7619047619047619</v>
      </c>
      <c r="I16" s="133">
        <f t="shared" si="6"/>
        <v>6.3492063492063489</v>
      </c>
      <c r="J16" s="133">
        <f t="shared" si="6"/>
        <v>1.5873015873015872</v>
      </c>
      <c r="K16" s="133">
        <f t="shared" si="6"/>
        <v>1.5873015873015872</v>
      </c>
      <c r="L16" s="133">
        <f t="shared" si="6"/>
        <v>0</v>
      </c>
      <c r="M16" s="133">
        <f t="shared" si="6"/>
        <v>71.428571428571431</v>
      </c>
      <c r="N16" s="147">
        <f t="shared" si="7"/>
        <v>63</v>
      </c>
      <c r="O16" s="133">
        <f t="shared" si="8"/>
        <v>6.3492063492063489</v>
      </c>
      <c r="P16" s="133">
        <f t="shared" si="8"/>
        <v>3.1746031746031744</v>
      </c>
      <c r="Q16" s="133">
        <f t="shared" si="8"/>
        <v>3.1746031746031744</v>
      </c>
      <c r="R16" s="133">
        <f t="shared" si="8"/>
        <v>3.1746031746031744</v>
      </c>
      <c r="S16" s="133">
        <f t="shared" si="8"/>
        <v>30.158730158730158</v>
      </c>
      <c r="T16" s="133">
        <f t="shared" si="8"/>
        <v>3.1746031746031744</v>
      </c>
      <c r="U16" s="133">
        <f t="shared" si="8"/>
        <v>50.793650793650791</v>
      </c>
      <c r="V16" s="133">
        <v>73.850175411182619</v>
      </c>
      <c r="W16" s="147">
        <f t="shared" si="9"/>
        <v>63</v>
      </c>
      <c r="X16" s="133">
        <f t="shared" si="10"/>
        <v>0</v>
      </c>
      <c r="Y16" s="133">
        <f t="shared" si="10"/>
        <v>3.1746031746031744</v>
      </c>
      <c r="Z16" s="133">
        <f t="shared" si="10"/>
        <v>3.1746031746031744</v>
      </c>
      <c r="AA16" s="133">
        <f t="shared" si="10"/>
        <v>28.571428571428569</v>
      </c>
      <c r="AB16" s="133">
        <f t="shared" si="10"/>
        <v>31.746031746031743</v>
      </c>
      <c r="AC16" s="133">
        <f t="shared" si="10"/>
        <v>20.634920634920633</v>
      </c>
      <c r="AD16" s="133">
        <f t="shared" si="10"/>
        <v>12.698412698412698</v>
      </c>
      <c r="AE16" s="238">
        <v>37743.418181818182</v>
      </c>
      <c r="AF16" s="188"/>
    </row>
    <row r="20" spans="1:30" ht="15" customHeight="1" x14ac:dyDescent="0.15">
      <c r="A20" s="230" t="s">
        <v>504</v>
      </c>
      <c r="B20" s="231"/>
      <c r="C20" s="156">
        <v>1601</v>
      </c>
      <c r="D20" s="156">
        <v>171</v>
      </c>
      <c r="E20" s="156">
        <v>213</v>
      </c>
      <c r="F20" s="156">
        <v>276</v>
      </c>
      <c r="G20" s="156">
        <v>317</v>
      </c>
      <c r="H20" s="156">
        <v>300</v>
      </c>
      <c r="I20" s="156">
        <v>127</v>
      </c>
      <c r="J20" s="156">
        <v>110</v>
      </c>
      <c r="K20" s="156">
        <v>24</v>
      </c>
      <c r="L20" s="156">
        <v>11</v>
      </c>
      <c r="M20" s="156">
        <v>52</v>
      </c>
      <c r="N20" s="156">
        <v>1601</v>
      </c>
      <c r="O20" s="156">
        <v>171</v>
      </c>
      <c r="P20" s="156">
        <v>116</v>
      </c>
      <c r="Q20" s="156">
        <v>101</v>
      </c>
      <c r="R20" s="156">
        <v>123</v>
      </c>
      <c r="S20" s="156">
        <v>407</v>
      </c>
      <c r="T20" s="156">
        <v>20</v>
      </c>
      <c r="U20" s="156">
        <v>663</v>
      </c>
      <c r="V20" s="156"/>
      <c r="W20" s="114">
        <v>1601</v>
      </c>
      <c r="X20" s="114">
        <v>19</v>
      </c>
      <c r="Y20" s="114">
        <v>113</v>
      </c>
      <c r="Z20" s="114">
        <v>156</v>
      </c>
      <c r="AA20" s="114">
        <v>572</v>
      </c>
      <c r="AB20" s="114">
        <v>354</v>
      </c>
      <c r="AC20" s="114">
        <v>289</v>
      </c>
      <c r="AD20" s="114">
        <v>98</v>
      </c>
    </row>
    <row r="21" spans="1:30" ht="15" customHeight="1" x14ac:dyDescent="0.15">
      <c r="A21" s="236"/>
      <c r="B21" s="237"/>
      <c r="C21" s="156"/>
      <c r="D21" s="156"/>
      <c r="E21" s="156"/>
      <c r="F21" s="156"/>
      <c r="G21" s="156"/>
      <c r="H21" s="156"/>
      <c r="I21" s="156"/>
      <c r="J21" s="156"/>
      <c r="K21" s="156"/>
      <c r="L21" s="156"/>
      <c r="M21" s="156"/>
      <c r="N21" s="156"/>
      <c r="O21" s="156"/>
      <c r="P21" s="156"/>
      <c r="Q21" s="156"/>
      <c r="R21" s="156"/>
      <c r="S21" s="156"/>
      <c r="T21" s="156"/>
      <c r="U21" s="156"/>
      <c r="V21" s="156"/>
    </row>
    <row r="22" spans="1:30" ht="15" customHeight="1" x14ac:dyDescent="0.15">
      <c r="A22" s="242" t="s">
        <v>738</v>
      </c>
      <c r="B22" s="135" t="s">
        <v>633</v>
      </c>
      <c r="C22" s="156">
        <v>42</v>
      </c>
      <c r="D22" s="156">
        <v>20</v>
      </c>
      <c r="E22" s="156">
        <v>3</v>
      </c>
      <c r="F22" s="156">
        <v>9</v>
      </c>
      <c r="G22" s="156">
        <v>3</v>
      </c>
      <c r="H22" s="156">
        <v>3</v>
      </c>
      <c r="I22" s="156">
        <v>3</v>
      </c>
      <c r="J22" s="156">
        <v>1</v>
      </c>
      <c r="K22" s="156">
        <v>0</v>
      </c>
      <c r="L22" s="156">
        <v>0</v>
      </c>
      <c r="M22" s="156">
        <v>0</v>
      </c>
      <c r="N22" s="156">
        <v>42</v>
      </c>
      <c r="O22" s="156">
        <v>4</v>
      </c>
      <c r="P22" s="156">
        <v>8</v>
      </c>
      <c r="Q22" s="156">
        <v>2</v>
      </c>
      <c r="R22" s="156">
        <v>1</v>
      </c>
      <c r="S22" s="156">
        <v>7</v>
      </c>
      <c r="T22" s="156">
        <v>1</v>
      </c>
      <c r="U22" s="156">
        <v>19</v>
      </c>
      <c r="V22" s="156"/>
      <c r="W22" s="114">
        <v>42</v>
      </c>
      <c r="X22" s="114">
        <v>2</v>
      </c>
      <c r="Y22" s="114">
        <v>9</v>
      </c>
      <c r="Z22" s="114">
        <v>7</v>
      </c>
      <c r="AA22" s="114">
        <v>13</v>
      </c>
      <c r="AB22" s="114">
        <v>7</v>
      </c>
      <c r="AC22" s="114">
        <v>0</v>
      </c>
      <c r="AD22" s="114">
        <v>4</v>
      </c>
    </row>
    <row r="23" spans="1:30" ht="15" customHeight="1" x14ac:dyDescent="0.15">
      <c r="A23" s="150" t="s">
        <v>739</v>
      </c>
      <c r="B23" s="129" t="s">
        <v>635</v>
      </c>
      <c r="C23" s="156">
        <v>47</v>
      </c>
      <c r="D23" s="156">
        <v>18</v>
      </c>
      <c r="E23" s="156">
        <v>11</v>
      </c>
      <c r="F23" s="156">
        <v>8</v>
      </c>
      <c r="G23" s="156">
        <v>4</v>
      </c>
      <c r="H23" s="156">
        <v>5</v>
      </c>
      <c r="I23" s="156">
        <v>0</v>
      </c>
      <c r="J23" s="156">
        <v>1</v>
      </c>
      <c r="K23" s="156">
        <v>0</v>
      </c>
      <c r="L23" s="156">
        <v>0</v>
      </c>
      <c r="M23" s="156">
        <v>0</v>
      </c>
      <c r="N23" s="156">
        <v>47</v>
      </c>
      <c r="O23" s="156">
        <v>7</v>
      </c>
      <c r="P23" s="156">
        <v>5</v>
      </c>
      <c r="Q23" s="156">
        <v>1</v>
      </c>
      <c r="R23" s="156">
        <v>2</v>
      </c>
      <c r="S23" s="156">
        <v>7</v>
      </c>
      <c r="T23" s="156">
        <v>1</v>
      </c>
      <c r="U23" s="156">
        <v>24</v>
      </c>
      <c r="V23" s="156"/>
      <c r="W23" s="114">
        <v>47</v>
      </c>
      <c r="X23" s="114">
        <v>1</v>
      </c>
      <c r="Y23" s="114">
        <v>12</v>
      </c>
      <c r="Z23" s="114">
        <v>8</v>
      </c>
      <c r="AA23" s="114">
        <v>19</v>
      </c>
      <c r="AB23" s="114">
        <v>2</v>
      </c>
      <c r="AC23" s="114">
        <v>2</v>
      </c>
      <c r="AD23" s="114">
        <v>3</v>
      </c>
    </row>
    <row r="24" spans="1:30" ht="15" customHeight="1" x14ac:dyDescent="0.15">
      <c r="A24" s="150"/>
      <c r="B24" s="129" t="s">
        <v>636</v>
      </c>
      <c r="C24" s="156">
        <v>187</v>
      </c>
      <c r="D24" s="156">
        <v>40</v>
      </c>
      <c r="E24" s="156">
        <v>36</v>
      </c>
      <c r="F24" s="156">
        <v>57</v>
      </c>
      <c r="G24" s="156">
        <v>24</v>
      </c>
      <c r="H24" s="156">
        <v>23</v>
      </c>
      <c r="I24" s="156">
        <v>6</v>
      </c>
      <c r="J24" s="156">
        <v>0</v>
      </c>
      <c r="K24" s="156">
        <v>1</v>
      </c>
      <c r="L24" s="156">
        <v>0</v>
      </c>
      <c r="M24" s="156">
        <v>0</v>
      </c>
      <c r="N24" s="156">
        <v>187</v>
      </c>
      <c r="O24" s="156">
        <v>18</v>
      </c>
      <c r="P24" s="156">
        <v>30</v>
      </c>
      <c r="Q24" s="156">
        <v>18</v>
      </c>
      <c r="R24" s="156">
        <v>12</v>
      </c>
      <c r="S24" s="156">
        <v>28</v>
      </c>
      <c r="T24" s="156">
        <v>2</v>
      </c>
      <c r="U24" s="156">
        <v>79</v>
      </c>
      <c r="V24" s="156"/>
      <c r="W24" s="114">
        <v>187</v>
      </c>
      <c r="X24" s="114">
        <v>3</v>
      </c>
      <c r="Y24" s="114">
        <v>40</v>
      </c>
      <c r="Z24" s="114">
        <v>36</v>
      </c>
      <c r="AA24" s="114">
        <v>72</v>
      </c>
      <c r="AB24" s="114">
        <v>15</v>
      </c>
      <c r="AC24" s="114">
        <v>5</v>
      </c>
      <c r="AD24" s="114">
        <v>16</v>
      </c>
    </row>
    <row r="25" spans="1:30" ht="15" customHeight="1" x14ac:dyDescent="0.15">
      <c r="A25" s="150"/>
      <c r="B25" s="129" t="s">
        <v>637</v>
      </c>
      <c r="C25" s="156">
        <v>285</v>
      </c>
      <c r="D25" s="156">
        <v>30</v>
      </c>
      <c r="E25" s="156">
        <v>47</v>
      </c>
      <c r="F25" s="156">
        <v>55</v>
      </c>
      <c r="G25" s="156">
        <v>96</v>
      </c>
      <c r="H25" s="156">
        <v>38</v>
      </c>
      <c r="I25" s="156">
        <v>12</v>
      </c>
      <c r="J25" s="156">
        <v>4</v>
      </c>
      <c r="K25" s="156">
        <v>2</v>
      </c>
      <c r="L25" s="156">
        <v>0</v>
      </c>
      <c r="M25" s="156">
        <v>1</v>
      </c>
      <c r="N25" s="156">
        <v>285</v>
      </c>
      <c r="O25" s="156">
        <v>34</v>
      </c>
      <c r="P25" s="156">
        <v>26</v>
      </c>
      <c r="Q25" s="156">
        <v>23</v>
      </c>
      <c r="R25" s="156">
        <v>27</v>
      </c>
      <c r="S25" s="156">
        <v>59</v>
      </c>
      <c r="T25" s="156">
        <v>2</v>
      </c>
      <c r="U25" s="156">
        <v>114</v>
      </c>
      <c r="V25" s="156"/>
      <c r="W25" s="114">
        <v>285</v>
      </c>
      <c r="X25" s="114">
        <v>6</v>
      </c>
      <c r="Y25" s="114">
        <v>18</v>
      </c>
      <c r="Z25" s="114">
        <v>42</v>
      </c>
      <c r="AA25" s="114">
        <v>156</v>
      </c>
      <c r="AB25" s="114">
        <v>38</v>
      </c>
      <c r="AC25" s="114">
        <v>14</v>
      </c>
      <c r="AD25" s="114">
        <v>11</v>
      </c>
    </row>
    <row r="26" spans="1:30" ht="15" customHeight="1" x14ac:dyDescent="0.15">
      <c r="A26" s="150"/>
      <c r="B26" s="129" t="s">
        <v>638</v>
      </c>
      <c r="C26" s="156">
        <v>378</v>
      </c>
      <c r="D26" s="156">
        <v>27</v>
      </c>
      <c r="E26" s="156">
        <v>48</v>
      </c>
      <c r="F26" s="156">
        <v>81</v>
      </c>
      <c r="G26" s="156">
        <v>97</v>
      </c>
      <c r="H26" s="156">
        <v>74</v>
      </c>
      <c r="I26" s="156">
        <v>30</v>
      </c>
      <c r="J26" s="156">
        <v>17</v>
      </c>
      <c r="K26" s="156">
        <v>2</v>
      </c>
      <c r="L26" s="156">
        <v>0</v>
      </c>
      <c r="M26" s="156">
        <v>2</v>
      </c>
      <c r="N26" s="156">
        <v>378</v>
      </c>
      <c r="O26" s="156">
        <v>43</v>
      </c>
      <c r="P26" s="156">
        <v>24</v>
      </c>
      <c r="Q26" s="156">
        <v>37</v>
      </c>
      <c r="R26" s="156">
        <v>34</v>
      </c>
      <c r="S26" s="156">
        <v>84</v>
      </c>
      <c r="T26" s="156">
        <v>4</v>
      </c>
      <c r="U26" s="156">
        <v>152</v>
      </c>
      <c r="V26" s="156"/>
      <c r="W26" s="114">
        <v>378</v>
      </c>
      <c r="X26" s="114">
        <v>3</v>
      </c>
      <c r="Y26" s="114">
        <v>23</v>
      </c>
      <c r="Z26" s="114">
        <v>41</v>
      </c>
      <c r="AA26" s="114">
        <v>177</v>
      </c>
      <c r="AB26" s="114">
        <v>88</v>
      </c>
      <c r="AC26" s="114">
        <v>27</v>
      </c>
      <c r="AD26" s="114">
        <v>19</v>
      </c>
    </row>
    <row r="27" spans="1:30" ht="15" customHeight="1" x14ac:dyDescent="0.15">
      <c r="A27" s="150"/>
      <c r="B27" s="129" t="s">
        <v>639</v>
      </c>
      <c r="C27" s="156">
        <v>176</v>
      </c>
      <c r="D27" s="156">
        <v>14</v>
      </c>
      <c r="E27" s="156">
        <v>29</v>
      </c>
      <c r="F27" s="156">
        <v>26</v>
      </c>
      <c r="G27" s="156">
        <v>37</v>
      </c>
      <c r="H27" s="156">
        <v>46</v>
      </c>
      <c r="I27" s="156">
        <v>14</v>
      </c>
      <c r="J27" s="156">
        <v>4</v>
      </c>
      <c r="K27" s="156">
        <v>5</v>
      </c>
      <c r="L27" s="156">
        <v>0</v>
      </c>
      <c r="M27" s="156">
        <v>1</v>
      </c>
      <c r="N27" s="156">
        <v>176</v>
      </c>
      <c r="O27" s="156">
        <v>13</v>
      </c>
      <c r="P27" s="156">
        <v>9</v>
      </c>
      <c r="Q27" s="156">
        <v>9</v>
      </c>
      <c r="R27" s="156">
        <v>15</v>
      </c>
      <c r="S27" s="156">
        <v>45</v>
      </c>
      <c r="T27" s="156">
        <v>4</v>
      </c>
      <c r="U27" s="156">
        <v>81</v>
      </c>
      <c r="V27" s="156"/>
      <c r="W27" s="114">
        <v>176</v>
      </c>
      <c r="X27" s="114">
        <v>1</v>
      </c>
      <c r="Y27" s="114">
        <v>4</v>
      </c>
      <c r="Z27" s="114">
        <v>14</v>
      </c>
      <c r="AA27" s="114">
        <v>69</v>
      </c>
      <c r="AB27" s="114">
        <v>46</v>
      </c>
      <c r="AC27" s="114">
        <v>30</v>
      </c>
      <c r="AD27" s="114">
        <v>12</v>
      </c>
    </row>
    <row r="28" spans="1:30" ht="15" customHeight="1" x14ac:dyDescent="0.15">
      <c r="A28" s="150"/>
      <c r="B28" s="129" t="s">
        <v>640</v>
      </c>
      <c r="C28" s="156">
        <v>267</v>
      </c>
      <c r="D28" s="156">
        <v>12</v>
      </c>
      <c r="E28" s="156">
        <v>33</v>
      </c>
      <c r="F28" s="156">
        <v>27</v>
      </c>
      <c r="G28" s="156">
        <v>40</v>
      </c>
      <c r="H28" s="156">
        <v>79</v>
      </c>
      <c r="I28" s="156">
        <v>37</v>
      </c>
      <c r="J28" s="156">
        <v>33</v>
      </c>
      <c r="K28" s="156">
        <v>4</v>
      </c>
      <c r="L28" s="156">
        <v>0</v>
      </c>
      <c r="M28" s="156">
        <v>2</v>
      </c>
      <c r="N28" s="156">
        <v>267</v>
      </c>
      <c r="O28" s="156">
        <v>30</v>
      </c>
      <c r="P28" s="156">
        <v>6</v>
      </c>
      <c r="Q28" s="156">
        <v>8</v>
      </c>
      <c r="R28" s="156">
        <v>20</v>
      </c>
      <c r="S28" s="156">
        <v>98</v>
      </c>
      <c r="T28" s="156">
        <v>2</v>
      </c>
      <c r="U28" s="156">
        <v>103</v>
      </c>
      <c r="V28" s="156"/>
      <c r="W28" s="114">
        <v>267</v>
      </c>
      <c r="X28" s="114">
        <v>1</v>
      </c>
      <c r="Y28" s="114">
        <v>3</v>
      </c>
      <c r="Z28" s="114">
        <v>5</v>
      </c>
      <c r="AA28" s="114">
        <v>41</v>
      </c>
      <c r="AB28" s="114">
        <v>102</v>
      </c>
      <c r="AC28" s="114">
        <v>99</v>
      </c>
      <c r="AD28" s="114">
        <v>16</v>
      </c>
    </row>
    <row r="29" spans="1:30" ht="15" customHeight="1" x14ac:dyDescent="0.15">
      <c r="A29" s="150"/>
      <c r="B29" s="129" t="s">
        <v>641</v>
      </c>
      <c r="C29" s="156">
        <v>71</v>
      </c>
      <c r="D29" s="156">
        <v>4</v>
      </c>
      <c r="E29" s="156">
        <v>3</v>
      </c>
      <c r="F29" s="156">
        <v>6</v>
      </c>
      <c r="G29" s="156">
        <v>5</v>
      </c>
      <c r="H29" s="156">
        <v>17</v>
      </c>
      <c r="I29" s="156">
        <v>15</v>
      </c>
      <c r="J29" s="156">
        <v>18</v>
      </c>
      <c r="K29" s="156">
        <v>2</v>
      </c>
      <c r="L29" s="156">
        <v>1</v>
      </c>
      <c r="M29" s="156">
        <v>0</v>
      </c>
      <c r="N29" s="156">
        <v>71</v>
      </c>
      <c r="O29" s="156">
        <v>7</v>
      </c>
      <c r="P29" s="156">
        <v>4</v>
      </c>
      <c r="Q29" s="156">
        <v>1</v>
      </c>
      <c r="R29" s="156">
        <v>6</v>
      </c>
      <c r="S29" s="156">
        <v>26</v>
      </c>
      <c r="T29" s="156">
        <v>0</v>
      </c>
      <c r="U29" s="156">
        <v>27</v>
      </c>
      <c r="V29" s="156"/>
      <c r="W29" s="114">
        <v>71</v>
      </c>
      <c r="X29" s="114">
        <v>1</v>
      </c>
      <c r="Y29" s="114">
        <v>0</v>
      </c>
      <c r="Z29" s="114">
        <v>0</v>
      </c>
      <c r="AA29" s="114">
        <v>5</v>
      </c>
      <c r="AB29" s="114">
        <v>19</v>
      </c>
      <c r="AC29" s="114">
        <v>42</v>
      </c>
      <c r="AD29" s="114">
        <v>4</v>
      </c>
    </row>
    <row r="30" spans="1:30" ht="15" customHeight="1" x14ac:dyDescent="0.15">
      <c r="A30" s="150"/>
      <c r="B30" s="129" t="s">
        <v>642</v>
      </c>
      <c r="C30" s="156">
        <v>73</v>
      </c>
      <c r="D30" s="156">
        <v>4</v>
      </c>
      <c r="E30" s="156">
        <v>3</v>
      </c>
      <c r="F30" s="156">
        <v>1</v>
      </c>
      <c r="G30" s="156">
        <v>8</v>
      </c>
      <c r="H30" s="156">
        <v>11</v>
      </c>
      <c r="I30" s="156">
        <v>6</v>
      </c>
      <c r="J30" s="156">
        <v>30</v>
      </c>
      <c r="K30" s="156">
        <v>7</v>
      </c>
      <c r="L30" s="156">
        <v>2</v>
      </c>
      <c r="M30" s="156">
        <v>1</v>
      </c>
      <c r="N30" s="156">
        <v>73</v>
      </c>
      <c r="O30" s="156">
        <v>7</v>
      </c>
      <c r="P30" s="156">
        <v>1</v>
      </c>
      <c r="Q30" s="156">
        <v>0</v>
      </c>
      <c r="R30" s="156">
        <v>3</v>
      </c>
      <c r="S30" s="156">
        <v>31</v>
      </c>
      <c r="T30" s="156">
        <v>2</v>
      </c>
      <c r="U30" s="156">
        <v>29</v>
      </c>
      <c r="V30" s="156"/>
      <c r="W30" s="114">
        <v>73</v>
      </c>
      <c r="X30" s="114">
        <v>0</v>
      </c>
      <c r="Y30" s="114">
        <v>0</v>
      </c>
      <c r="Z30" s="114">
        <v>1</v>
      </c>
      <c r="AA30" s="114">
        <v>0</v>
      </c>
      <c r="AB30" s="114">
        <v>14</v>
      </c>
      <c r="AC30" s="114">
        <v>54</v>
      </c>
      <c r="AD30" s="114">
        <v>4</v>
      </c>
    </row>
    <row r="31" spans="1:30" ht="15" customHeight="1" x14ac:dyDescent="0.15">
      <c r="A31" s="150"/>
      <c r="B31" s="129" t="s">
        <v>643</v>
      </c>
      <c r="C31" s="156">
        <v>12</v>
      </c>
      <c r="D31" s="156">
        <v>0</v>
      </c>
      <c r="E31" s="156">
        <v>0</v>
      </c>
      <c r="F31" s="156">
        <v>2</v>
      </c>
      <c r="G31" s="156">
        <v>0</v>
      </c>
      <c r="H31" s="156">
        <v>1</v>
      </c>
      <c r="I31" s="156">
        <v>0</v>
      </c>
      <c r="J31" s="156">
        <v>1</v>
      </c>
      <c r="K31" s="156">
        <v>0</v>
      </c>
      <c r="L31" s="156">
        <v>8</v>
      </c>
      <c r="M31" s="156">
        <v>0</v>
      </c>
      <c r="N31" s="156">
        <v>12</v>
      </c>
      <c r="O31" s="156">
        <v>4</v>
      </c>
      <c r="P31" s="156">
        <v>1</v>
      </c>
      <c r="Q31" s="156">
        <v>0</v>
      </c>
      <c r="R31" s="156">
        <v>1</v>
      </c>
      <c r="S31" s="156">
        <v>3</v>
      </c>
      <c r="T31" s="156">
        <v>0</v>
      </c>
      <c r="U31" s="156">
        <v>3</v>
      </c>
      <c r="V31" s="156"/>
      <c r="W31" s="114">
        <v>12</v>
      </c>
      <c r="X31" s="114">
        <v>1</v>
      </c>
      <c r="Y31" s="114">
        <v>2</v>
      </c>
      <c r="Z31" s="114">
        <v>0</v>
      </c>
      <c r="AA31" s="114">
        <v>2</v>
      </c>
      <c r="AB31" s="114">
        <v>3</v>
      </c>
      <c r="AC31" s="114">
        <v>3</v>
      </c>
      <c r="AD31" s="114">
        <v>1</v>
      </c>
    </row>
    <row r="32" spans="1:30" ht="15" customHeight="1" x14ac:dyDescent="0.15">
      <c r="A32" s="236"/>
      <c r="B32" s="130" t="s">
        <v>332</v>
      </c>
      <c r="C32" s="156">
        <v>63</v>
      </c>
      <c r="D32" s="156">
        <v>2</v>
      </c>
      <c r="E32" s="156">
        <v>0</v>
      </c>
      <c r="F32" s="156">
        <v>4</v>
      </c>
      <c r="G32" s="156">
        <v>3</v>
      </c>
      <c r="H32" s="156">
        <v>3</v>
      </c>
      <c r="I32" s="156">
        <v>4</v>
      </c>
      <c r="J32" s="156">
        <v>1</v>
      </c>
      <c r="K32" s="156">
        <v>1</v>
      </c>
      <c r="L32" s="156">
        <v>0</v>
      </c>
      <c r="M32" s="156">
        <v>45</v>
      </c>
      <c r="N32" s="156">
        <v>63</v>
      </c>
      <c r="O32" s="156">
        <v>4</v>
      </c>
      <c r="P32" s="156">
        <v>2</v>
      </c>
      <c r="Q32" s="156">
        <v>2</v>
      </c>
      <c r="R32" s="156">
        <v>2</v>
      </c>
      <c r="S32" s="156">
        <v>19</v>
      </c>
      <c r="T32" s="156">
        <v>2</v>
      </c>
      <c r="U32" s="156">
        <v>32</v>
      </c>
      <c r="V32" s="156"/>
      <c r="W32" s="114">
        <v>63</v>
      </c>
      <c r="X32" s="114">
        <v>0</v>
      </c>
      <c r="Y32" s="114">
        <v>2</v>
      </c>
      <c r="Z32" s="114">
        <v>2</v>
      </c>
      <c r="AA32" s="114">
        <v>18</v>
      </c>
      <c r="AB32" s="114">
        <v>20</v>
      </c>
      <c r="AC32" s="114">
        <v>13</v>
      </c>
      <c r="AD32" s="114">
        <v>8</v>
      </c>
    </row>
  </sheetData>
  <phoneticPr fontId="1"/>
  <pageMargins left="0.39370078740157483" right="0.39370078740157483" top="0.70866141732283472" bottom="0.39370078740157483" header="0.31496062992125984" footer="0.19685039370078741"/>
  <pageSetup paperSize="9" scale="85" orientation="landscape" horizontalDpi="200" verticalDpi="200" r:id="rId1"/>
  <headerFooter alignWithMargins="0">
    <oddHeader>&amp;R[４．介護サービス量の適正性]
&amp;A  (&amp;P/&amp;N)</oddHeader>
  </headerFooter>
  <colBreaks count="2" manualBreakCount="2">
    <brk id="13" max="1048575" man="1"/>
    <brk id="22"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view="pageBreakPreview" zoomScaleNormal="100" zoomScaleSheetLayoutView="100" workbookViewId="0"/>
  </sheetViews>
  <sheetFormatPr defaultColWidth="8" defaultRowHeight="15" customHeight="1" x14ac:dyDescent="0.15"/>
  <cols>
    <col min="1" max="1" width="11.5703125" style="114" customWidth="1"/>
    <col min="2" max="2" width="16.140625" style="114" customWidth="1"/>
    <col min="3" max="11" width="8.140625" style="114" customWidth="1"/>
    <col min="12" max="16384" width="8" style="114"/>
  </cols>
  <sheetData>
    <row r="1" spans="1:12" ht="15" customHeight="1" x14ac:dyDescent="0.15">
      <c r="C1" s="190" t="s">
        <v>694</v>
      </c>
    </row>
    <row r="3" spans="1:12" s="123" customFormat="1" ht="22.5" x14ac:dyDescent="0.15">
      <c r="A3" s="115"/>
      <c r="B3" s="117"/>
      <c r="C3" s="159" t="s">
        <v>499</v>
      </c>
      <c r="D3" s="160" t="s">
        <v>716</v>
      </c>
      <c r="E3" s="160" t="s">
        <v>717</v>
      </c>
      <c r="F3" s="160" t="s">
        <v>718</v>
      </c>
      <c r="G3" s="160" t="s">
        <v>719</v>
      </c>
      <c r="H3" s="160" t="s">
        <v>720</v>
      </c>
      <c r="I3" s="160" t="s">
        <v>721</v>
      </c>
      <c r="J3" s="159" t="s">
        <v>483</v>
      </c>
      <c r="K3" s="226" t="s">
        <v>722</v>
      </c>
    </row>
    <row r="4" spans="1:12" ht="15" customHeight="1" x14ac:dyDescent="0.15">
      <c r="A4" s="230" t="s">
        <v>504</v>
      </c>
      <c r="B4" s="231"/>
      <c r="C4" s="128">
        <f>C19</f>
        <v>1601</v>
      </c>
      <c r="D4" s="128">
        <f>D19</f>
        <v>171</v>
      </c>
      <c r="E4" s="128">
        <f>E19</f>
        <v>116</v>
      </c>
      <c r="F4" s="128">
        <f t="shared" ref="F4:H4" si="0">F19</f>
        <v>101</v>
      </c>
      <c r="G4" s="128">
        <f t="shared" si="0"/>
        <v>123</v>
      </c>
      <c r="H4" s="128">
        <f t="shared" si="0"/>
        <v>407</v>
      </c>
      <c r="I4" s="128">
        <f>I19</f>
        <v>20</v>
      </c>
      <c r="J4" s="128">
        <f>J19</f>
        <v>663</v>
      </c>
      <c r="K4" s="139">
        <v>60.795692858541166</v>
      </c>
    </row>
    <row r="5" spans="1:12" ht="15" customHeight="1" x14ac:dyDescent="0.15">
      <c r="A5" s="236"/>
      <c r="B5" s="237"/>
      <c r="C5" s="134">
        <f>IF(SUM(D5:K5)&gt;100,"－",SUM(D5:K5))</f>
        <v>100</v>
      </c>
      <c r="D5" s="133">
        <f t="shared" ref="D5:J5" si="1">D4/$C4*100</f>
        <v>10.680824484697064</v>
      </c>
      <c r="E5" s="133">
        <f t="shared" si="1"/>
        <v>7.2454715802623362</v>
      </c>
      <c r="F5" s="133">
        <f t="shared" si="1"/>
        <v>6.3085571517801382</v>
      </c>
      <c r="G5" s="133">
        <f t="shared" si="1"/>
        <v>7.6826983135540292</v>
      </c>
      <c r="H5" s="133">
        <f t="shared" si="1"/>
        <v>25.421611492816986</v>
      </c>
      <c r="I5" s="133">
        <f t="shared" si="1"/>
        <v>1.2492192379762648</v>
      </c>
      <c r="J5" s="132">
        <f t="shared" si="1"/>
        <v>41.411617738913179</v>
      </c>
      <c r="K5" s="133"/>
    </row>
    <row r="6" spans="1:12" ht="15" customHeight="1" x14ac:dyDescent="0.15">
      <c r="A6" s="242" t="s">
        <v>684</v>
      </c>
      <c r="B6" s="135" t="s">
        <v>633</v>
      </c>
      <c r="C6" s="128">
        <f t="shared" ref="C6:C14" si="2">C21</f>
        <v>171</v>
      </c>
      <c r="D6" s="139">
        <f t="shared" ref="D6:J14" si="3">IF($C6=0,0,D21/$C6*100)</f>
        <v>13.450292397660817</v>
      </c>
      <c r="E6" s="139">
        <f t="shared" si="3"/>
        <v>15.204678362573098</v>
      </c>
      <c r="F6" s="139">
        <f t="shared" si="3"/>
        <v>9.3567251461988299</v>
      </c>
      <c r="G6" s="139">
        <f t="shared" si="3"/>
        <v>5.8479532163742682</v>
      </c>
      <c r="H6" s="139">
        <f t="shared" si="3"/>
        <v>14.035087719298245</v>
      </c>
      <c r="I6" s="139">
        <f t="shared" si="3"/>
        <v>0.58479532163742687</v>
      </c>
      <c r="J6" s="139">
        <f t="shared" si="3"/>
        <v>41.520467836257311</v>
      </c>
      <c r="K6" s="139">
        <v>44.365154398729466</v>
      </c>
      <c r="L6" s="188"/>
    </row>
    <row r="7" spans="1:12" ht="15" customHeight="1" x14ac:dyDescent="0.15">
      <c r="A7" s="150" t="s">
        <v>740</v>
      </c>
      <c r="B7" s="129" t="s">
        <v>646</v>
      </c>
      <c r="C7" s="143">
        <f t="shared" si="2"/>
        <v>213</v>
      </c>
      <c r="D7" s="142">
        <f t="shared" si="3"/>
        <v>12.206572769953052</v>
      </c>
      <c r="E7" s="142">
        <f t="shared" si="3"/>
        <v>10.7981220657277</v>
      </c>
      <c r="F7" s="142">
        <f t="shared" si="3"/>
        <v>9.8591549295774641</v>
      </c>
      <c r="G7" s="142">
        <f t="shared" si="3"/>
        <v>7.042253521126761</v>
      </c>
      <c r="H7" s="142">
        <f t="shared" si="3"/>
        <v>17.370892018779344</v>
      </c>
      <c r="I7" s="142">
        <f t="shared" si="3"/>
        <v>1.4084507042253522</v>
      </c>
      <c r="J7" s="142">
        <f t="shared" si="3"/>
        <v>41.314553990610328</v>
      </c>
      <c r="K7" s="142">
        <v>51.293663936370692</v>
      </c>
      <c r="L7" s="188"/>
    </row>
    <row r="8" spans="1:12" ht="15" customHeight="1" x14ac:dyDescent="0.15">
      <c r="A8" s="150"/>
      <c r="B8" s="129" t="s">
        <v>647</v>
      </c>
      <c r="C8" s="143">
        <f t="shared" si="2"/>
        <v>276</v>
      </c>
      <c r="D8" s="142">
        <f t="shared" si="3"/>
        <v>10.869565217391305</v>
      </c>
      <c r="E8" s="142">
        <f t="shared" si="3"/>
        <v>8.3333333333333321</v>
      </c>
      <c r="F8" s="142">
        <f t="shared" si="3"/>
        <v>6.1594202898550732</v>
      </c>
      <c r="G8" s="142">
        <f t="shared" si="3"/>
        <v>7.9710144927536222</v>
      </c>
      <c r="H8" s="142">
        <f t="shared" si="3"/>
        <v>22.10144927536232</v>
      </c>
      <c r="I8" s="142">
        <f t="shared" si="3"/>
        <v>1.8115942028985508</v>
      </c>
      <c r="J8" s="142">
        <f t="shared" si="3"/>
        <v>42.753623188405797</v>
      </c>
      <c r="K8" s="142">
        <v>58.058035350725319</v>
      </c>
      <c r="L8" s="188"/>
    </row>
    <row r="9" spans="1:12" ht="15" customHeight="1" x14ac:dyDescent="0.15">
      <c r="A9" s="150"/>
      <c r="B9" s="129" t="s">
        <v>648</v>
      </c>
      <c r="C9" s="143">
        <f t="shared" si="2"/>
        <v>317</v>
      </c>
      <c r="D9" s="142">
        <f t="shared" si="3"/>
        <v>9.4637223974763405</v>
      </c>
      <c r="E9" s="142">
        <f t="shared" si="3"/>
        <v>5.9936908517350158</v>
      </c>
      <c r="F9" s="142">
        <f t="shared" si="3"/>
        <v>7.5709779179810726</v>
      </c>
      <c r="G9" s="142">
        <f t="shared" si="3"/>
        <v>11.67192429022082</v>
      </c>
      <c r="H9" s="142">
        <f t="shared" si="3"/>
        <v>26.18296529968454</v>
      </c>
      <c r="I9" s="142">
        <f t="shared" si="3"/>
        <v>0.94637223974763407</v>
      </c>
      <c r="J9" s="142">
        <f t="shared" si="3"/>
        <v>38.170347003154575</v>
      </c>
      <c r="K9" s="142">
        <v>63.180073888994499</v>
      </c>
      <c r="L9" s="188"/>
    </row>
    <row r="10" spans="1:12" ht="15" customHeight="1" x14ac:dyDescent="0.15">
      <c r="A10" s="150"/>
      <c r="B10" s="129" t="s">
        <v>649</v>
      </c>
      <c r="C10" s="143">
        <f t="shared" si="2"/>
        <v>300</v>
      </c>
      <c r="D10" s="142">
        <f t="shared" si="3"/>
        <v>10.333333333333334</v>
      </c>
      <c r="E10" s="142">
        <f t="shared" si="3"/>
        <v>5.3333333333333339</v>
      </c>
      <c r="F10" s="142">
        <f t="shared" si="3"/>
        <v>4.3333333333333339</v>
      </c>
      <c r="G10" s="142">
        <f t="shared" si="3"/>
        <v>6.666666666666667</v>
      </c>
      <c r="H10" s="142">
        <f t="shared" si="3"/>
        <v>30.333333333333336</v>
      </c>
      <c r="I10" s="142">
        <f t="shared" si="3"/>
        <v>0.66666666666666674</v>
      </c>
      <c r="J10" s="142">
        <f t="shared" si="3"/>
        <v>42.333333333333336</v>
      </c>
      <c r="K10" s="141">
        <v>65.737969334748229</v>
      </c>
      <c r="L10" s="188"/>
    </row>
    <row r="11" spans="1:12" ht="15" customHeight="1" x14ac:dyDescent="0.15">
      <c r="A11" s="150"/>
      <c r="B11" s="129" t="s">
        <v>650</v>
      </c>
      <c r="C11" s="143">
        <f t="shared" si="2"/>
        <v>127</v>
      </c>
      <c r="D11" s="142">
        <f t="shared" si="3"/>
        <v>8.6614173228346463</v>
      </c>
      <c r="E11" s="142">
        <f t="shared" si="3"/>
        <v>1.5748031496062991</v>
      </c>
      <c r="F11" s="142">
        <f t="shared" si="3"/>
        <v>3.9370078740157481</v>
      </c>
      <c r="G11" s="142">
        <f t="shared" si="3"/>
        <v>5.5118110236220472</v>
      </c>
      <c r="H11" s="142">
        <f t="shared" si="3"/>
        <v>31.496062992125985</v>
      </c>
      <c r="I11" s="142">
        <f t="shared" si="3"/>
        <v>1.5748031496062991</v>
      </c>
      <c r="J11" s="142">
        <f t="shared" si="3"/>
        <v>47.244094488188978</v>
      </c>
      <c r="K11" s="141">
        <v>71.621777958863802</v>
      </c>
      <c r="L11" s="188"/>
    </row>
    <row r="12" spans="1:12" ht="15" customHeight="1" x14ac:dyDescent="0.15">
      <c r="A12" s="150"/>
      <c r="B12" s="129" t="s">
        <v>651</v>
      </c>
      <c r="C12" s="143">
        <f t="shared" si="2"/>
        <v>110</v>
      </c>
      <c r="D12" s="142">
        <f t="shared" si="3"/>
        <v>10.909090909090908</v>
      </c>
      <c r="E12" s="142">
        <f t="shared" si="3"/>
        <v>2.7272727272727271</v>
      </c>
      <c r="F12" s="142">
        <f t="shared" si="3"/>
        <v>1.8181818181818181</v>
      </c>
      <c r="G12" s="142">
        <f t="shared" si="3"/>
        <v>2.7272727272727271</v>
      </c>
      <c r="H12" s="141">
        <f t="shared" si="3"/>
        <v>40</v>
      </c>
      <c r="I12" s="142">
        <f t="shared" si="3"/>
        <v>0.90909090909090906</v>
      </c>
      <c r="J12" s="142">
        <f t="shared" si="3"/>
        <v>40.909090909090914</v>
      </c>
      <c r="K12" s="141">
        <v>71.56270683921197</v>
      </c>
      <c r="L12" s="188"/>
    </row>
    <row r="13" spans="1:12" ht="15" customHeight="1" x14ac:dyDescent="0.15">
      <c r="A13" s="150"/>
      <c r="B13" s="129" t="s">
        <v>652</v>
      </c>
      <c r="C13" s="143">
        <f t="shared" si="2"/>
        <v>24</v>
      </c>
      <c r="D13" s="142">
        <f t="shared" si="3"/>
        <v>4.1666666666666661</v>
      </c>
      <c r="E13" s="142">
        <f t="shared" si="3"/>
        <v>0</v>
      </c>
      <c r="F13" s="142">
        <f t="shared" si="3"/>
        <v>4.1666666666666661</v>
      </c>
      <c r="G13" s="142">
        <f t="shared" si="3"/>
        <v>20.833333333333336</v>
      </c>
      <c r="H13" s="142">
        <f t="shared" si="3"/>
        <v>29.166666666666668</v>
      </c>
      <c r="I13" s="142">
        <f t="shared" si="3"/>
        <v>4.1666666666666661</v>
      </c>
      <c r="J13" s="142">
        <f t="shared" si="3"/>
        <v>37.5</v>
      </c>
      <c r="K13" s="141">
        <v>80.712264036494034</v>
      </c>
      <c r="L13" s="188"/>
    </row>
    <row r="14" spans="1:12" ht="15" customHeight="1" x14ac:dyDescent="0.15">
      <c r="A14" s="150"/>
      <c r="B14" s="129" t="s">
        <v>643</v>
      </c>
      <c r="C14" s="143">
        <f t="shared" si="2"/>
        <v>11</v>
      </c>
      <c r="D14" s="142">
        <f t="shared" si="3"/>
        <v>27.27272727272727</v>
      </c>
      <c r="E14" s="142">
        <f t="shared" si="3"/>
        <v>9.0909090909090917</v>
      </c>
      <c r="F14" s="142">
        <f t="shared" si="3"/>
        <v>0</v>
      </c>
      <c r="G14" s="142">
        <f t="shared" si="3"/>
        <v>9.0909090909090917</v>
      </c>
      <c r="H14" s="142">
        <f t="shared" si="3"/>
        <v>36.363636363636367</v>
      </c>
      <c r="I14" s="142">
        <f t="shared" si="3"/>
        <v>0</v>
      </c>
      <c r="J14" s="142">
        <f t="shared" si="3"/>
        <v>18.181818181818183</v>
      </c>
      <c r="K14" s="141">
        <v>53.427397367866433</v>
      </c>
      <c r="L14" s="188"/>
    </row>
    <row r="15" spans="1:12" ht="15" customHeight="1" x14ac:dyDescent="0.15">
      <c r="A15" s="236"/>
      <c r="B15" s="130" t="s">
        <v>332</v>
      </c>
      <c r="C15" s="147">
        <f t="shared" ref="C15" si="4">C31</f>
        <v>0</v>
      </c>
      <c r="D15" s="133">
        <f t="shared" ref="D15:J15" si="5">IF($C15=0,0,D31/$C15*100)</f>
        <v>0</v>
      </c>
      <c r="E15" s="133">
        <f t="shared" si="5"/>
        <v>0</v>
      </c>
      <c r="F15" s="133">
        <f t="shared" si="5"/>
        <v>0</v>
      </c>
      <c r="G15" s="133">
        <f t="shared" si="5"/>
        <v>0</v>
      </c>
      <c r="H15" s="133">
        <f t="shared" si="5"/>
        <v>0</v>
      </c>
      <c r="I15" s="133">
        <f t="shared" si="5"/>
        <v>0</v>
      </c>
      <c r="J15" s="133">
        <f t="shared" si="5"/>
        <v>0</v>
      </c>
      <c r="K15" s="133">
        <v>70.241270072415816</v>
      </c>
      <c r="L15" s="188"/>
    </row>
    <row r="19" spans="1:11" ht="15" customHeight="1" x14ac:dyDescent="0.15">
      <c r="A19" s="230" t="s">
        <v>504</v>
      </c>
      <c r="B19" s="231"/>
      <c r="C19" s="156">
        <v>1601</v>
      </c>
      <c r="D19" s="156">
        <v>171</v>
      </c>
      <c r="E19" s="156">
        <v>116</v>
      </c>
      <c r="F19" s="156">
        <v>101</v>
      </c>
      <c r="G19" s="156">
        <v>123</v>
      </c>
      <c r="H19" s="156">
        <v>407</v>
      </c>
      <c r="I19" s="156">
        <v>20</v>
      </c>
      <c r="J19" s="156">
        <v>663</v>
      </c>
      <c r="K19" s="156"/>
    </row>
    <row r="20" spans="1:11" ht="15" customHeight="1" x14ac:dyDescent="0.15">
      <c r="A20" s="236"/>
      <c r="B20" s="237"/>
      <c r="C20" s="156"/>
      <c r="D20" s="156"/>
      <c r="E20" s="156"/>
      <c r="F20" s="156"/>
      <c r="G20" s="156"/>
      <c r="H20" s="156"/>
      <c r="I20" s="156"/>
      <c r="J20" s="156"/>
      <c r="K20" s="156"/>
    </row>
    <row r="21" spans="1:11" ht="15" customHeight="1" x14ac:dyDescent="0.15">
      <c r="A21" s="242" t="s">
        <v>684</v>
      </c>
      <c r="B21" s="135" t="s">
        <v>633</v>
      </c>
      <c r="C21" s="156">
        <v>171</v>
      </c>
      <c r="D21" s="156">
        <v>23</v>
      </c>
      <c r="E21" s="156">
        <v>26</v>
      </c>
      <c r="F21" s="156">
        <v>16</v>
      </c>
      <c r="G21" s="156">
        <v>10</v>
      </c>
      <c r="H21" s="156">
        <v>24</v>
      </c>
      <c r="I21" s="156">
        <v>1</v>
      </c>
      <c r="J21" s="156">
        <v>71</v>
      </c>
      <c r="K21" s="156"/>
    </row>
    <row r="22" spans="1:11" ht="15" customHeight="1" x14ac:dyDescent="0.15">
      <c r="A22" s="150" t="s">
        <v>740</v>
      </c>
      <c r="B22" s="129" t="s">
        <v>646</v>
      </c>
      <c r="C22" s="156">
        <v>213</v>
      </c>
      <c r="D22" s="156">
        <v>26</v>
      </c>
      <c r="E22" s="156">
        <v>23</v>
      </c>
      <c r="F22" s="156">
        <v>21</v>
      </c>
      <c r="G22" s="156">
        <v>15</v>
      </c>
      <c r="H22" s="156">
        <v>37</v>
      </c>
      <c r="I22" s="156">
        <v>3</v>
      </c>
      <c r="J22" s="156">
        <v>88</v>
      </c>
      <c r="K22" s="156"/>
    </row>
    <row r="23" spans="1:11" ht="15" customHeight="1" x14ac:dyDescent="0.15">
      <c r="A23" s="150"/>
      <c r="B23" s="129" t="s">
        <v>647</v>
      </c>
      <c r="C23" s="156">
        <v>276</v>
      </c>
      <c r="D23" s="156">
        <v>30</v>
      </c>
      <c r="E23" s="156">
        <v>23</v>
      </c>
      <c r="F23" s="156">
        <v>17</v>
      </c>
      <c r="G23" s="156">
        <v>22</v>
      </c>
      <c r="H23" s="156">
        <v>61</v>
      </c>
      <c r="I23" s="156">
        <v>5</v>
      </c>
      <c r="J23" s="156">
        <v>118</v>
      </c>
      <c r="K23" s="156"/>
    </row>
    <row r="24" spans="1:11" ht="15" customHeight="1" x14ac:dyDescent="0.15">
      <c r="A24" s="150"/>
      <c r="B24" s="129" t="s">
        <v>648</v>
      </c>
      <c r="C24" s="156">
        <v>317</v>
      </c>
      <c r="D24" s="156">
        <v>30</v>
      </c>
      <c r="E24" s="156">
        <v>19</v>
      </c>
      <c r="F24" s="156">
        <v>24</v>
      </c>
      <c r="G24" s="156">
        <v>37</v>
      </c>
      <c r="H24" s="156">
        <v>83</v>
      </c>
      <c r="I24" s="156">
        <v>3</v>
      </c>
      <c r="J24" s="156">
        <v>121</v>
      </c>
      <c r="K24" s="156"/>
    </row>
    <row r="25" spans="1:11" ht="15" customHeight="1" x14ac:dyDescent="0.15">
      <c r="A25" s="150"/>
      <c r="B25" s="129" t="s">
        <v>649</v>
      </c>
      <c r="C25" s="156">
        <v>300</v>
      </c>
      <c r="D25" s="156">
        <v>31</v>
      </c>
      <c r="E25" s="156">
        <v>16</v>
      </c>
      <c r="F25" s="156">
        <v>13</v>
      </c>
      <c r="G25" s="156">
        <v>20</v>
      </c>
      <c r="H25" s="156">
        <v>91</v>
      </c>
      <c r="I25" s="156">
        <v>2</v>
      </c>
      <c r="J25" s="156">
        <v>127</v>
      </c>
      <c r="K25" s="156"/>
    </row>
    <row r="26" spans="1:11" ht="15" customHeight="1" x14ac:dyDescent="0.15">
      <c r="A26" s="150"/>
      <c r="B26" s="129" t="s">
        <v>650</v>
      </c>
      <c r="C26" s="156">
        <v>127</v>
      </c>
      <c r="D26" s="156">
        <v>11</v>
      </c>
      <c r="E26" s="156">
        <v>2</v>
      </c>
      <c r="F26" s="156">
        <v>5</v>
      </c>
      <c r="G26" s="156">
        <v>7</v>
      </c>
      <c r="H26" s="156">
        <v>40</v>
      </c>
      <c r="I26" s="156">
        <v>2</v>
      </c>
      <c r="J26" s="156">
        <v>60</v>
      </c>
      <c r="K26" s="156"/>
    </row>
    <row r="27" spans="1:11" ht="15" customHeight="1" x14ac:dyDescent="0.15">
      <c r="A27" s="150"/>
      <c r="B27" s="129" t="s">
        <v>651</v>
      </c>
      <c r="C27" s="156">
        <v>110</v>
      </c>
      <c r="D27" s="156">
        <v>12</v>
      </c>
      <c r="E27" s="156">
        <v>3</v>
      </c>
      <c r="F27" s="156">
        <v>2</v>
      </c>
      <c r="G27" s="156">
        <v>3</v>
      </c>
      <c r="H27" s="156">
        <v>44</v>
      </c>
      <c r="I27" s="156">
        <v>1</v>
      </c>
      <c r="J27" s="156">
        <v>45</v>
      </c>
      <c r="K27" s="156"/>
    </row>
    <row r="28" spans="1:11" ht="15" customHeight="1" x14ac:dyDescent="0.15">
      <c r="A28" s="150"/>
      <c r="B28" s="129" t="s">
        <v>652</v>
      </c>
      <c r="C28" s="156">
        <v>24</v>
      </c>
      <c r="D28" s="156">
        <v>1</v>
      </c>
      <c r="E28" s="156">
        <v>0</v>
      </c>
      <c r="F28" s="156">
        <v>1</v>
      </c>
      <c r="G28" s="156">
        <v>5</v>
      </c>
      <c r="H28" s="156">
        <v>7</v>
      </c>
      <c r="I28" s="156">
        <v>1</v>
      </c>
      <c r="J28" s="156">
        <v>9</v>
      </c>
      <c r="K28" s="156"/>
    </row>
    <row r="29" spans="1:11" ht="15" customHeight="1" x14ac:dyDescent="0.15">
      <c r="A29" s="150"/>
      <c r="B29" s="129" t="s">
        <v>643</v>
      </c>
      <c r="C29" s="156">
        <v>11</v>
      </c>
      <c r="D29" s="156">
        <v>3</v>
      </c>
      <c r="E29" s="156">
        <v>1</v>
      </c>
      <c r="F29" s="156">
        <v>0</v>
      </c>
      <c r="G29" s="156">
        <v>1</v>
      </c>
      <c r="H29" s="156">
        <v>4</v>
      </c>
      <c r="I29" s="156">
        <v>0</v>
      </c>
      <c r="J29" s="156">
        <v>2</v>
      </c>
      <c r="K29" s="156"/>
    </row>
    <row r="30" spans="1:11" ht="15" customHeight="1" x14ac:dyDescent="0.15">
      <c r="A30" s="236"/>
      <c r="B30" s="130" t="s">
        <v>332</v>
      </c>
      <c r="C30" s="156">
        <v>52</v>
      </c>
      <c r="D30" s="156">
        <v>4</v>
      </c>
      <c r="E30" s="156">
        <v>3</v>
      </c>
      <c r="F30" s="156">
        <v>2</v>
      </c>
      <c r="G30" s="156">
        <v>3</v>
      </c>
      <c r="H30" s="156">
        <v>16</v>
      </c>
      <c r="I30" s="156">
        <v>2</v>
      </c>
      <c r="J30" s="156">
        <v>22</v>
      </c>
      <c r="K30" s="156"/>
    </row>
    <row r="31" spans="1:11" ht="15" customHeight="1" x14ac:dyDescent="0.15">
      <c r="C31" s="156"/>
      <c r="D31" s="156"/>
      <c r="E31" s="156"/>
      <c r="F31" s="156"/>
      <c r="G31" s="156"/>
      <c r="H31" s="156"/>
      <c r="I31" s="156"/>
      <c r="J31" s="156"/>
      <c r="K31" s="156"/>
    </row>
  </sheetData>
  <phoneticPr fontId="1"/>
  <pageMargins left="0.39370078740157483" right="0.39370078740157483" top="0.70866141732283472" bottom="0.39370078740157483" header="0.31496062992125984" footer="0.19685039370078741"/>
  <pageSetup paperSize="9" scale="85" orientation="landscape" horizontalDpi="200" verticalDpi="200" r:id="rId1"/>
  <headerFooter alignWithMargins="0">
    <oddHeader>&amp;R[４．介護サービス量の適正性]
&amp;A  (&amp;P/&amp;N)</oddHeader>
  </headerFooter>
  <colBreaks count="1" manualBreakCount="1">
    <brk id="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78"/>
  <sheetViews>
    <sheetView showGridLines="0" zoomScale="85" zoomScaleNormal="85" zoomScaleSheetLayoutView="90" workbookViewId="0">
      <pane xSplit="3" ySplit="3" topLeftCell="D4" activePane="bottomRight" state="frozen"/>
      <selection pane="topRight"/>
      <selection pane="bottomLeft"/>
      <selection pane="bottomRight"/>
    </sheetView>
  </sheetViews>
  <sheetFormatPr defaultColWidth="8" defaultRowHeight="15" customHeight="1" x14ac:dyDescent="0.15"/>
  <cols>
    <col min="1" max="1" width="16.85546875" style="61" customWidth="1"/>
    <col min="2" max="2" width="17.5703125" style="61" customWidth="1"/>
    <col min="3" max="3" width="20.28515625" style="61" customWidth="1"/>
    <col min="4" max="9" width="8.7109375" style="63" customWidth="1"/>
    <col min="10" max="13" width="8" style="61"/>
    <col min="14" max="14" width="9.5703125" style="61" bestFit="1" customWidth="1"/>
    <col min="15" max="17" width="8" style="61"/>
    <col min="18" max="20" width="8.5703125" style="61" bestFit="1" customWidth="1"/>
    <col min="21" max="23" width="9.5703125" style="61" bestFit="1" customWidth="1"/>
    <col min="24" max="25" width="8.5703125" style="61" bestFit="1" customWidth="1"/>
    <col min="26" max="27" width="8" style="61"/>
    <col min="28" max="28" width="9.28515625" style="61" customWidth="1"/>
    <col min="29" max="30" width="8" style="61"/>
    <col min="31" max="31" width="9.5703125" style="61" bestFit="1" customWidth="1"/>
    <col min="32" max="16384" width="8" style="61"/>
  </cols>
  <sheetData>
    <row r="1" spans="1:9" ht="15" customHeight="1" x14ac:dyDescent="0.15">
      <c r="D1" s="62" t="s">
        <v>325</v>
      </c>
    </row>
    <row r="2" spans="1:9" ht="15" customHeight="1" x14ac:dyDescent="0.15">
      <c r="D2" s="289" t="s">
        <v>326</v>
      </c>
      <c r="E2" s="290"/>
      <c r="F2" s="290"/>
      <c r="G2" s="290"/>
      <c r="H2" s="290"/>
      <c r="I2" s="291"/>
    </row>
    <row r="3" spans="1:9" s="69" customFormat="1" ht="24" x14ac:dyDescent="0.15">
      <c r="A3" s="64"/>
      <c r="B3" s="65"/>
      <c r="C3" s="66"/>
      <c r="D3" s="67" t="s">
        <v>327</v>
      </c>
      <c r="E3" s="67" t="s">
        <v>328</v>
      </c>
      <c r="F3" s="68" t="s">
        <v>329</v>
      </c>
      <c r="G3" s="67" t="s">
        <v>330</v>
      </c>
      <c r="H3" s="67" t="s">
        <v>331</v>
      </c>
      <c r="I3" s="67" t="s">
        <v>332</v>
      </c>
    </row>
    <row r="4" spans="1:9" ht="15" customHeight="1" x14ac:dyDescent="0.15">
      <c r="A4" s="70" t="s">
        <v>333</v>
      </c>
      <c r="B4" s="71" t="s">
        <v>334</v>
      </c>
      <c r="C4" s="72" t="s">
        <v>335</v>
      </c>
      <c r="D4" s="73">
        <v>577</v>
      </c>
      <c r="E4" s="73">
        <f t="shared" ref="E4:I4" si="0">E243</f>
        <v>117</v>
      </c>
      <c r="F4" s="73">
        <f t="shared" si="0"/>
        <v>216</v>
      </c>
      <c r="G4" s="73">
        <f t="shared" si="0"/>
        <v>123</v>
      </c>
      <c r="H4" s="73">
        <f t="shared" si="0"/>
        <v>81</v>
      </c>
      <c r="I4" s="73">
        <f t="shared" si="0"/>
        <v>40</v>
      </c>
    </row>
    <row r="5" spans="1:9" ht="15" customHeight="1" x14ac:dyDescent="0.15">
      <c r="A5" s="74" t="s">
        <v>336</v>
      </c>
      <c r="B5" s="74"/>
      <c r="C5" s="75"/>
      <c r="D5" s="76">
        <v>100</v>
      </c>
      <c r="E5" s="77">
        <f>E4/$D4*100</f>
        <v>20.27729636048527</v>
      </c>
      <c r="F5" s="77">
        <f>F4/$D4*100</f>
        <v>37.435008665511269</v>
      </c>
      <c r="G5" s="77">
        <f>G4/$D4*100</f>
        <v>21.317157712305026</v>
      </c>
      <c r="H5" s="77">
        <f>H4/$D4*100</f>
        <v>14.038128249566725</v>
      </c>
      <c r="I5" s="77">
        <f>I4/$D4*100</f>
        <v>6.9324090121317159</v>
      </c>
    </row>
    <row r="6" spans="1:9" ht="15" customHeight="1" x14ac:dyDescent="0.15">
      <c r="A6" s="74" t="s">
        <v>337</v>
      </c>
      <c r="B6" s="71" t="s">
        <v>338</v>
      </c>
      <c r="C6" s="70" t="s">
        <v>339</v>
      </c>
      <c r="D6" s="73">
        <v>518</v>
      </c>
      <c r="E6" s="78">
        <f t="shared" ref="E6:I9" si="1">IF($D6=0,0,E245/$D6*100)</f>
        <v>20.849420849420849</v>
      </c>
      <c r="F6" s="78">
        <f t="shared" si="1"/>
        <v>37.065637065637063</v>
      </c>
      <c r="G6" s="78">
        <f t="shared" si="1"/>
        <v>22.007722007722009</v>
      </c>
      <c r="H6" s="78">
        <f t="shared" si="1"/>
        <v>13.513513513513514</v>
      </c>
      <c r="I6" s="78">
        <f t="shared" si="1"/>
        <v>6.563706563706563</v>
      </c>
    </row>
    <row r="7" spans="1:9" ht="15" customHeight="1" x14ac:dyDescent="0.15">
      <c r="A7" s="74"/>
      <c r="B7" s="71"/>
      <c r="C7" s="74" t="s">
        <v>340</v>
      </c>
      <c r="D7" s="79">
        <v>32</v>
      </c>
      <c r="E7" s="80">
        <f t="shared" si="1"/>
        <v>15.625</v>
      </c>
      <c r="F7" s="80">
        <f t="shared" si="1"/>
        <v>46.875</v>
      </c>
      <c r="G7" s="80">
        <f t="shared" si="1"/>
        <v>15.625</v>
      </c>
      <c r="H7" s="80">
        <f t="shared" si="1"/>
        <v>18.75</v>
      </c>
      <c r="I7" s="80">
        <f t="shared" si="1"/>
        <v>3.125</v>
      </c>
    </row>
    <row r="8" spans="1:9" ht="15" customHeight="1" x14ac:dyDescent="0.15">
      <c r="A8" s="74"/>
      <c r="B8" s="74"/>
      <c r="C8" s="74" t="s">
        <v>341</v>
      </c>
      <c r="D8" s="79">
        <v>14</v>
      </c>
      <c r="E8" s="80">
        <f t="shared" si="1"/>
        <v>28.571428571428569</v>
      </c>
      <c r="F8" s="80">
        <f t="shared" si="1"/>
        <v>35.714285714285715</v>
      </c>
      <c r="G8" s="80">
        <f t="shared" si="1"/>
        <v>21.428571428571427</v>
      </c>
      <c r="H8" s="80">
        <f t="shared" si="1"/>
        <v>14.285714285714285</v>
      </c>
      <c r="I8" s="80">
        <f t="shared" si="1"/>
        <v>0</v>
      </c>
    </row>
    <row r="9" spans="1:9" ht="15" customHeight="1" x14ac:dyDescent="0.15">
      <c r="A9" s="74"/>
      <c r="B9" s="81"/>
      <c r="C9" s="75" t="s">
        <v>332</v>
      </c>
      <c r="D9" s="82">
        <v>13</v>
      </c>
      <c r="E9" s="77">
        <f t="shared" si="1"/>
        <v>0</v>
      </c>
      <c r="F9" s="77">
        <f t="shared" si="1"/>
        <v>30.76923076923077</v>
      </c>
      <c r="G9" s="77">
        <f t="shared" si="1"/>
        <v>7.6923076923076925</v>
      </c>
      <c r="H9" s="77">
        <f t="shared" si="1"/>
        <v>23.076923076923077</v>
      </c>
      <c r="I9" s="77">
        <f t="shared" si="1"/>
        <v>38.461538461538467</v>
      </c>
    </row>
    <row r="10" spans="1:9" ht="15" customHeight="1" x14ac:dyDescent="0.15">
      <c r="A10" s="74"/>
      <c r="B10" s="71" t="s">
        <v>342</v>
      </c>
      <c r="C10" s="72" t="s">
        <v>335</v>
      </c>
      <c r="D10" s="73">
        <v>57</v>
      </c>
      <c r="E10" s="73">
        <f t="shared" ref="E10:I10" si="2">E249</f>
        <v>14</v>
      </c>
      <c r="F10" s="73">
        <f t="shared" si="2"/>
        <v>18</v>
      </c>
      <c r="G10" s="73">
        <f t="shared" si="2"/>
        <v>11</v>
      </c>
      <c r="H10" s="73">
        <f t="shared" si="2"/>
        <v>10</v>
      </c>
      <c r="I10" s="73">
        <f t="shared" si="2"/>
        <v>4</v>
      </c>
    </row>
    <row r="11" spans="1:9" ht="15" customHeight="1" x14ac:dyDescent="0.15">
      <c r="A11" s="74"/>
      <c r="B11" s="71" t="s">
        <v>343</v>
      </c>
      <c r="C11" s="75"/>
      <c r="D11" s="76">
        <v>100</v>
      </c>
      <c r="E11" s="77">
        <f>E10/$D10*100</f>
        <v>24.561403508771928</v>
      </c>
      <c r="F11" s="77">
        <f>F10/$D10*100</f>
        <v>31.578947368421051</v>
      </c>
      <c r="G11" s="77">
        <f>G10/$D10*100</f>
        <v>19.298245614035086</v>
      </c>
      <c r="H11" s="77">
        <f>H10/$D10*100</f>
        <v>17.543859649122805</v>
      </c>
      <c r="I11" s="77">
        <f>I10/$D10*100</f>
        <v>7.0175438596491224</v>
      </c>
    </row>
    <row r="12" spans="1:9" ht="15" customHeight="1" x14ac:dyDescent="0.15">
      <c r="A12" s="74"/>
      <c r="B12" s="71" t="s">
        <v>344</v>
      </c>
      <c r="C12" s="70" t="s">
        <v>339</v>
      </c>
      <c r="D12" s="73">
        <v>45</v>
      </c>
      <c r="E12" s="78">
        <f t="shared" ref="E12:I15" si="3">IF($D12=0,0,E251/$D12*100)</f>
        <v>24.444444444444443</v>
      </c>
      <c r="F12" s="78">
        <f t="shared" si="3"/>
        <v>33.333333333333329</v>
      </c>
      <c r="G12" s="78">
        <f t="shared" si="3"/>
        <v>22.222222222222221</v>
      </c>
      <c r="H12" s="78">
        <f t="shared" si="3"/>
        <v>15.555555555555555</v>
      </c>
      <c r="I12" s="78">
        <f t="shared" si="3"/>
        <v>4.4444444444444446</v>
      </c>
    </row>
    <row r="13" spans="1:9" ht="15" customHeight="1" x14ac:dyDescent="0.15">
      <c r="A13" s="74"/>
      <c r="B13" s="71"/>
      <c r="C13" s="74" t="s">
        <v>340</v>
      </c>
      <c r="D13" s="79">
        <v>4</v>
      </c>
      <c r="E13" s="80">
        <f t="shared" si="3"/>
        <v>0</v>
      </c>
      <c r="F13" s="80">
        <f t="shared" si="3"/>
        <v>50</v>
      </c>
      <c r="G13" s="80">
        <f t="shared" si="3"/>
        <v>0</v>
      </c>
      <c r="H13" s="80">
        <f t="shared" si="3"/>
        <v>50</v>
      </c>
      <c r="I13" s="80">
        <f t="shared" si="3"/>
        <v>0</v>
      </c>
    </row>
    <row r="14" spans="1:9" ht="15" customHeight="1" x14ac:dyDescent="0.15">
      <c r="A14" s="74"/>
      <c r="B14" s="74"/>
      <c r="C14" s="74" t="s">
        <v>341</v>
      </c>
      <c r="D14" s="79">
        <v>5</v>
      </c>
      <c r="E14" s="80">
        <f t="shared" si="3"/>
        <v>60</v>
      </c>
      <c r="F14" s="80">
        <f t="shared" si="3"/>
        <v>0</v>
      </c>
      <c r="G14" s="80">
        <f t="shared" si="3"/>
        <v>20</v>
      </c>
      <c r="H14" s="80">
        <f t="shared" si="3"/>
        <v>20</v>
      </c>
      <c r="I14" s="80">
        <f t="shared" si="3"/>
        <v>0</v>
      </c>
    </row>
    <row r="15" spans="1:9" ht="15" customHeight="1" x14ac:dyDescent="0.15">
      <c r="A15" s="74"/>
      <c r="B15" s="81"/>
      <c r="C15" s="75" t="s">
        <v>332</v>
      </c>
      <c r="D15" s="82">
        <v>3</v>
      </c>
      <c r="E15" s="77">
        <f t="shared" si="3"/>
        <v>0</v>
      </c>
      <c r="F15" s="77">
        <f t="shared" si="3"/>
        <v>33.333333333333329</v>
      </c>
      <c r="G15" s="77">
        <f t="shared" si="3"/>
        <v>0</v>
      </c>
      <c r="H15" s="77">
        <f t="shared" si="3"/>
        <v>0</v>
      </c>
      <c r="I15" s="77">
        <f t="shared" si="3"/>
        <v>66.666666666666657</v>
      </c>
    </row>
    <row r="16" spans="1:9" ht="15" customHeight="1" x14ac:dyDescent="0.15">
      <c r="A16" s="74"/>
      <c r="B16" s="71" t="s">
        <v>345</v>
      </c>
      <c r="C16" s="72" t="s">
        <v>335</v>
      </c>
      <c r="D16" s="73">
        <v>503</v>
      </c>
      <c r="E16" s="73">
        <f t="shared" ref="E16:I16" si="4">E255</f>
        <v>113</v>
      </c>
      <c r="F16" s="73">
        <f t="shared" si="4"/>
        <v>195</v>
      </c>
      <c r="G16" s="73">
        <f t="shared" si="4"/>
        <v>92</v>
      </c>
      <c r="H16" s="73">
        <f t="shared" si="4"/>
        <v>69</v>
      </c>
      <c r="I16" s="73">
        <f t="shared" si="4"/>
        <v>34</v>
      </c>
    </row>
    <row r="17" spans="1:9" ht="15" customHeight="1" x14ac:dyDescent="0.15">
      <c r="A17" s="74"/>
      <c r="B17" s="71"/>
      <c r="C17" s="75"/>
      <c r="D17" s="76">
        <v>100</v>
      </c>
      <c r="E17" s="77">
        <f>E16/$D16*100</f>
        <v>22.465208747514911</v>
      </c>
      <c r="F17" s="77">
        <f>F16/$D16*100</f>
        <v>38.767395626242546</v>
      </c>
      <c r="G17" s="77">
        <f>G16/$D16*100</f>
        <v>18.290258449304176</v>
      </c>
      <c r="H17" s="77">
        <f>H16/$D16*100</f>
        <v>13.717693836978132</v>
      </c>
      <c r="I17" s="77">
        <f>I16/$D16*100</f>
        <v>6.7594433399602387</v>
      </c>
    </row>
    <row r="18" spans="1:9" ht="15" customHeight="1" x14ac:dyDescent="0.15">
      <c r="A18" s="74"/>
      <c r="B18" s="71" t="s">
        <v>346</v>
      </c>
      <c r="C18" s="70" t="s">
        <v>339</v>
      </c>
      <c r="D18" s="73">
        <v>473</v>
      </c>
      <c r="E18" s="78">
        <f t="shared" ref="E18:I21" si="5">IF($D18=0,0,E257/$D18*100)</f>
        <v>23.255813953488371</v>
      </c>
      <c r="F18" s="78">
        <f t="shared" si="5"/>
        <v>39.112050739957716</v>
      </c>
      <c r="G18" s="78">
        <f t="shared" si="5"/>
        <v>18.393234672304441</v>
      </c>
      <c r="H18" s="78">
        <f t="shared" si="5"/>
        <v>13.107822410147993</v>
      </c>
      <c r="I18" s="78">
        <f t="shared" si="5"/>
        <v>6.1310782241014801</v>
      </c>
    </row>
    <row r="19" spans="1:9" ht="15" customHeight="1" x14ac:dyDescent="0.15">
      <c r="A19" s="74"/>
      <c r="B19" s="71"/>
      <c r="C19" s="74" t="s">
        <v>340</v>
      </c>
      <c r="D19" s="79">
        <v>16</v>
      </c>
      <c r="E19" s="80">
        <f t="shared" si="5"/>
        <v>12.5</v>
      </c>
      <c r="F19" s="80">
        <f t="shared" si="5"/>
        <v>31.25</v>
      </c>
      <c r="G19" s="80">
        <f t="shared" si="5"/>
        <v>12.5</v>
      </c>
      <c r="H19" s="80">
        <f t="shared" si="5"/>
        <v>37.5</v>
      </c>
      <c r="I19" s="80">
        <f t="shared" si="5"/>
        <v>6.25</v>
      </c>
    </row>
    <row r="20" spans="1:9" ht="15" customHeight="1" x14ac:dyDescent="0.15">
      <c r="A20" s="74"/>
      <c r="B20" s="74"/>
      <c r="C20" s="74" t="s">
        <v>341</v>
      </c>
      <c r="D20" s="79">
        <v>7</v>
      </c>
      <c r="E20" s="80">
        <f t="shared" si="5"/>
        <v>14.285714285714285</v>
      </c>
      <c r="F20" s="80">
        <f t="shared" si="5"/>
        <v>14.285714285714285</v>
      </c>
      <c r="G20" s="80">
        <f t="shared" si="5"/>
        <v>42.857142857142854</v>
      </c>
      <c r="H20" s="80">
        <f t="shared" si="5"/>
        <v>0</v>
      </c>
      <c r="I20" s="80">
        <f t="shared" si="5"/>
        <v>28.571428571428569</v>
      </c>
    </row>
    <row r="21" spans="1:9" ht="15" customHeight="1" x14ac:dyDescent="0.15">
      <c r="A21" s="75"/>
      <c r="B21" s="81"/>
      <c r="C21" s="75" t="s">
        <v>332</v>
      </c>
      <c r="D21" s="82">
        <v>7</v>
      </c>
      <c r="E21" s="77">
        <f t="shared" si="5"/>
        <v>0</v>
      </c>
      <c r="F21" s="77">
        <f t="shared" si="5"/>
        <v>57.142857142857139</v>
      </c>
      <c r="G21" s="77">
        <f t="shared" si="5"/>
        <v>0</v>
      </c>
      <c r="H21" s="77">
        <f t="shared" si="5"/>
        <v>14.285714285714285</v>
      </c>
      <c r="I21" s="77">
        <f t="shared" si="5"/>
        <v>28.571428571428569</v>
      </c>
    </row>
    <row r="22" spans="1:9" ht="15" customHeight="1" x14ac:dyDescent="0.15">
      <c r="A22" s="70" t="s">
        <v>347</v>
      </c>
      <c r="B22" s="71" t="s">
        <v>334</v>
      </c>
      <c r="C22" s="72" t="s">
        <v>335</v>
      </c>
      <c r="D22" s="73">
        <v>577</v>
      </c>
      <c r="E22" s="73">
        <f t="shared" ref="E22:I22" si="6">E294</f>
        <v>117</v>
      </c>
      <c r="F22" s="73">
        <f t="shared" si="6"/>
        <v>216</v>
      </c>
      <c r="G22" s="73">
        <f t="shared" si="6"/>
        <v>123</v>
      </c>
      <c r="H22" s="73">
        <f t="shared" si="6"/>
        <v>81</v>
      </c>
      <c r="I22" s="73">
        <f t="shared" si="6"/>
        <v>40</v>
      </c>
    </row>
    <row r="23" spans="1:9" ht="15" customHeight="1" x14ac:dyDescent="0.15">
      <c r="A23" s="83" t="s">
        <v>348</v>
      </c>
      <c r="B23" s="71"/>
      <c r="C23" s="75"/>
      <c r="D23" s="76">
        <v>100</v>
      </c>
      <c r="E23" s="77">
        <f>E22/$D22*100</f>
        <v>20.27729636048527</v>
      </c>
      <c r="F23" s="77">
        <f>F22/$D22*100</f>
        <v>37.435008665511269</v>
      </c>
      <c r="G23" s="77">
        <f>G22/$D22*100</f>
        <v>21.317157712305026</v>
      </c>
      <c r="H23" s="77">
        <f>H22/$D22*100</f>
        <v>14.038128249566725</v>
      </c>
      <c r="I23" s="77">
        <f>I22/$D22*100</f>
        <v>6.9324090121317159</v>
      </c>
    </row>
    <row r="24" spans="1:9" ht="15" customHeight="1" x14ac:dyDescent="0.15">
      <c r="A24" s="83" t="s">
        <v>349</v>
      </c>
      <c r="B24" s="71"/>
      <c r="C24" s="74" t="s">
        <v>350</v>
      </c>
      <c r="D24" s="73">
        <v>339</v>
      </c>
      <c r="E24" s="78">
        <f t="shared" ref="E24:I26" si="7">IF($D24=0,0,E296/$D24*100)</f>
        <v>19.764011799410032</v>
      </c>
      <c r="F24" s="78">
        <f t="shared" si="7"/>
        <v>39.528023598820063</v>
      </c>
      <c r="G24" s="78">
        <f t="shared" si="7"/>
        <v>21.828908554572273</v>
      </c>
      <c r="H24" s="78">
        <f t="shared" si="7"/>
        <v>13.864306784660767</v>
      </c>
      <c r="I24" s="78">
        <f t="shared" si="7"/>
        <v>5.0147492625368733</v>
      </c>
    </row>
    <row r="25" spans="1:9" ht="15" customHeight="1" x14ac:dyDescent="0.15">
      <c r="A25" s="83"/>
      <c r="B25" s="71"/>
      <c r="C25" s="74" t="s">
        <v>351</v>
      </c>
      <c r="D25" s="79">
        <v>211</v>
      </c>
      <c r="E25" s="80">
        <f t="shared" si="7"/>
        <v>23.222748815165879</v>
      </c>
      <c r="F25" s="80">
        <f t="shared" si="7"/>
        <v>36.018957345971565</v>
      </c>
      <c r="G25" s="80">
        <f t="shared" si="7"/>
        <v>20.379146919431278</v>
      </c>
      <c r="H25" s="80">
        <f t="shared" si="7"/>
        <v>14.218009478672986</v>
      </c>
      <c r="I25" s="80">
        <f t="shared" si="7"/>
        <v>6.1611374407582939</v>
      </c>
    </row>
    <row r="26" spans="1:9" ht="15" customHeight="1" x14ac:dyDescent="0.15">
      <c r="A26" s="83"/>
      <c r="B26" s="81"/>
      <c r="C26" s="75" t="s">
        <v>332</v>
      </c>
      <c r="D26" s="82">
        <v>27</v>
      </c>
      <c r="E26" s="77">
        <f t="shared" si="7"/>
        <v>3.7037037037037033</v>
      </c>
      <c r="F26" s="77">
        <f t="shared" si="7"/>
        <v>22.222222222222221</v>
      </c>
      <c r="G26" s="77">
        <f t="shared" si="7"/>
        <v>22.222222222222221</v>
      </c>
      <c r="H26" s="77">
        <f t="shared" si="7"/>
        <v>14.814814814814813</v>
      </c>
      <c r="I26" s="77">
        <f t="shared" si="7"/>
        <v>37.037037037037038</v>
      </c>
    </row>
    <row r="27" spans="1:9" ht="15" customHeight="1" x14ac:dyDescent="0.15">
      <c r="A27" s="83"/>
      <c r="B27" s="71" t="s">
        <v>342</v>
      </c>
      <c r="C27" s="72" t="s">
        <v>335</v>
      </c>
      <c r="D27" s="73">
        <v>57</v>
      </c>
      <c r="E27" s="73">
        <f t="shared" ref="E27:I27" si="8">E299</f>
        <v>14</v>
      </c>
      <c r="F27" s="73">
        <f t="shared" si="8"/>
        <v>18</v>
      </c>
      <c r="G27" s="73">
        <f t="shared" si="8"/>
        <v>11</v>
      </c>
      <c r="H27" s="73">
        <f t="shared" si="8"/>
        <v>10</v>
      </c>
      <c r="I27" s="73">
        <f t="shared" si="8"/>
        <v>4</v>
      </c>
    </row>
    <row r="28" spans="1:9" ht="15" customHeight="1" x14ac:dyDescent="0.15">
      <c r="A28" s="83"/>
      <c r="B28" s="71" t="s">
        <v>343</v>
      </c>
      <c r="C28" s="75"/>
      <c r="D28" s="76">
        <v>100</v>
      </c>
      <c r="E28" s="77">
        <f>E27/$D27*100</f>
        <v>24.561403508771928</v>
      </c>
      <c r="F28" s="77">
        <f>F27/$D27*100</f>
        <v>31.578947368421051</v>
      </c>
      <c r="G28" s="77">
        <f>G27/$D27*100</f>
        <v>19.298245614035086</v>
      </c>
      <c r="H28" s="77">
        <f>H27/$D27*100</f>
        <v>17.543859649122805</v>
      </c>
      <c r="I28" s="77">
        <f>I27/$D27*100</f>
        <v>7.0175438596491224</v>
      </c>
    </row>
    <row r="29" spans="1:9" ht="15" customHeight="1" x14ac:dyDescent="0.15">
      <c r="A29" s="83"/>
      <c r="B29" s="71"/>
      <c r="C29" s="74" t="s">
        <v>350</v>
      </c>
      <c r="D29" s="73">
        <v>23</v>
      </c>
      <c r="E29" s="78">
        <f t="shared" ref="E29:I31" si="9">IF($D29=0,0,E301/$D29*100)</f>
        <v>30.434782608695656</v>
      </c>
      <c r="F29" s="78">
        <f t="shared" si="9"/>
        <v>34.782608695652172</v>
      </c>
      <c r="G29" s="78">
        <f t="shared" si="9"/>
        <v>8.695652173913043</v>
      </c>
      <c r="H29" s="78">
        <f t="shared" si="9"/>
        <v>21.739130434782609</v>
      </c>
      <c r="I29" s="78">
        <f t="shared" si="9"/>
        <v>4.3478260869565215</v>
      </c>
    </row>
    <row r="30" spans="1:9" ht="15" customHeight="1" x14ac:dyDescent="0.15">
      <c r="A30" s="83"/>
      <c r="B30" s="71"/>
      <c r="C30" s="74" t="s">
        <v>351</v>
      </c>
      <c r="D30" s="79">
        <v>27</v>
      </c>
      <c r="E30" s="80">
        <f t="shared" si="9"/>
        <v>18.518518518518519</v>
      </c>
      <c r="F30" s="80">
        <f t="shared" si="9"/>
        <v>33.333333333333329</v>
      </c>
      <c r="G30" s="80">
        <f t="shared" si="9"/>
        <v>29.629629629629626</v>
      </c>
      <c r="H30" s="80">
        <f t="shared" si="9"/>
        <v>18.518518518518519</v>
      </c>
      <c r="I30" s="80">
        <f t="shared" si="9"/>
        <v>0</v>
      </c>
    </row>
    <row r="31" spans="1:9" ht="15" customHeight="1" x14ac:dyDescent="0.15">
      <c r="A31" s="83"/>
      <c r="B31" s="81"/>
      <c r="C31" s="75" t="s">
        <v>332</v>
      </c>
      <c r="D31" s="82">
        <v>7</v>
      </c>
      <c r="E31" s="77">
        <f t="shared" si="9"/>
        <v>28.571428571428569</v>
      </c>
      <c r="F31" s="77">
        <f t="shared" si="9"/>
        <v>14.285714285714285</v>
      </c>
      <c r="G31" s="77">
        <f t="shared" si="9"/>
        <v>14.285714285714285</v>
      </c>
      <c r="H31" s="77">
        <f t="shared" si="9"/>
        <v>0</v>
      </c>
      <c r="I31" s="77">
        <f t="shared" si="9"/>
        <v>42.857142857142854</v>
      </c>
    </row>
    <row r="32" spans="1:9" ht="15" customHeight="1" x14ac:dyDescent="0.15">
      <c r="A32" s="83"/>
      <c r="B32" s="71" t="s">
        <v>345</v>
      </c>
      <c r="C32" s="72" t="s">
        <v>335</v>
      </c>
      <c r="D32" s="73">
        <v>503</v>
      </c>
      <c r="E32" s="73">
        <f t="shared" ref="E32:I32" si="10">E304</f>
        <v>113</v>
      </c>
      <c r="F32" s="73">
        <f t="shared" si="10"/>
        <v>195</v>
      </c>
      <c r="G32" s="73">
        <f t="shared" si="10"/>
        <v>92</v>
      </c>
      <c r="H32" s="73">
        <f t="shared" si="10"/>
        <v>69</v>
      </c>
      <c r="I32" s="73">
        <f t="shared" si="10"/>
        <v>34</v>
      </c>
    </row>
    <row r="33" spans="1:9" ht="15" customHeight="1" x14ac:dyDescent="0.15">
      <c r="A33" s="83"/>
      <c r="B33" s="71"/>
      <c r="C33" s="75"/>
      <c r="D33" s="76">
        <v>100</v>
      </c>
      <c r="E33" s="77">
        <f>E32/$D32*100</f>
        <v>22.465208747514911</v>
      </c>
      <c r="F33" s="77">
        <f>F32/$D32*100</f>
        <v>38.767395626242546</v>
      </c>
      <c r="G33" s="77">
        <f>G32/$D32*100</f>
        <v>18.290258449304176</v>
      </c>
      <c r="H33" s="77">
        <f>H32/$D32*100</f>
        <v>13.717693836978132</v>
      </c>
      <c r="I33" s="77">
        <f>I32/$D32*100</f>
        <v>6.7594433399602387</v>
      </c>
    </row>
    <row r="34" spans="1:9" ht="15" customHeight="1" x14ac:dyDescent="0.15">
      <c r="A34" s="83"/>
      <c r="B34" s="71"/>
      <c r="C34" s="74" t="s">
        <v>350</v>
      </c>
      <c r="D34" s="73">
        <v>235</v>
      </c>
      <c r="E34" s="78">
        <f t="shared" ref="E34:I36" si="11">IF($D34=0,0,E306/$D34*100)</f>
        <v>22.127659574468083</v>
      </c>
      <c r="F34" s="78">
        <f t="shared" si="11"/>
        <v>42.553191489361701</v>
      </c>
      <c r="G34" s="78">
        <f t="shared" si="11"/>
        <v>17.872340425531917</v>
      </c>
      <c r="H34" s="78">
        <f t="shared" si="11"/>
        <v>15.74468085106383</v>
      </c>
      <c r="I34" s="78">
        <f t="shared" si="11"/>
        <v>1.7021276595744681</v>
      </c>
    </row>
    <row r="35" spans="1:9" ht="15" customHeight="1" x14ac:dyDescent="0.15">
      <c r="A35" s="83"/>
      <c r="B35" s="71"/>
      <c r="C35" s="74" t="s">
        <v>351</v>
      </c>
      <c r="D35" s="79">
        <v>204</v>
      </c>
      <c r="E35" s="80">
        <f t="shared" si="11"/>
        <v>25.980392156862749</v>
      </c>
      <c r="F35" s="80">
        <f t="shared" si="11"/>
        <v>37.254901960784316</v>
      </c>
      <c r="G35" s="80">
        <f t="shared" si="11"/>
        <v>19.117647058823529</v>
      </c>
      <c r="H35" s="80">
        <f t="shared" si="11"/>
        <v>12.745098039215685</v>
      </c>
      <c r="I35" s="80">
        <f t="shared" si="11"/>
        <v>4.9019607843137258</v>
      </c>
    </row>
    <row r="36" spans="1:9" ht="15" customHeight="1" x14ac:dyDescent="0.15">
      <c r="A36" s="84"/>
      <c r="B36" s="81"/>
      <c r="C36" s="75" t="s">
        <v>332</v>
      </c>
      <c r="D36" s="82">
        <v>64</v>
      </c>
      <c r="E36" s="77">
        <f t="shared" si="11"/>
        <v>12.5</v>
      </c>
      <c r="F36" s="77">
        <f t="shared" si="11"/>
        <v>29.6875</v>
      </c>
      <c r="G36" s="77">
        <f t="shared" si="11"/>
        <v>17.1875</v>
      </c>
      <c r="H36" s="77">
        <f t="shared" si="11"/>
        <v>9.375</v>
      </c>
      <c r="I36" s="77">
        <f t="shared" si="11"/>
        <v>31.25</v>
      </c>
    </row>
    <row r="37" spans="1:9" ht="15" customHeight="1" x14ac:dyDescent="0.15">
      <c r="A37" s="70" t="s">
        <v>352</v>
      </c>
      <c r="B37" s="71" t="s">
        <v>334</v>
      </c>
      <c r="C37" s="72" t="s">
        <v>335</v>
      </c>
      <c r="D37" s="73">
        <v>577</v>
      </c>
      <c r="E37" s="73">
        <f t="shared" ref="E37:I37" si="12">E339</f>
        <v>117</v>
      </c>
      <c r="F37" s="73">
        <f t="shared" si="12"/>
        <v>216</v>
      </c>
      <c r="G37" s="73">
        <f t="shared" si="12"/>
        <v>123</v>
      </c>
      <c r="H37" s="73">
        <f t="shared" si="12"/>
        <v>81</v>
      </c>
      <c r="I37" s="73">
        <f t="shared" si="12"/>
        <v>40</v>
      </c>
    </row>
    <row r="38" spans="1:9" ht="15" customHeight="1" x14ac:dyDescent="0.15">
      <c r="A38" s="83" t="s">
        <v>353</v>
      </c>
      <c r="B38" s="71"/>
      <c r="C38" s="75"/>
      <c r="D38" s="76">
        <v>100</v>
      </c>
      <c r="E38" s="77">
        <f>E37/$D37*100</f>
        <v>20.27729636048527</v>
      </c>
      <c r="F38" s="77">
        <f>F37/$D37*100</f>
        <v>37.435008665511269</v>
      </c>
      <c r="G38" s="77">
        <f>G37/$D37*100</f>
        <v>21.317157712305026</v>
      </c>
      <c r="H38" s="77">
        <f>H37/$D37*100</f>
        <v>14.038128249566725</v>
      </c>
      <c r="I38" s="77">
        <f>I37/$D37*100</f>
        <v>6.9324090121317159</v>
      </c>
    </row>
    <row r="39" spans="1:9" ht="15" customHeight="1" x14ac:dyDescent="0.15">
      <c r="A39" s="83"/>
      <c r="B39" s="71"/>
      <c r="C39" s="74" t="s">
        <v>354</v>
      </c>
      <c r="D39" s="73">
        <v>172</v>
      </c>
      <c r="E39" s="78">
        <f t="shared" ref="E39:I41" si="13">IF($D39=0,0,E341/$D39*100)</f>
        <v>18.604651162790699</v>
      </c>
      <c r="F39" s="78">
        <f t="shared" si="13"/>
        <v>34.883720930232556</v>
      </c>
      <c r="G39" s="78">
        <f t="shared" si="13"/>
        <v>23.255813953488371</v>
      </c>
      <c r="H39" s="78">
        <f t="shared" si="13"/>
        <v>15.697674418604651</v>
      </c>
      <c r="I39" s="78">
        <f t="shared" si="13"/>
        <v>7.5581395348837201</v>
      </c>
    </row>
    <row r="40" spans="1:9" ht="15" customHeight="1" x14ac:dyDescent="0.15">
      <c r="A40" s="83"/>
      <c r="B40" s="71"/>
      <c r="C40" s="74" t="s">
        <v>355</v>
      </c>
      <c r="D40" s="79">
        <v>386</v>
      </c>
      <c r="E40" s="80">
        <f t="shared" si="13"/>
        <v>21.502590673575128</v>
      </c>
      <c r="F40" s="80">
        <f t="shared" si="13"/>
        <v>38.082901554404145</v>
      </c>
      <c r="G40" s="80">
        <f t="shared" si="13"/>
        <v>20.725388601036268</v>
      </c>
      <c r="H40" s="80">
        <f t="shared" si="13"/>
        <v>13.471502590673575</v>
      </c>
      <c r="I40" s="80">
        <f t="shared" si="13"/>
        <v>6.2176165803108807</v>
      </c>
    </row>
    <row r="41" spans="1:9" ht="15" customHeight="1" x14ac:dyDescent="0.15">
      <c r="A41" s="83"/>
      <c r="B41" s="81"/>
      <c r="C41" s="75" t="s">
        <v>332</v>
      </c>
      <c r="D41" s="82">
        <v>19</v>
      </c>
      <c r="E41" s="77">
        <f t="shared" si="13"/>
        <v>10.526315789473683</v>
      </c>
      <c r="F41" s="77">
        <f t="shared" si="13"/>
        <v>47.368421052631575</v>
      </c>
      <c r="G41" s="77">
        <f t="shared" si="13"/>
        <v>15.789473684210526</v>
      </c>
      <c r="H41" s="77">
        <f t="shared" si="13"/>
        <v>10.526315789473683</v>
      </c>
      <c r="I41" s="77">
        <f t="shared" si="13"/>
        <v>15.789473684210526</v>
      </c>
    </row>
    <row r="42" spans="1:9" ht="15" customHeight="1" x14ac:dyDescent="0.15">
      <c r="A42" s="83"/>
      <c r="B42" s="71" t="s">
        <v>342</v>
      </c>
      <c r="C42" s="72" t="s">
        <v>335</v>
      </c>
      <c r="D42" s="73">
        <v>57</v>
      </c>
      <c r="E42" s="73">
        <f t="shared" ref="E42:I42" si="14">E344</f>
        <v>14</v>
      </c>
      <c r="F42" s="73">
        <f t="shared" si="14"/>
        <v>18</v>
      </c>
      <c r="G42" s="73">
        <f t="shared" si="14"/>
        <v>11</v>
      </c>
      <c r="H42" s="73">
        <f t="shared" si="14"/>
        <v>10</v>
      </c>
      <c r="I42" s="73">
        <f t="shared" si="14"/>
        <v>4</v>
      </c>
    </row>
    <row r="43" spans="1:9" ht="15" customHeight="1" x14ac:dyDescent="0.15">
      <c r="A43" s="83"/>
      <c r="B43" s="71" t="s">
        <v>343</v>
      </c>
      <c r="C43" s="75"/>
      <c r="D43" s="76">
        <v>100</v>
      </c>
      <c r="E43" s="77">
        <f>E42/$D42*100</f>
        <v>24.561403508771928</v>
      </c>
      <c r="F43" s="77">
        <f>F42/$D42*100</f>
        <v>31.578947368421051</v>
      </c>
      <c r="G43" s="77">
        <f>G42/$D42*100</f>
        <v>19.298245614035086</v>
      </c>
      <c r="H43" s="77">
        <f>H42/$D42*100</f>
        <v>17.543859649122805</v>
      </c>
      <c r="I43" s="77">
        <f>I42/$D42*100</f>
        <v>7.0175438596491224</v>
      </c>
    </row>
    <row r="44" spans="1:9" ht="15" customHeight="1" x14ac:dyDescent="0.15">
      <c r="A44" s="83"/>
      <c r="B44" s="71"/>
      <c r="C44" s="74" t="s">
        <v>354</v>
      </c>
      <c r="D44" s="73">
        <v>17</v>
      </c>
      <c r="E44" s="78">
        <f t="shared" ref="E44:I46" si="15">IF($D44=0,0,E346/$D44*100)</f>
        <v>23.52941176470588</v>
      </c>
      <c r="F44" s="78">
        <f t="shared" si="15"/>
        <v>41.17647058823529</v>
      </c>
      <c r="G44" s="78">
        <f t="shared" si="15"/>
        <v>5.8823529411764701</v>
      </c>
      <c r="H44" s="78">
        <f t="shared" si="15"/>
        <v>29.411764705882355</v>
      </c>
      <c r="I44" s="78">
        <f t="shared" si="15"/>
        <v>0</v>
      </c>
    </row>
    <row r="45" spans="1:9" ht="15" customHeight="1" x14ac:dyDescent="0.15">
      <c r="A45" s="83"/>
      <c r="B45" s="71"/>
      <c r="C45" s="74" t="s">
        <v>355</v>
      </c>
      <c r="D45" s="79">
        <v>37</v>
      </c>
      <c r="E45" s="80">
        <f t="shared" si="15"/>
        <v>27.027027027027028</v>
      </c>
      <c r="F45" s="80">
        <f t="shared" si="15"/>
        <v>29.72972972972973</v>
      </c>
      <c r="G45" s="80">
        <f t="shared" si="15"/>
        <v>27.027027027027028</v>
      </c>
      <c r="H45" s="80">
        <f t="shared" si="15"/>
        <v>13.513513513513514</v>
      </c>
      <c r="I45" s="80">
        <f t="shared" si="15"/>
        <v>2.7027027027027026</v>
      </c>
    </row>
    <row r="46" spans="1:9" ht="15" customHeight="1" x14ac:dyDescent="0.15">
      <c r="A46" s="83"/>
      <c r="B46" s="81"/>
      <c r="C46" s="75" t="s">
        <v>332</v>
      </c>
      <c r="D46" s="82">
        <v>3</v>
      </c>
      <c r="E46" s="77">
        <f t="shared" si="15"/>
        <v>0</v>
      </c>
      <c r="F46" s="77">
        <f t="shared" si="15"/>
        <v>0</v>
      </c>
      <c r="G46" s="77">
        <f t="shared" si="15"/>
        <v>0</v>
      </c>
      <c r="H46" s="77">
        <f t="shared" si="15"/>
        <v>0</v>
      </c>
      <c r="I46" s="77">
        <f t="shared" si="15"/>
        <v>100</v>
      </c>
    </row>
    <row r="47" spans="1:9" ht="15" customHeight="1" x14ac:dyDescent="0.15">
      <c r="A47" s="83"/>
      <c r="B47" s="71" t="s">
        <v>345</v>
      </c>
      <c r="C47" s="72" t="s">
        <v>335</v>
      </c>
      <c r="D47" s="73">
        <v>503</v>
      </c>
      <c r="E47" s="73">
        <f t="shared" ref="E47:I47" si="16">E349</f>
        <v>113</v>
      </c>
      <c r="F47" s="73">
        <f t="shared" si="16"/>
        <v>195</v>
      </c>
      <c r="G47" s="73">
        <f t="shared" si="16"/>
        <v>92</v>
      </c>
      <c r="H47" s="73">
        <f t="shared" si="16"/>
        <v>69</v>
      </c>
      <c r="I47" s="73">
        <f t="shared" si="16"/>
        <v>34</v>
      </c>
    </row>
    <row r="48" spans="1:9" ht="15" customHeight="1" x14ac:dyDescent="0.15">
      <c r="A48" s="83"/>
      <c r="B48" s="71"/>
      <c r="C48" s="75"/>
      <c r="D48" s="76">
        <v>100</v>
      </c>
      <c r="E48" s="77">
        <f>E47/$D47*100</f>
        <v>22.465208747514911</v>
      </c>
      <c r="F48" s="77">
        <f>F47/$D47*100</f>
        <v>38.767395626242546</v>
      </c>
      <c r="G48" s="77">
        <f>G47/$D47*100</f>
        <v>18.290258449304176</v>
      </c>
      <c r="H48" s="77">
        <f>H47/$D47*100</f>
        <v>13.717693836978132</v>
      </c>
      <c r="I48" s="77">
        <f>I47/$D47*100</f>
        <v>6.7594433399602387</v>
      </c>
    </row>
    <row r="49" spans="1:9" ht="15" customHeight="1" x14ac:dyDescent="0.15">
      <c r="A49" s="83"/>
      <c r="B49" s="71"/>
      <c r="C49" s="74" t="s">
        <v>354</v>
      </c>
      <c r="D49" s="73">
        <v>138</v>
      </c>
      <c r="E49" s="78">
        <f t="shared" ref="E49:I51" si="17">IF($D49=0,0,E351/$D49*100)</f>
        <v>24.637681159420293</v>
      </c>
      <c r="F49" s="78">
        <f t="shared" si="17"/>
        <v>43.478260869565219</v>
      </c>
      <c r="G49" s="78">
        <f t="shared" si="17"/>
        <v>13.043478260869565</v>
      </c>
      <c r="H49" s="78">
        <f t="shared" si="17"/>
        <v>13.768115942028986</v>
      </c>
      <c r="I49" s="78">
        <f t="shared" si="17"/>
        <v>5.0724637681159424</v>
      </c>
    </row>
    <row r="50" spans="1:9" ht="15" customHeight="1" x14ac:dyDescent="0.15">
      <c r="A50" s="83"/>
      <c r="B50" s="71"/>
      <c r="C50" s="74" t="s">
        <v>355</v>
      </c>
      <c r="D50" s="79">
        <v>336</v>
      </c>
      <c r="E50" s="80">
        <f t="shared" si="17"/>
        <v>22.321428571428573</v>
      </c>
      <c r="F50" s="80">
        <f t="shared" si="17"/>
        <v>37.5</v>
      </c>
      <c r="G50" s="80">
        <f t="shared" si="17"/>
        <v>20.535714285714285</v>
      </c>
      <c r="H50" s="80">
        <f t="shared" si="17"/>
        <v>13.690476190476192</v>
      </c>
      <c r="I50" s="80">
        <f t="shared" si="17"/>
        <v>5.9523809523809517</v>
      </c>
    </row>
    <row r="51" spans="1:9" ht="15" customHeight="1" x14ac:dyDescent="0.15">
      <c r="A51" s="84"/>
      <c r="B51" s="81"/>
      <c r="C51" s="75" t="s">
        <v>332</v>
      </c>
      <c r="D51" s="82">
        <v>29</v>
      </c>
      <c r="E51" s="77">
        <f t="shared" si="17"/>
        <v>13.793103448275861</v>
      </c>
      <c r="F51" s="77">
        <f t="shared" si="17"/>
        <v>31.03448275862069</v>
      </c>
      <c r="G51" s="77">
        <f t="shared" si="17"/>
        <v>17.241379310344829</v>
      </c>
      <c r="H51" s="77">
        <f t="shared" si="17"/>
        <v>13.793103448275861</v>
      </c>
      <c r="I51" s="77">
        <f t="shared" si="17"/>
        <v>24.137931034482758</v>
      </c>
    </row>
    <row r="52" spans="1:9" ht="15" customHeight="1" x14ac:dyDescent="0.15">
      <c r="A52" s="70" t="s">
        <v>356</v>
      </c>
      <c r="B52" s="71" t="s">
        <v>334</v>
      </c>
      <c r="C52" s="72" t="s">
        <v>335</v>
      </c>
      <c r="D52" s="85">
        <v>577</v>
      </c>
      <c r="E52" s="85">
        <f t="shared" ref="E52:I52" si="18">E354</f>
        <v>117</v>
      </c>
      <c r="F52" s="85">
        <f t="shared" si="18"/>
        <v>216</v>
      </c>
      <c r="G52" s="85">
        <f t="shared" si="18"/>
        <v>123</v>
      </c>
      <c r="H52" s="85">
        <f t="shared" si="18"/>
        <v>81</v>
      </c>
      <c r="I52" s="85">
        <f t="shared" si="18"/>
        <v>40</v>
      </c>
    </row>
    <row r="53" spans="1:9" ht="15" customHeight="1" x14ac:dyDescent="0.15">
      <c r="A53" s="83" t="s">
        <v>357</v>
      </c>
      <c r="B53" s="71"/>
      <c r="C53" s="75"/>
      <c r="D53" s="86">
        <v>100</v>
      </c>
      <c r="E53" s="87">
        <f>E52/$D52*100</f>
        <v>20.27729636048527</v>
      </c>
      <c r="F53" s="87">
        <f>F52/$D52*100</f>
        <v>37.435008665511269</v>
      </c>
      <c r="G53" s="87">
        <f>G52/$D52*100</f>
        <v>21.317157712305026</v>
      </c>
      <c r="H53" s="87">
        <f>H52/$D52*100</f>
        <v>14.038128249566725</v>
      </c>
      <c r="I53" s="87">
        <f>I52/$D52*100</f>
        <v>6.9324090121317159</v>
      </c>
    </row>
    <row r="54" spans="1:9" ht="30" customHeight="1" x14ac:dyDescent="0.15">
      <c r="A54" s="88" t="s">
        <v>358</v>
      </c>
      <c r="B54" s="71" t="s">
        <v>359</v>
      </c>
      <c r="C54" s="89" t="s">
        <v>360</v>
      </c>
      <c r="D54" s="85">
        <v>319</v>
      </c>
      <c r="E54" s="90">
        <f t="shared" ref="E54:I57" si="19">IF($D54=0,0,E356/$D54*100)</f>
        <v>21.630094043887148</v>
      </c>
      <c r="F54" s="90">
        <f t="shared" si="19"/>
        <v>34.796238244514107</v>
      </c>
      <c r="G54" s="90">
        <f t="shared" si="19"/>
        <v>19.749216300940439</v>
      </c>
      <c r="H54" s="90">
        <f t="shared" si="19"/>
        <v>17.868338557993731</v>
      </c>
      <c r="I54" s="90">
        <f t="shared" si="19"/>
        <v>5.9561128526645764</v>
      </c>
    </row>
    <row r="55" spans="1:9" ht="30" customHeight="1" x14ac:dyDescent="0.15">
      <c r="A55" s="83"/>
      <c r="B55" s="71"/>
      <c r="C55" s="89" t="s">
        <v>361</v>
      </c>
      <c r="D55" s="91">
        <v>193</v>
      </c>
      <c r="E55" s="92">
        <f t="shared" si="19"/>
        <v>17.616580310880828</v>
      </c>
      <c r="F55" s="92">
        <f t="shared" si="19"/>
        <v>39.896373056994818</v>
      </c>
      <c r="G55" s="92">
        <f t="shared" si="19"/>
        <v>26.424870466321241</v>
      </c>
      <c r="H55" s="92">
        <f t="shared" si="19"/>
        <v>8.8082901554404138</v>
      </c>
      <c r="I55" s="92">
        <f t="shared" si="19"/>
        <v>7.2538860103626934</v>
      </c>
    </row>
    <row r="56" spans="1:9" ht="30" customHeight="1" x14ac:dyDescent="0.15">
      <c r="A56" s="83"/>
      <c r="B56" s="71"/>
      <c r="C56" s="89" t="s">
        <v>362</v>
      </c>
      <c r="D56" s="91">
        <v>38</v>
      </c>
      <c r="E56" s="92">
        <f t="shared" si="19"/>
        <v>31.578947368421051</v>
      </c>
      <c r="F56" s="92">
        <f t="shared" si="19"/>
        <v>36.84210526315789</v>
      </c>
      <c r="G56" s="92">
        <f t="shared" si="19"/>
        <v>15.789473684210526</v>
      </c>
      <c r="H56" s="92">
        <f t="shared" si="19"/>
        <v>7.8947368421052628</v>
      </c>
      <c r="I56" s="92">
        <f t="shared" si="19"/>
        <v>7.8947368421052628</v>
      </c>
    </row>
    <row r="57" spans="1:9" ht="30" customHeight="1" x14ac:dyDescent="0.15">
      <c r="A57" s="83"/>
      <c r="B57" s="81"/>
      <c r="C57" s="93" t="s">
        <v>332</v>
      </c>
      <c r="D57" s="94">
        <v>27</v>
      </c>
      <c r="E57" s="87">
        <f t="shared" si="19"/>
        <v>7.4074074074074066</v>
      </c>
      <c r="F57" s="87">
        <f t="shared" si="19"/>
        <v>51.851851851851848</v>
      </c>
      <c r="G57" s="87">
        <f t="shared" si="19"/>
        <v>11.111111111111111</v>
      </c>
      <c r="H57" s="87">
        <f t="shared" si="19"/>
        <v>14.814814814814813</v>
      </c>
      <c r="I57" s="87">
        <f t="shared" si="19"/>
        <v>14.814814814814813</v>
      </c>
    </row>
    <row r="58" spans="1:9" ht="30" customHeight="1" x14ac:dyDescent="0.15">
      <c r="A58" s="83"/>
      <c r="B58" s="95" t="s">
        <v>363</v>
      </c>
      <c r="C58" s="96" t="s">
        <v>335</v>
      </c>
      <c r="D58" s="85">
        <v>57</v>
      </c>
      <c r="E58" s="85">
        <f t="shared" ref="E58:I58" si="20">E360</f>
        <v>14</v>
      </c>
      <c r="F58" s="85">
        <f t="shared" si="20"/>
        <v>18</v>
      </c>
      <c r="G58" s="85">
        <f t="shared" si="20"/>
        <v>11</v>
      </c>
      <c r="H58" s="85">
        <f t="shared" si="20"/>
        <v>10</v>
      </c>
      <c r="I58" s="85">
        <f t="shared" si="20"/>
        <v>4</v>
      </c>
    </row>
    <row r="59" spans="1:9" ht="30" customHeight="1" x14ac:dyDescent="0.15">
      <c r="A59" s="83"/>
      <c r="B59" s="71"/>
      <c r="C59" s="97"/>
      <c r="D59" s="86">
        <v>100</v>
      </c>
      <c r="E59" s="87">
        <f>E58/$D58*100</f>
        <v>24.561403508771928</v>
      </c>
      <c r="F59" s="87">
        <f>F58/$D58*100</f>
        <v>31.578947368421051</v>
      </c>
      <c r="G59" s="87">
        <f>G58/$D58*100</f>
        <v>19.298245614035086</v>
      </c>
      <c r="H59" s="87">
        <f>H58/$D58*100</f>
        <v>17.543859649122805</v>
      </c>
      <c r="I59" s="87">
        <f>I58/$D58*100</f>
        <v>7.0175438596491224</v>
      </c>
    </row>
    <row r="60" spans="1:9" ht="30" customHeight="1" x14ac:dyDescent="0.15">
      <c r="A60" s="83"/>
      <c r="B60" s="71" t="s">
        <v>364</v>
      </c>
      <c r="C60" s="89" t="s">
        <v>360</v>
      </c>
      <c r="D60" s="85">
        <v>26</v>
      </c>
      <c r="E60" s="90">
        <f t="shared" ref="E60:I63" si="21">IF($D60=0,0,E362/$D60*100)</f>
        <v>23.076923076923077</v>
      </c>
      <c r="F60" s="90">
        <f t="shared" si="21"/>
        <v>42.307692307692307</v>
      </c>
      <c r="G60" s="90">
        <f t="shared" si="21"/>
        <v>11.538461538461538</v>
      </c>
      <c r="H60" s="90">
        <f t="shared" si="21"/>
        <v>23.076923076923077</v>
      </c>
      <c r="I60" s="90">
        <f t="shared" si="21"/>
        <v>0</v>
      </c>
    </row>
    <row r="61" spans="1:9" ht="30" customHeight="1" x14ac:dyDescent="0.15">
      <c r="A61" s="83"/>
      <c r="B61" s="71"/>
      <c r="C61" s="89" t="s">
        <v>361</v>
      </c>
      <c r="D61" s="91">
        <v>18</v>
      </c>
      <c r="E61" s="92">
        <f t="shared" si="21"/>
        <v>27.777777777777779</v>
      </c>
      <c r="F61" s="92">
        <f t="shared" si="21"/>
        <v>27.777777777777779</v>
      </c>
      <c r="G61" s="92">
        <f t="shared" si="21"/>
        <v>33.333333333333329</v>
      </c>
      <c r="H61" s="92">
        <f t="shared" si="21"/>
        <v>11.111111111111111</v>
      </c>
      <c r="I61" s="92">
        <f t="shared" si="21"/>
        <v>0</v>
      </c>
    </row>
    <row r="62" spans="1:9" ht="30" customHeight="1" x14ac:dyDescent="0.15">
      <c r="A62" s="83"/>
      <c r="B62" s="71"/>
      <c r="C62" s="89" t="s">
        <v>362</v>
      </c>
      <c r="D62" s="91">
        <v>6</v>
      </c>
      <c r="E62" s="92">
        <f t="shared" si="21"/>
        <v>33.333333333333329</v>
      </c>
      <c r="F62" s="92">
        <f t="shared" si="21"/>
        <v>16.666666666666664</v>
      </c>
      <c r="G62" s="92">
        <f t="shared" si="21"/>
        <v>16.666666666666664</v>
      </c>
      <c r="H62" s="92">
        <f t="shared" si="21"/>
        <v>33.333333333333329</v>
      </c>
      <c r="I62" s="92">
        <f t="shared" si="21"/>
        <v>0</v>
      </c>
    </row>
    <row r="63" spans="1:9" ht="30" customHeight="1" x14ac:dyDescent="0.15">
      <c r="A63" s="83"/>
      <c r="B63" s="81"/>
      <c r="C63" s="93" t="s">
        <v>332</v>
      </c>
      <c r="D63" s="94">
        <v>7</v>
      </c>
      <c r="E63" s="87">
        <f t="shared" si="21"/>
        <v>14.285714285714285</v>
      </c>
      <c r="F63" s="87">
        <f t="shared" si="21"/>
        <v>14.285714285714285</v>
      </c>
      <c r="G63" s="87">
        <f t="shared" si="21"/>
        <v>14.285714285714285</v>
      </c>
      <c r="H63" s="87">
        <f t="shared" si="21"/>
        <v>0</v>
      </c>
      <c r="I63" s="87">
        <f t="shared" si="21"/>
        <v>57.142857142857139</v>
      </c>
    </row>
    <row r="64" spans="1:9" ht="30" customHeight="1" x14ac:dyDescent="0.15">
      <c r="A64" s="83"/>
      <c r="B64" s="71" t="s">
        <v>345</v>
      </c>
      <c r="C64" s="96" t="s">
        <v>335</v>
      </c>
      <c r="D64" s="85">
        <v>503</v>
      </c>
      <c r="E64" s="85">
        <f t="shared" ref="E64:I64" si="22">E366</f>
        <v>113</v>
      </c>
      <c r="F64" s="85">
        <f t="shared" si="22"/>
        <v>195</v>
      </c>
      <c r="G64" s="85">
        <f t="shared" si="22"/>
        <v>92</v>
      </c>
      <c r="H64" s="85">
        <f t="shared" si="22"/>
        <v>69</v>
      </c>
      <c r="I64" s="85">
        <f t="shared" si="22"/>
        <v>34</v>
      </c>
    </row>
    <row r="65" spans="1:9" ht="30" customHeight="1" x14ac:dyDescent="0.15">
      <c r="A65" s="83"/>
      <c r="B65" s="71"/>
      <c r="C65" s="97"/>
      <c r="D65" s="86">
        <v>100</v>
      </c>
      <c r="E65" s="87">
        <f>E64/$D64*100</f>
        <v>22.465208747514911</v>
      </c>
      <c r="F65" s="87">
        <f>F64/$D64*100</f>
        <v>38.767395626242546</v>
      </c>
      <c r="G65" s="87">
        <f>G64/$D64*100</f>
        <v>18.290258449304176</v>
      </c>
      <c r="H65" s="87">
        <f>H64/$D64*100</f>
        <v>13.717693836978132</v>
      </c>
      <c r="I65" s="87">
        <f>I64/$D64*100</f>
        <v>6.7594433399602387</v>
      </c>
    </row>
    <row r="66" spans="1:9" ht="30" customHeight="1" x14ac:dyDescent="0.15">
      <c r="A66" s="83"/>
      <c r="B66" s="71" t="s">
        <v>365</v>
      </c>
      <c r="C66" s="89" t="s">
        <v>360</v>
      </c>
      <c r="D66" s="85">
        <v>106</v>
      </c>
      <c r="E66" s="90">
        <f t="shared" ref="E66:I68" si="23">IF($D66=0,0,E368/$D66*100)</f>
        <v>21.69811320754717</v>
      </c>
      <c r="F66" s="90">
        <f t="shared" si="23"/>
        <v>44.339622641509436</v>
      </c>
      <c r="G66" s="90">
        <f t="shared" si="23"/>
        <v>13.20754716981132</v>
      </c>
      <c r="H66" s="90">
        <f t="shared" si="23"/>
        <v>15.09433962264151</v>
      </c>
      <c r="I66" s="90">
        <f t="shared" si="23"/>
        <v>5.6603773584905666</v>
      </c>
    </row>
    <row r="67" spans="1:9" ht="30" customHeight="1" x14ac:dyDescent="0.15">
      <c r="A67" s="83"/>
      <c r="B67" s="71"/>
      <c r="C67" s="89" t="s">
        <v>366</v>
      </c>
      <c r="D67" s="91">
        <f>D369</f>
        <v>325</v>
      </c>
      <c r="E67" s="92">
        <f t="shared" si="23"/>
        <v>24.923076923076923</v>
      </c>
      <c r="F67" s="92">
        <f t="shared" si="23"/>
        <v>38.153846153846153</v>
      </c>
      <c r="G67" s="92">
        <f t="shared" si="23"/>
        <v>18.76923076923077</v>
      </c>
      <c r="H67" s="92">
        <f t="shared" si="23"/>
        <v>12.307692307692308</v>
      </c>
      <c r="I67" s="92">
        <f t="shared" si="23"/>
        <v>5.8461538461538458</v>
      </c>
    </row>
    <row r="68" spans="1:9" ht="30" customHeight="1" x14ac:dyDescent="0.15">
      <c r="A68" s="84"/>
      <c r="B68" s="81"/>
      <c r="C68" s="93" t="s">
        <v>332</v>
      </c>
      <c r="D68" s="94">
        <v>72</v>
      </c>
      <c r="E68" s="87">
        <f t="shared" si="23"/>
        <v>12.5</v>
      </c>
      <c r="F68" s="87">
        <f t="shared" si="23"/>
        <v>33.333333333333329</v>
      </c>
      <c r="G68" s="87">
        <f t="shared" si="23"/>
        <v>23.611111111111111</v>
      </c>
      <c r="H68" s="87">
        <f t="shared" si="23"/>
        <v>18.055555555555554</v>
      </c>
      <c r="I68" s="87">
        <f t="shared" si="23"/>
        <v>12.5</v>
      </c>
    </row>
    <row r="69" spans="1:9" ht="15" customHeight="1" x14ac:dyDescent="0.15">
      <c r="A69" s="70" t="s">
        <v>367</v>
      </c>
      <c r="B69" s="71" t="s">
        <v>334</v>
      </c>
      <c r="C69" s="72" t="s">
        <v>335</v>
      </c>
      <c r="D69" s="73">
        <v>577</v>
      </c>
      <c r="E69" s="73">
        <f t="shared" ref="E69:I69" si="24">E261</f>
        <v>117</v>
      </c>
      <c r="F69" s="73">
        <f t="shared" si="24"/>
        <v>216</v>
      </c>
      <c r="G69" s="73">
        <f t="shared" si="24"/>
        <v>123</v>
      </c>
      <c r="H69" s="73">
        <f t="shared" si="24"/>
        <v>81</v>
      </c>
      <c r="I69" s="73">
        <f t="shared" si="24"/>
        <v>40</v>
      </c>
    </row>
    <row r="70" spans="1:9" ht="15" customHeight="1" x14ac:dyDescent="0.15">
      <c r="A70" s="83" t="s">
        <v>368</v>
      </c>
      <c r="B70" s="74"/>
      <c r="C70" s="75"/>
      <c r="D70" s="76">
        <v>100</v>
      </c>
      <c r="E70" s="77">
        <f>E69/$D69*100</f>
        <v>20.27729636048527</v>
      </c>
      <c r="F70" s="77">
        <f>F69/$D69*100</f>
        <v>37.435008665511269</v>
      </c>
      <c r="G70" s="77">
        <f>G69/$D69*100</f>
        <v>21.317157712305026</v>
      </c>
      <c r="H70" s="77">
        <f>H69/$D69*100</f>
        <v>14.038128249566725</v>
      </c>
      <c r="I70" s="77">
        <f>I69/$D69*100</f>
        <v>6.9324090121317159</v>
      </c>
    </row>
    <row r="71" spans="1:9" ht="15" customHeight="1" x14ac:dyDescent="0.15">
      <c r="A71" s="83"/>
      <c r="B71" s="98"/>
      <c r="C71" s="70" t="s">
        <v>369</v>
      </c>
      <c r="D71" s="73">
        <v>18</v>
      </c>
      <c r="E71" s="78">
        <f t="shared" ref="E71:I79" si="25">IF($D71=0,0,E263/$D71*100)</f>
        <v>22.222222222222221</v>
      </c>
      <c r="F71" s="78">
        <f t="shared" si="25"/>
        <v>44.444444444444443</v>
      </c>
      <c r="G71" s="78">
        <f t="shared" si="25"/>
        <v>27.777777777777779</v>
      </c>
      <c r="H71" s="78">
        <f t="shared" si="25"/>
        <v>5.5555555555555554</v>
      </c>
      <c r="I71" s="78">
        <f t="shared" si="25"/>
        <v>0</v>
      </c>
    </row>
    <row r="72" spans="1:9" ht="15" customHeight="1" x14ac:dyDescent="0.15">
      <c r="A72" s="83"/>
      <c r="B72" s="98"/>
      <c r="C72" s="71" t="s">
        <v>370</v>
      </c>
      <c r="D72" s="79">
        <v>26</v>
      </c>
      <c r="E72" s="80">
        <f t="shared" si="25"/>
        <v>19.230769230769234</v>
      </c>
      <c r="F72" s="80">
        <f t="shared" si="25"/>
        <v>30.76923076923077</v>
      </c>
      <c r="G72" s="80">
        <f t="shared" si="25"/>
        <v>26.923076923076923</v>
      </c>
      <c r="H72" s="80">
        <f t="shared" si="25"/>
        <v>15.384615384615385</v>
      </c>
      <c r="I72" s="80">
        <f t="shared" si="25"/>
        <v>7.6923076923076925</v>
      </c>
    </row>
    <row r="73" spans="1:9" ht="15" customHeight="1" x14ac:dyDescent="0.15">
      <c r="A73" s="83"/>
      <c r="B73" s="98"/>
      <c r="C73" s="71" t="s">
        <v>371</v>
      </c>
      <c r="D73" s="79">
        <v>36</v>
      </c>
      <c r="E73" s="80">
        <f t="shared" si="25"/>
        <v>22.222222222222221</v>
      </c>
      <c r="F73" s="80">
        <f t="shared" si="25"/>
        <v>52.777777777777779</v>
      </c>
      <c r="G73" s="80">
        <f t="shared" si="25"/>
        <v>13.888888888888889</v>
      </c>
      <c r="H73" s="80">
        <f t="shared" si="25"/>
        <v>8.3333333333333321</v>
      </c>
      <c r="I73" s="80">
        <f t="shared" si="25"/>
        <v>2.7777777777777777</v>
      </c>
    </row>
    <row r="74" spans="1:9" ht="15" customHeight="1" x14ac:dyDescent="0.15">
      <c r="A74" s="83"/>
      <c r="B74" s="98"/>
      <c r="C74" s="71" t="s">
        <v>372</v>
      </c>
      <c r="D74" s="79">
        <v>46</v>
      </c>
      <c r="E74" s="80">
        <f t="shared" si="25"/>
        <v>19.565217391304348</v>
      </c>
      <c r="F74" s="80">
        <f t="shared" si="25"/>
        <v>30.434782608695656</v>
      </c>
      <c r="G74" s="80">
        <f t="shared" si="25"/>
        <v>39.130434782608695</v>
      </c>
      <c r="H74" s="80">
        <f t="shared" si="25"/>
        <v>6.5217391304347823</v>
      </c>
      <c r="I74" s="80">
        <f t="shared" si="25"/>
        <v>4.3478260869565215</v>
      </c>
    </row>
    <row r="75" spans="1:9" ht="15" customHeight="1" x14ac:dyDescent="0.15">
      <c r="A75" s="83"/>
      <c r="B75" s="98"/>
      <c r="C75" s="71" t="s">
        <v>373</v>
      </c>
      <c r="D75" s="79">
        <v>80</v>
      </c>
      <c r="E75" s="80">
        <f t="shared" si="25"/>
        <v>31.25</v>
      </c>
      <c r="F75" s="80">
        <f t="shared" si="25"/>
        <v>38.75</v>
      </c>
      <c r="G75" s="80">
        <f t="shared" si="25"/>
        <v>13.750000000000002</v>
      </c>
      <c r="H75" s="80">
        <f t="shared" si="25"/>
        <v>12.5</v>
      </c>
      <c r="I75" s="80">
        <f t="shared" si="25"/>
        <v>3.75</v>
      </c>
    </row>
    <row r="76" spans="1:9" ht="15" customHeight="1" x14ac:dyDescent="0.15">
      <c r="A76" s="83"/>
      <c r="B76" s="98"/>
      <c r="C76" s="71" t="s">
        <v>374</v>
      </c>
      <c r="D76" s="79">
        <v>171</v>
      </c>
      <c r="E76" s="80">
        <f t="shared" si="25"/>
        <v>17.543859649122805</v>
      </c>
      <c r="F76" s="80">
        <f t="shared" si="25"/>
        <v>44.444444444444443</v>
      </c>
      <c r="G76" s="80">
        <f t="shared" si="25"/>
        <v>19.298245614035086</v>
      </c>
      <c r="H76" s="80">
        <f t="shared" si="25"/>
        <v>12.280701754385964</v>
      </c>
      <c r="I76" s="80">
        <f t="shared" si="25"/>
        <v>6.4327485380116958</v>
      </c>
    </row>
    <row r="77" spans="1:9" ht="15" customHeight="1" x14ac:dyDescent="0.15">
      <c r="A77" s="83"/>
      <c r="B77" s="98"/>
      <c r="C77" s="71" t="s">
        <v>375</v>
      </c>
      <c r="D77" s="79">
        <v>141</v>
      </c>
      <c r="E77" s="80">
        <f t="shared" si="25"/>
        <v>19.148936170212767</v>
      </c>
      <c r="F77" s="80">
        <f t="shared" si="25"/>
        <v>31.914893617021278</v>
      </c>
      <c r="G77" s="80">
        <f t="shared" si="25"/>
        <v>19.858156028368796</v>
      </c>
      <c r="H77" s="80">
        <f t="shared" si="25"/>
        <v>21.276595744680851</v>
      </c>
      <c r="I77" s="80">
        <f t="shared" si="25"/>
        <v>7.8014184397163122</v>
      </c>
    </row>
    <row r="78" spans="1:9" ht="15" customHeight="1" x14ac:dyDescent="0.15">
      <c r="A78" s="83"/>
      <c r="B78" s="98"/>
      <c r="C78" s="71" t="s">
        <v>376</v>
      </c>
      <c r="D78" s="79">
        <v>11</v>
      </c>
      <c r="E78" s="80">
        <f t="shared" si="25"/>
        <v>18.181818181818183</v>
      </c>
      <c r="F78" s="80">
        <f t="shared" si="25"/>
        <v>27.27272727272727</v>
      </c>
      <c r="G78" s="80">
        <f t="shared" si="25"/>
        <v>54.54545454545454</v>
      </c>
      <c r="H78" s="80">
        <f t="shared" si="25"/>
        <v>0</v>
      </c>
      <c r="I78" s="80">
        <f t="shared" si="25"/>
        <v>0</v>
      </c>
    </row>
    <row r="79" spans="1:9" ht="15" customHeight="1" x14ac:dyDescent="0.15">
      <c r="A79" s="83"/>
      <c r="B79" s="99"/>
      <c r="C79" s="81" t="s">
        <v>377</v>
      </c>
      <c r="D79" s="82">
        <v>48</v>
      </c>
      <c r="E79" s="77">
        <f t="shared" si="25"/>
        <v>14.583333333333334</v>
      </c>
      <c r="F79" s="77">
        <f t="shared" si="25"/>
        <v>25</v>
      </c>
      <c r="G79" s="77">
        <f t="shared" si="25"/>
        <v>20.833333333333336</v>
      </c>
      <c r="H79" s="77">
        <f t="shared" si="25"/>
        <v>18.75</v>
      </c>
      <c r="I79" s="77">
        <f t="shared" si="25"/>
        <v>20.833333333333336</v>
      </c>
    </row>
    <row r="80" spans="1:9" ht="15" customHeight="1" x14ac:dyDescent="0.15">
      <c r="A80" s="83"/>
      <c r="B80" s="71" t="s">
        <v>342</v>
      </c>
      <c r="C80" s="72" t="s">
        <v>335</v>
      </c>
      <c r="D80" s="73">
        <v>57</v>
      </c>
      <c r="E80" s="73">
        <f>E272</f>
        <v>14</v>
      </c>
      <c r="F80" s="73">
        <f>F272</f>
        <v>18</v>
      </c>
      <c r="G80" s="73">
        <f>G272</f>
        <v>11</v>
      </c>
      <c r="H80" s="73">
        <f>H272</f>
        <v>10</v>
      </c>
      <c r="I80" s="73">
        <f>I272</f>
        <v>4</v>
      </c>
    </row>
    <row r="81" spans="1:9" ht="15" customHeight="1" x14ac:dyDescent="0.15">
      <c r="A81" s="83"/>
      <c r="B81" s="71" t="s">
        <v>343</v>
      </c>
      <c r="C81" s="75"/>
      <c r="D81" s="76">
        <v>100</v>
      </c>
      <c r="E81" s="77">
        <f>E80/$D80*100</f>
        <v>24.561403508771928</v>
      </c>
      <c r="F81" s="77">
        <f>F80/$D80*100</f>
        <v>31.578947368421051</v>
      </c>
      <c r="G81" s="77">
        <f>G80/$D80*100</f>
        <v>19.298245614035086</v>
      </c>
      <c r="H81" s="77">
        <f>H80/$D80*100</f>
        <v>17.543859649122805</v>
      </c>
      <c r="I81" s="77">
        <f>I80/$D80*100</f>
        <v>7.0175438596491224</v>
      </c>
    </row>
    <row r="82" spans="1:9" ht="15" customHeight="1" x14ac:dyDescent="0.15">
      <c r="A82" s="83"/>
      <c r="B82" s="71"/>
      <c r="C82" s="70" t="s">
        <v>369</v>
      </c>
      <c r="D82" s="73">
        <v>0</v>
      </c>
      <c r="E82" s="78">
        <f t="shared" ref="E82:I90" si="26">IF($D82=0,0,E274/$D82*100)</f>
        <v>0</v>
      </c>
      <c r="F82" s="78">
        <f t="shared" si="26"/>
        <v>0</v>
      </c>
      <c r="G82" s="78">
        <f t="shared" si="26"/>
        <v>0</v>
      </c>
      <c r="H82" s="78">
        <f t="shared" si="26"/>
        <v>0</v>
      </c>
      <c r="I82" s="78">
        <f t="shared" si="26"/>
        <v>0</v>
      </c>
    </row>
    <row r="83" spans="1:9" ht="15" customHeight="1" x14ac:dyDescent="0.15">
      <c r="A83" s="83"/>
      <c r="B83" s="98"/>
      <c r="C83" s="71" t="s">
        <v>370</v>
      </c>
      <c r="D83" s="79">
        <v>0</v>
      </c>
      <c r="E83" s="80">
        <f t="shared" si="26"/>
        <v>0</v>
      </c>
      <c r="F83" s="80">
        <f t="shared" si="26"/>
        <v>0</v>
      </c>
      <c r="G83" s="80">
        <f t="shared" si="26"/>
        <v>0</v>
      </c>
      <c r="H83" s="80">
        <f t="shared" si="26"/>
        <v>0</v>
      </c>
      <c r="I83" s="80">
        <f t="shared" si="26"/>
        <v>0</v>
      </c>
    </row>
    <row r="84" spans="1:9" ht="15" customHeight="1" x14ac:dyDescent="0.15">
      <c r="A84" s="83"/>
      <c r="B84" s="98"/>
      <c r="C84" s="71" t="s">
        <v>371</v>
      </c>
      <c r="D84" s="79">
        <v>0</v>
      </c>
      <c r="E84" s="80">
        <f t="shared" si="26"/>
        <v>0</v>
      </c>
      <c r="F84" s="80">
        <f t="shared" si="26"/>
        <v>0</v>
      </c>
      <c r="G84" s="80">
        <f t="shared" si="26"/>
        <v>0</v>
      </c>
      <c r="H84" s="80">
        <f t="shared" si="26"/>
        <v>0</v>
      </c>
      <c r="I84" s="80">
        <f t="shared" si="26"/>
        <v>0</v>
      </c>
    </row>
    <row r="85" spans="1:9" ht="15" customHeight="1" x14ac:dyDescent="0.15">
      <c r="A85" s="83"/>
      <c r="B85" s="98"/>
      <c r="C85" s="71" t="s">
        <v>372</v>
      </c>
      <c r="D85" s="79">
        <v>0</v>
      </c>
      <c r="E85" s="80">
        <f t="shared" si="26"/>
        <v>0</v>
      </c>
      <c r="F85" s="80">
        <f t="shared" si="26"/>
        <v>0</v>
      </c>
      <c r="G85" s="80">
        <f t="shared" si="26"/>
        <v>0</v>
      </c>
      <c r="H85" s="80">
        <f t="shared" si="26"/>
        <v>0</v>
      </c>
      <c r="I85" s="80">
        <f t="shared" si="26"/>
        <v>0</v>
      </c>
    </row>
    <row r="86" spans="1:9" ht="15" customHeight="1" x14ac:dyDescent="0.15">
      <c r="A86" s="83"/>
      <c r="B86" s="98"/>
      <c r="C86" s="71" t="s">
        <v>373</v>
      </c>
      <c r="D86" s="79">
        <v>1</v>
      </c>
      <c r="E86" s="80">
        <f t="shared" si="26"/>
        <v>0</v>
      </c>
      <c r="F86" s="80">
        <f t="shared" si="26"/>
        <v>0</v>
      </c>
      <c r="G86" s="80">
        <f t="shared" si="26"/>
        <v>0</v>
      </c>
      <c r="H86" s="80">
        <f t="shared" si="26"/>
        <v>0</v>
      </c>
      <c r="I86" s="80">
        <f t="shared" si="26"/>
        <v>100</v>
      </c>
    </row>
    <row r="87" spans="1:9" ht="15" customHeight="1" x14ac:dyDescent="0.15">
      <c r="A87" s="83"/>
      <c r="B87" s="98"/>
      <c r="C87" s="71" t="s">
        <v>374</v>
      </c>
      <c r="D87" s="79">
        <v>24</v>
      </c>
      <c r="E87" s="80">
        <f t="shared" si="26"/>
        <v>33.333333333333329</v>
      </c>
      <c r="F87" s="80">
        <f t="shared" si="26"/>
        <v>12.5</v>
      </c>
      <c r="G87" s="80">
        <f t="shared" si="26"/>
        <v>29.166666666666668</v>
      </c>
      <c r="H87" s="80">
        <f t="shared" si="26"/>
        <v>25</v>
      </c>
      <c r="I87" s="80">
        <f t="shared" si="26"/>
        <v>0</v>
      </c>
    </row>
    <row r="88" spans="1:9" ht="15" customHeight="1" x14ac:dyDescent="0.15">
      <c r="A88" s="83"/>
      <c r="B88" s="98"/>
      <c r="C88" s="71" t="s">
        <v>375</v>
      </c>
      <c r="D88" s="79">
        <v>19</v>
      </c>
      <c r="E88" s="80">
        <f t="shared" si="26"/>
        <v>21.052631578947366</v>
      </c>
      <c r="F88" s="80">
        <f t="shared" si="26"/>
        <v>52.631578947368418</v>
      </c>
      <c r="G88" s="80">
        <f t="shared" si="26"/>
        <v>10.526315789473683</v>
      </c>
      <c r="H88" s="80">
        <f t="shared" si="26"/>
        <v>15.789473684210526</v>
      </c>
      <c r="I88" s="80">
        <f t="shared" si="26"/>
        <v>0</v>
      </c>
    </row>
    <row r="89" spans="1:9" ht="15" customHeight="1" x14ac:dyDescent="0.15">
      <c r="A89" s="83"/>
      <c r="B89" s="98"/>
      <c r="C89" s="71" t="s">
        <v>376</v>
      </c>
      <c r="D89" s="79">
        <v>4</v>
      </c>
      <c r="E89" s="80">
        <f t="shared" si="26"/>
        <v>25</v>
      </c>
      <c r="F89" s="80">
        <f t="shared" si="26"/>
        <v>75</v>
      </c>
      <c r="G89" s="80">
        <f t="shared" si="26"/>
        <v>0</v>
      </c>
      <c r="H89" s="80">
        <f t="shared" si="26"/>
        <v>0</v>
      </c>
      <c r="I89" s="80">
        <f t="shared" si="26"/>
        <v>0</v>
      </c>
    </row>
    <row r="90" spans="1:9" ht="15" customHeight="1" x14ac:dyDescent="0.15">
      <c r="A90" s="83"/>
      <c r="B90" s="99"/>
      <c r="C90" s="81" t="s">
        <v>377</v>
      </c>
      <c r="D90" s="82">
        <v>9</v>
      </c>
      <c r="E90" s="77">
        <f t="shared" si="26"/>
        <v>11.111111111111111</v>
      </c>
      <c r="F90" s="77">
        <f t="shared" si="26"/>
        <v>22.222222222222221</v>
      </c>
      <c r="G90" s="77">
        <f t="shared" si="26"/>
        <v>22.222222222222221</v>
      </c>
      <c r="H90" s="77">
        <f t="shared" si="26"/>
        <v>11.111111111111111</v>
      </c>
      <c r="I90" s="77">
        <f t="shared" si="26"/>
        <v>33.333333333333329</v>
      </c>
    </row>
    <row r="91" spans="1:9" ht="15" customHeight="1" x14ac:dyDescent="0.15">
      <c r="A91" s="83"/>
      <c r="B91" s="71" t="s">
        <v>345</v>
      </c>
      <c r="C91" s="72" t="s">
        <v>335</v>
      </c>
      <c r="D91" s="73">
        <v>503</v>
      </c>
      <c r="E91" s="73">
        <f>E283</f>
        <v>113</v>
      </c>
      <c r="F91" s="73">
        <f>F283</f>
        <v>195</v>
      </c>
      <c r="G91" s="73">
        <f>G283</f>
        <v>92</v>
      </c>
      <c r="H91" s="73">
        <f>H283</f>
        <v>69</v>
      </c>
      <c r="I91" s="73">
        <f>I283</f>
        <v>34</v>
      </c>
    </row>
    <row r="92" spans="1:9" ht="15" customHeight="1" x14ac:dyDescent="0.15">
      <c r="A92" s="83"/>
      <c r="B92" s="71"/>
      <c r="C92" s="75"/>
      <c r="D92" s="76">
        <v>100</v>
      </c>
      <c r="E92" s="77">
        <f>E91/$D91*100</f>
        <v>22.465208747514911</v>
      </c>
      <c r="F92" s="77">
        <f>F91/$D91*100</f>
        <v>38.767395626242546</v>
      </c>
      <c r="G92" s="77">
        <f>G91/$D91*100</f>
        <v>18.290258449304176</v>
      </c>
      <c r="H92" s="77">
        <f>H91/$D91*100</f>
        <v>13.717693836978132</v>
      </c>
      <c r="I92" s="77">
        <f>I91/$D91*100</f>
        <v>6.7594433399602387</v>
      </c>
    </row>
    <row r="93" spans="1:9" ht="15" customHeight="1" x14ac:dyDescent="0.15">
      <c r="A93" s="83"/>
      <c r="B93" s="71"/>
      <c r="C93" s="70" t="s">
        <v>369</v>
      </c>
      <c r="D93" s="73">
        <v>11</v>
      </c>
      <c r="E93" s="78">
        <f t="shared" ref="E93:I101" si="27">IF($D93=0,0,E285/$D93*100)</f>
        <v>18.181818181818183</v>
      </c>
      <c r="F93" s="78">
        <f t="shared" si="27"/>
        <v>72.727272727272734</v>
      </c>
      <c r="G93" s="78">
        <f t="shared" si="27"/>
        <v>0</v>
      </c>
      <c r="H93" s="78">
        <f t="shared" si="27"/>
        <v>0</v>
      </c>
      <c r="I93" s="78">
        <f t="shared" si="27"/>
        <v>9.0909090909090917</v>
      </c>
    </row>
    <row r="94" spans="1:9" ht="15" customHeight="1" x14ac:dyDescent="0.15">
      <c r="A94" s="83"/>
      <c r="B94" s="98"/>
      <c r="C94" s="71" t="s">
        <v>370</v>
      </c>
      <c r="D94" s="79">
        <v>11</v>
      </c>
      <c r="E94" s="80">
        <f t="shared" si="27"/>
        <v>36.363636363636367</v>
      </c>
      <c r="F94" s="80">
        <f t="shared" si="27"/>
        <v>18.181818181818183</v>
      </c>
      <c r="G94" s="80">
        <f t="shared" si="27"/>
        <v>27.27272727272727</v>
      </c>
      <c r="H94" s="80">
        <f t="shared" si="27"/>
        <v>18.181818181818183</v>
      </c>
      <c r="I94" s="80">
        <f t="shared" si="27"/>
        <v>0</v>
      </c>
    </row>
    <row r="95" spans="1:9" ht="15" customHeight="1" x14ac:dyDescent="0.15">
      <c r="A95" s="83"/>
      <c r="B95" s="98"/>
      <c r="C95" s="71" t="s">
        <v>371</v>
      </c>
      <c r="D95" s="79">
        <v>36</v>
      </c>
      <c r="E95" s="80">
        <f t="shared" si="27"/>
        <v>41.666666666666671</v>
      </c>
      <c r="F95" s="80">
        <f t="shared" si="27"/>
        <v>27.777777777777779</v>
      </c>
      <c r="G95" s="80">
        <f t="shared" si="27"/>
        <v>5.5555555555555554</v>
      </c>
      <c r="H95" s="80">
        <f t="shared" si="27"/>
        <v>22.222222222222221</v>
      </c>
      <c r="I95" s="80">
        <f t="shared" si="27"/>
        <v>2.7777777777777777</v>
      </c>
    </row>
    <row r="96" spans="1:9" ht="15" customHeight="1" x14ac:dyDescent="0.15">
      <c r="A96" s="83"/>
      <c r="B96" s="98"/>
      <c r="C96" s="71" t="s">
        <v>372</v>
      </c>
      <c r="D96" s="79">
        <v>47</v>
      </c>
      <c r="E96" s="80">
        <f t="shared" si="27"/>
        <v>23.404255319148938</v>
      </c>
      <c r="F96" s="80">
        <f t="shared" si="27"/>
        <v>42.553191489361701</v>
      </c>
      <c r="G96" s="80">
        <f t="shared" si="27"/>
        <v>14.893617021276595</v>
      </c>
      <c r="H96" s="80">
        <f t="shared" si="27"/>
        <v>17.021276595744681</v>
      </c>
      <c r="I96" s="80">
        <f t="shared" si="27"/>
        <v>2.1276595744680851</v>
      </c>
    </row>
    <row r="97" spans="1:9" ht="15" customHeight="1" x14ac:dyDescent="0.15">
      <c r="A97" s="74"/>
      <c r="B97" s="98"/>
      <c r="C97" s="71" t="s">
        <v>373</v>
      </c>
      <c r="D97" s="79">
        <v>80</v>
      </c>
      <c r="E97" s="80">
        <f t="shared" si="27"/>
        <v>20</v>
      </c>
      <c r="F97" s="80">
        <f t="shared" si="27"/>
        <v>41.25</v>
      </c>
      <c r="G97" s="80">
        <f t="shared" si="27"/>
        <v>16.25</v>
      </c>
      <c r="H97" s="80">
        <f t="shared" si="27"/>
        <v>16.25</v>
      </c>
      <c r="I97" s="80">
        <f t="shared" si="27"/>
        <v>6.25</v>
      </c>
    </row>
    <row r="98" spans="1:9" ht="15" customHeight="1" x14ac:dyDescent="0.15">
      <c r="A98" s="83"/>
      <c r="B98" s="98"/>
      <c r="C98" s="71" t="s">
        <v>374</v>
      </c>
      <c r="D98" s="79">
        <v>168</v>
      </c>
      <c r="E98" s="80">
        <f t="shared" si="27"/>
        <v>19.047619047619047</v>
      </c>
      <c r="F98" s="80">
        <f t="shared" si="27"/>
        <v>46.428571428571431</v>
      </c>
      <c r="G98" s="80">
        <f t="shared" si="27"/>
        <v>17.261904761904763</v>
      </c>
      <c r="H98" s="80">
        <f t="shared" si="27"/>
        <v>11.30952380952381</v>
      </c>
      <c r="I98" s="80">
        <f t="shared" si="27"/>
        <v>5.9523809523809517</v>
      </c>
    </row>
    <row r="99" spans="1:9" ht="15" customHeight="1" x14ac:dyDescent="0.15">
      <c r="A99" s="83"/>
      <c r="B99" s="98"/>
      <c r="C99" s="71" t="s">
        <v>375</v>
      </c>
      <c r="D99" s="79">
        <v>117</v>
      </c>
      <c r="E99" s="80">
        <f t="shared" si="27"/>
        <v>20.512820512820511</v>
      </c>
      <c r="F99" s="80">
        <f t="shared" si="27"/>
        <v>31.623931623931622</v>
      </c>
      <c r="G99" s="80">
        <f t="shared" si="27"/>
        <v>29.914529914529915</v>
      </c>
      <c r="H99" s="80">
        <f t="shared" si="27"/>
        <v>12.820512820512819</v>
      </c>
      <c r="I99" s="80">
        <f t="shared" si="27"/>
        <v>5.1282051282051277</v>
      </c>
    </row>
    <row r="100" spans="1:9" ht="15" customHeight="1" x14ac:dyDescent="0.15">
      <c r="A100" s="83"/>
      <c r="B100" s="98"/>
      <c r="C100" s="71" t="s">
        <v>376</v>
      </c>
      <c r="D100" s="79">
        <v>6</v>
      </c>
      <c r="E100" s="80">
        <f t="shared" si="27"/>
        <v>16.666666666666664</v>
      </c>
      <c r="F100" s="80">
        <f t="shared" si="27"/>
        <v>16.666666666666664</v>
      </c>
      <c r="G100" s="80">
        <f t="shared" si="27"/>
        <v>16.666666666666664</v>
      </c>
      <c r="H100" s="80">
        <f t="shared" si="27"/>
        <v>0</v>
      </c>
      <c r="I100" s="80">
        <f t="shared" si="27"/>
        <v>50</v>
      </c>
    </row>
    <row r="101" spans="1:9" ht="15" customHeight="1" x14ac:dyDescent="0.15">
      <c r="A101" s="84"/>
      <c r="B101" s="99"/>
      <c r="C101" s="81" t="s">
        <v>377</v>
      </c>
      <c r="D101" s="82">
        <v>27</v>
      </c>
      <c r="E101" s="77">
        <f t="shared" si="27"/>
        <v>29.629629629629626</v>
      </c>
      <c r="F101" s="77">
        <f t="shared" si="27"/>
        <v>22.222222222222221</v>
      </c>
      <c r="G101" s="77">
        <f t="shared" si="27"/>
        <v>7.4074074074074066</v>
      </c>
      <c r="H101" s="77">
        <f t="shared" si="27"/>
        <v>14.814814814814813</v>
      </c>
      <c r="I101" s="77">
        <f t="shared" si="27"/>
        <v>25.925925925925924</v>
      </c>
    </row>
    <row r="102" spans="1:9" ht="15" customHeight="1" x14ac:dyDescent="0.15">
      <c r="A102" s="74" t="s">
        <v>378</v>
      </c>
      <c r="B102" s="71" t="s">
        <v>334</v>
      </c>
      <c r="C102" s="72" t="s">
        <v>335</v>
      </c>
      <c r="D102" s="73">
        <v>577</v>
      </c>
      <c r="E102" s="73">
        <f t="shared" ref="E102:I102" si="28">E309</f>
        <v>117</v>
      </c>
      <c r="F102" s="73">
        <f t="shared" si="28"/>
        <v>216</v>
      </c>
      <c r="G102" s="73">
        <f t="shared" si="28"/>
        <v>123</v>
      </c>
      <c r="H102" s="73">
        <f t="shared" si="28"/>
        <v>81</v>
      </c>
      <c r="I102" s="73">
        <f t="shared" si="28"/>
        <v>40</v>
      </c>
    </row>
    <row r="103" spans="1:9" ht="15" customHeight="1" x14ac:dyDescent="0.15">
      <c r="A103" s="83" t="s">
        <v>379</v>
      </c>
      <c r="B103" s="74"/>
      <c r="C103" s="75"/>
      <c r="D103" s="76">
        <v>100</v>
      </c>
      <c r="E103" s="77">
        <f>E102/$D102*100</f>
        <v>20.27729636048527</v>
      </c>
      <c r="F103" s="77">
        <f>F102/$D102*100</f>
        <v>37.435008665511269</v>
      </c>
      <c r="G103" s="77">
        <f>G102/$D102*100</f>
        <v>21.317157712305026</v>
      </c>
      <c r="H103" s="77">
        <f>H102/$D102*100</f>
        <v>14.038128249566725</v>
      </c>
      <c r="I103" s="77">
        <f>I102/$D102*100</f>
        <v>6.9324090121317159</v>
      </c>
    </row>
    <row r="104" spans="1:9" ht="15" customHeight="1" x14ac:dyDescent="0.15">
      <c r="A104" s="83"/>
      <c r="B104" s="98"/>
      <c r="C104" s="71" t="s">
        <v>380</v>
      </c>
      <c r="D104" s="73">
        <v>53</v>
      </c>
      <c r="E104" s="78">
        <f t="shared" ref="E104:I111" si="29">IF($D104=0,0,E311/$D104*100)</f>
        <v>11.320754716981133</v>
      </c>
      <c r="F104" s="78">
        <f t="shared" si="29"/>
        <v>35.849056603773583</v>
      </c>
      <c r="G104" s="78">
        <f t="shared" si="29"/>
        <v>30.188679245283019</v>
      </c>
      <c r="H104" s="78">
        <f t="shared" si="29"/>
        <v>15.09433962264151</v>
      </c>
      <c r="I104" s="78">
        <f t="shared" si="29"/>
        <v>7.5471698113207548</v>
      </c>
    </row>
    <row r="105" spans="1:9" ht="15" customHeight="1" x14ac:dyDescent="0.15">
      <c r="A105" s="83"/>
      <c r="B105" s="98"/>
      <c r="C105" s="71" t="s">
        <v>381</v>
      </c>
      <c r="D105" s="79">
        <v>125</v>
      </c>
      <c r="E105" s="80">
        <f t="shared" si="29"/>
        <v>16</v>
      </c>
      <c r="F105" s="80">
        <f t="shared" si="29"/>
        <v>40.799999999999997</v>
      </c>
      <c r="G105" s="80">
        <f t="shared" si="29"/>
        <v>27.200000000000003</v>
      </c>
      <c r="H105" s="80">
        <f t="shared" si="29"/>
        <v>10.4</v>
      </c>
      <c r="I105" s="80">
        <f t="shared" si="29"/>
        <v>5.6000000000000005</v>
      </c>
    </row>
    <row r="106" spans="1:9" ht="15" customHeight="1" x14ac:dyDescent="0.15">
      <c r="A106" s="83"/>
      <c r="B106" s="98"/>
      <c r="C106" s="71" t="s">
        <v>382</v>
      </c>
      <c r="D106" s="79">
        <v>97</v>
      </c>
      <c r="E106" s="80">
        <f t="shared" si="29"/>
        <v>22.680412371134022</v>
      </c>
      <c r="F106" s="80">
        <f t="shared" si="29"/>
        <v>40.206185567010309</v>
      </c>
      <c r="G106" s="80">
        <f t="shared" si="29"/>
        <v>23.711340206185564</v>
      </c>
      <c r="H106" s="80">
        <f t="shared" si="29"/>
        <v>11.340206185567011</v>
      </c>
      <c r="I106" s="80">
        <f t="shared" si="29"/>
        <v>2.0618556701030926</v>
      </c>
    </row>
    <row r="107" spans="1:9" ht="15" customHeight="1" x14ac:dyDescent="0.15">
      <c r="A107" s="83"/>
      <c r="B107" s="98"/>
      <c r="C107" s="71" t="s">
        <v>383</v>
      </c>
      <c r="D107" s="79">
        <v>49</v>
      </c>
      <c r="E107" s="80">
        <f t="shared" si="29"/>
        <v>20.408163265306122</v>
      </c>
      <c r="F107" s="80">
        <f t="shared" si="29"/>
        <v>46.938775510204081</v>
      </c>
      <c r="G107" s="80">
        <f t="shared" si="29"/>
        <v>10.204081632653061</v>
      </c>
      <c r="H107" s="80">
        <f t="shared" si="29"/>
        <v>12.244897959183673</v>
      </c>
      <c r="I107" s="80">
        <f t="shared" si="29"/>
        <v>10.204081632653061</v>
      </c>
    </row>
    <row r="108" spans="1:9" ht="15" customHeight="1" x14ac:dyDescent="0.15">
      <c r="A108" s="83"/>
      <c r="B108" s="98"/>
      <c r="C108" s="71" t="s">
        <v>384</v>
      </c>
      <c r="D108" s="79">
        <v>22</v>
      </c>
      <c r="E108" s="80">
        <f t="shared" si="29"/>
        <v>50</v>
      </c>
      <c r="F108" s="80">
        <f t="shared" si="29"/>
        <v>22.727272727272727</v>
      </c>
      <c r="G108" s="80">
        <f t="shared" si="29"/>
        <v>4.5454545454545459</v>
      </c>
      <c r="H108" s="80">
        <f t="shared" si="29"/>
        <v>22.727272727272727</v>
      </c>
      <c r="I108" s="80">
        <f t="shared" si="29"/>
        <v>0</v>
      </c>
    </row>
    <row r="109" spans="1:9" ht="15" customHeight="1" x14ac:dyDescent="0.15">
      <c r="A109" s="83"/>
      <c r="B109" s="98"/>
      <c r="C109" s="71" t="s">
        <v>385</v>
      </c>
      <c r="D109" s="79">
        <v>8</v>
      </c>
      <c r="E109" s="80">
        <f t="shared" si="29"/>
        <v>25</v>
      </c>
      <c r="F109" s="80">
        <f t="shared" si="29"/>
        <v>50</v>
      </c>
      <c r="G109" s="80">
        <f t="shared" si="29"/>
        <v>25</v>
      </c>
      <c r="H109" s="80">
        <f t="shared" si="29"/>
        <v>0</v>
      </c>
      <c r="I109" s="80">
        <f t="shared" si="29"/>
        <v>0</v>
      </c>
    </row>
    <row r="110" spans="1:9" ht="15" customHeight="1" x14ac:dyDescent="0.15">
      <c r="A110" s="83"/>
      <c r="B110" s="98"/>
      <c r="C110" s="71" t="s">
        <v>386</v>
      </c>
      <c r="D110" s="79">
        <v>14</v>
      </c>
      <c r="E110" s="80">
        <f t="shared" si="29"/>
        <v>35.714285714285715</v>
      </c>
      <c r="F110" s="80">
        <f t="shared" si="29"/>
        <v>64.285714285714292</v>
      </c>
      <c r="G110" s="80">
        <f t="shared" si="29"/>
        <v>0</v>
      </c>
      <c r="H110" s="80">
        <f t="shared" si="29"/>
        <v>0</v>
      </c>
      <c r="I110" s="80">
        <f t="shared" si="29"/>
        <v>0</v>
      </c>
    </row>
    <row r="111" spans="1:9" ht="15" customHeight="1" x14ac:dyDescent="0.15">
      <c r="A111" s="83"/>
      <c r="B111" s="99"/>
      <c r="C111" s="81" t="s">
        <v>387</v>
      </c>
      <c r="D111" s="79">
        <v>209</v>
      </c>
      <c r="E111" s="80">
        <f t="shared" si="29"/>
        <v>19.617224880382775</v>
      </c>
      <c r="F111" s="80">
        <f t="shared" si="29"/>
        <v>31.578947368421051</v>
      </c>
      <c r="G111" s="80">
        <f t="shared" si="29"/>
        <v>20.095693779904305</v>
      </c>
      <c r="H111" s="80">
        <f t="shared" si="29"/>
        <v>18.181818181818183</v>
      </c>
      <c r="I111" s="80">
        <f t="shared" si="29"/>
        <v>10.526315789473683</v>
      </c>
    </row>
    <row r="112" spans="1:9" ht="15" customHeight="1" x14ac:dyDescent="0.15">
      <c r="A112" s="83"/>
      <c r="B112" s="71" t="s">
        <v>342</v>
      </c>
      <c r="C112" s="72" t="s">
        <v>335</v>
      </c>
      <c r="D112" s="73">
        <v>57</v>
      </c>
      <c r="E112" s="73">
        <f>E319</f>
        <v>14</v>
      </c>
      <c r="F112" s="73">
        <f>F319</f>
        <v>18</v>
      </c>
      <c r="G112" s="73">
        <f>G319</f>
        <v>11</v>
      </c>
      <c r="H112" s="73">
        <f>H319</f>
        <v>10</v>
      </c>
      <c r="I112" s="73">
        <f>I319</f>
        <v>4</v>
      </c>
    </row>
    <row r="113" spans="1:9" ht="15" customHeight="1" x14ac:dyDescent="0.15">
      <c r="A113" s="83"/>
      <c r="B113" s="71" t="s">
        <v>343</v>
      </c>
      <c r="C113" s="75"/>
      <c r="D113" s="76">
        <v>100</v>
      </c>
      <c r="E113" s="77">
        <f>E112/$D112*100</f>
        <v>24.561403508771928</v>
      </c>
      <c r="F113" s="77">
        <f>F112/$D112*100</f>
        <v>31.578947368421051</v>
      </c>
      <c r="G113" s="77">
        <f>G112/$D112*100</f>
        <v>19.298245614035086</v>
      </c>
      <c r="H113" s="77">
        <f>H112/$D112*100</f>
        <v>17.543859649122805</v>
      </c>
      <c r="I113" s="77">
        <f>I112/$D112*100</f>
        <v>7.0175438596491224</v>
      </c>
    </row>
    <row r="114" spans="1:9" ht="15" customHeight="1" x14ac:dyDescent="0.15">
      <c r="A114" s="83"/>
      <c r="B114" s="98"/>
      <c r="C114" s="71" t="s">
        <v>380</v>
      </c>
      <c r="D114" s="73">
        <v>0</v>
      </c>
      <c r="E114" s="78">
        <f t="shared" ref="E114:I121" si="30">IF($D114=0,0,E321/$D114*100)</f>
        <v>0</v>
      </c>
      <c r="F114" s="78">
        <f t="shared" si="30"/>
        <v>0</v>
      </c>
      <c r="G114" s="78">
        <f t="shared" si="30"/>
        <v>0</v>
      </c>
      <c r="H114" s="78">
        <f t="shared" si="30"/>
        <v>0</v>
      </c>
      <c r="I114" s="78">
        <f t="shared" si="30"/>
        <v>0</v>
      </c>
    </row>
    <row r="115" spans="1:9" ht="15" customHeight="1" x14ac:dyDescent="0.15">
      <c r="A115" s="83"/>
      <c r="B115" s="98"/>
      <c r="C115" s="71" t="s">
        <v>381</v>
      </c>
      <c r="D115" s="79">
        <v>9</v>
      </c>
      <c r="E115" s="80">
        <f t="shared" si="30"/>
        <v>22.222222222222221</v>
      </c>
      <c r="F115" s="80">
        <f t="shared" si="30"/>
        <v>66.666666666666657</v>
      </c>
      <c r="G115" s="80">
        <f t="shared" si="30"/>
        <v>11.111111111111111</v>
      </c>
      <c r="H115" s="80">
        <f t="shared" si="30"/>
        <v>0</v>
      </c>
      <c r="I115" s="80">
        <f t="shared" si="30"/>
        <v>0</v>
      </c>
    </row>
    <row r="116" spans="1:9" ht="15" customHeight="1" x14ac:dyDescent="0.15">
      <c r="A116" s="83"/>
      <c r="B116" s="98"/>
      <c r="C116" s="71" t="s">
        <v>382</v>
      </c>
      <c r="D116" s="79">
        <v>11</v>
      </c>
      <c r="E116" s="80">
        <f t="shared" si="30"/>
        <v>18.181818181818183</v>
      </c>
      <c r="F116" s="80">
        <f t="shared" si="30"/>
        <v>27.27272727272727</v>
      </c>
      <c r="G116" s="80">
        <f t="shared" si="30"/>
        <v>27.27272727272727</v>
      </c>
      <c r="H116" s="80">
        <f t="shared" si="30"/>
        <v>27.27272727272727</v>
      </c>
      <c r="I116" s="80">
        <f t="shared" si="30"/>
        <v>0</v>
      </c>
    </row>
    <row r="117" spans="1:9" ht="15" customHeight="1" x14ac:dyDescent="0.15">
      <c r="A117" s="83"/>
      <c r="B117" s="98"/>
      <c r="C117" s="71" t="s">
        <v>383</v>
      </c>
      <c r="D117" s="79">
        <v>5</v>
      </c>
      <c r="E117" s="80">
        <f t="shared" si="30"/>
        <v>20</v>
      </c>
      <c r="F117" s="80">
        <f t="shared" si="30"/>
        <v>40</v>
      </c>
      <c r="G117" s="80">
        <f t="shared" si="30"/>
        <v>20</v>
      </c>
      <c r="H117" s="80">
        <f t="shared" si="30"/>
        <v>20</v>
      </c>
      <c r="I117" s="80">
        <f t="shared" si="30"/>
        <v>0</v>
      </c>
    </row>
    <row r="118" spans="1:9" ht="15" customHeight="1" x14ac:dyDescent="0.15">
      <c r="A118" s="83"/>
      <c r="B118" s="98"/>
      <c r="C118" s="71" t="s">
        <v>384</v>
      </c>
      <c r="D118" s="79">
        <v>3</v>
      </c>
      <c r="E118" s="80">
        <f t="shared" si="30"/>
        <v>33.333333333333329</v>
      </c>
      <c r="F118" s="80">
        <f t="shared" si="30"/>
        <v>33.333333333333329</v>
      </c>
      <c r="G118" s="80">
        <f t="shared" si="30"/>
        <v>33.333333333333329</v>
      </c>
      <c r="H118" s="80">
        <f t="shared" si="30"/>
        <v>0</v>
      </c>
      <c r="I118" s="80">
        <f t="shared" si="30"/>
        <v>0</v>
      </c>
    </row>
    <row r="119" spans="1:9" ht="15" customHeight="1" x14ac:dyDescent="0.15">
      <c r="A119" s="83"/>
      <c r="B119" s="98"/>
      <c r="C119" s="71" t="s">
        <v>385</v>
      </c>
      <c r="D119" s="79">
        <v>0</v>
      </c>
      <c r="E119" s="80">
        <f t="shared" si="30"/>
        <v>0</v>
      </c>
      <c r="F119" s="80">
        <f t="shared" si="30"/>
        <v>0</v>
      </c>
      <c r="G119" s="80">
        <f t="shared" si="30"/>
        <v>0</v>
      </c>
      <c r="H119" s="80">
        <f t="shared" si="30"/>
        <v>0</v>
      </c>
      <c r="I119" s="80">
        <f t="shared" si="30"/>
        <v>0</v>
      </c>
    </row>
    <row r="120" spans="1:9" ht="15" customHeight="1" x14ac:dyDescent="0.15">
      <c r="A120" s="83"/>
      <c r="B120" s="98"/>
      <c r="C120" s="71" t="s">
        <v>386</v>
      </c>
      <c r="D120" s="79">
        <v>4</v>
      </c>
      <c r="E120" s="80">
        <f t="shared" si="30"/>
        <v>50</v>
      </c>
      <c r="F120" s="80">
        <f t="shared" si="30"/>
        <v>50</v>
      </c>
      <c r="G120" s="80">
        <f t="shared" si="30"/>
        <v>0</v>
      </c>
      <c r="H120" s="80">
        <f t="shared" si="30"/>
        <v>0</v>
      </c>
      <c r="I120" s="80">
        <f t="shared" si="30"/>
        <v>0</v>
      </c>
    </row>
    <row r="121" spans="1:9" ht="15" customHeight="1" x14ac:dyDescent="0.15">
      <c r="A121" s="83"/>
      <c r="B121" s="99"/>
      <c r="C121" s="81" t="s">
        <v>387</v>
      </c>
      <c r="D121" s="79">
        <v>25</v>
      </c>
      <c r="E121" s="80">
        <f t="shared" si="30"/>
        <v>24</v>
      </c>
      <c r="F121" s="80">
        <f t="shared" si="30"/>
        <v>16</v>
      </c>
      <c r="G121" s="80">
        <f t="shared" si="30"/>
        <v>20</v>
      </c>
      <c r="H121" s="80">
        <f t="shared" si="30"/>
        <v>24</v>
      </c>
      <c r="I121" s="80">
        <f t="shared" si="30"/>
        <v>16</v>
      </c>
    </row>
    <row r="122" spans="1:9" ht="15" customHeight="1" x14ac:dyDescent="0.15">
      <c r="A122" s="83"/>
      <c r="B122" s="71" t="s">
        <v>345</v>
      </c>
      <c r="C122" s="72" t="s">
        <v>335</v>
      </c>
      <c r="D122" s="73">
        <v>503</v>
      </c>
      <c r="E122" s="73">
        <f>E329</f>
        <v>113</v>
      </c>
      <c r="F122" s="73">
        <f>F329</f>
        <v>195</v>
      </c>
      <c r="G122" s="73">
        <f>G329</f>
        <v>92</v>
      </c>
      <c r="H122" s="73">
        <f>H329</f>
        <v>69</v>
      </c>
      <c r="I122" s="73">
        <f>I329</f>
        <v>34</v>
      </c>
    </row>
    <row r="123" spans="1:9" ht="15" customHeight="1" x14ac:dyDescent="0.15">
      <c r="A123" s="83"/>
      <c r="B123" s="74"/>
      <c r="C123" s="75"/>
      <c r="D123" s="76">
        <v>100</v>
      </c>
      <c r="E123" s="77">
        <f>E122/$D122*100</f>
        <v>22.465208747514911</v>
      </c>
      <c r="F123" s="77">
        <f>F122/$D122*100</f>
        <v>38.767395626242546</v>
      </c>
      <c r="G123" s="77">
        <f>G122/$D122*100</f>
        <v>18.290258449304176</v>
      </c>
      <c r="H123" s="77">
        <f>H122/$D122*100</f>
        <v>13.717693836978132</v>
      </c>
      <c r="I123" s="77">
        <f>I122/$D122*100</f>
        <v>6.7594433399602387</v>
      </c>
    </row>
    <row r="124" spans="1:9" ht="15" customHeight="1" x14ac:dyDescent="0.15">
      <c r="A124" s="83"/>
      <c r="B124" s="98"/>
      <c r="C124" s="71" t="s">
        <v>380</v>
      </c>
      <c r="D124" s="73">
        <v>46</v>
      </c>
      <c r="E124" s="78">
        <f t="shared" ref="E124:I131" si="31">IF($D124=0,0,E331/$D124*100)</f>
        <v>17.391304347826086</v>
      </c>
      <c r="F124" s="78">
        <f t="shared" si="31"/>
        <v>36.95652173913043</v>
      </c>
      <c r="G124" s="78">
        <f t="shared" si="31"/>
        <v>21.739130434782609</v>
      </c>
      <c r="H124" s="78">
        <f t="shared" si="31"/>
        <v>19.565217391304348</v>
      </c>
      <c r="I124" s="78">
        <f t="shared" si="31"/>
        <v>4.3478260869565215</v>
      </c>
    </row>
    <row r="125" spans="1:9" ht="15" customHeight="1" x14ac:dyDescent="0.15">
      <c r="A125" s="83"/>
      <c r="B125" s="98"/>
      <c r="C125" s="71" t="s">
        <v>381</v>
      </c>
      <c r="D125" s="79">
        <v>153</v>
      </c>
      <c r="E125" s="80">
        <f t="shared" si="31"/>
        <v>24.836601307189543</v>
      </c>
      <c r="F125" s="80">
        <f t="shared" si="31"/>
        <v>37.908496732026144</v>
      </c>
      <c r="G125" s="80">
        <f t="shared" si="31"/>
        <v>20.261437908496731</v>
      </c>
      <c r="H125" s="80">
        <f t="shared" si="31"/>
        <v>10.457516339869281</v>
      </c>
      <c r="I125" s="80">
        <f t="shared" si="31"/>
        <v>6.5359477124183014</v>
      </c>
    </row>
    <row r="126" spans="1:9" ht="15" customHeight="1" x14ac:dyDescent="0.15">
      <c r="A126" s="83"/>
      <c r="B126" s="98"/>
      <c r="C126" s="71" t="s">
        <v>382</v>
      </c>
      <c r="D126" s="79">
        <v>91</v>
      </c>
      <c r="E126" s="80">
        <f t="shared" si="31"/>
        <v>29.670329670329672</v>
      </c>
      <c r="F126" s="80">
        <f t="shared" si="31"/>
        <v>39.560439560439562</v>
      </c>
      <c r="G126" s="80">
        <f t="shared" si="31"/>
        <v>15.384615384615385</v>
      </c>
      <c r="H126" s="80">
        <f t="shared" si="31"/>
        <v>9.8901098901098905</v>
      </c>
      <c r="I126" s="80">
        <f t="shared" si="31"/>
        <v>5.4945054945054945</v>
      </c>
    </row>
    <row r="127" spans="1:9" ht="15" customHeight="1" x14ac:dyDescent="0.15">
      <c r="A127" s="83"/>
      <c r="B127" s="98"/>
      <c r="C127" s="71" t="s">
        <v>383</v>
      </c>
      <c r="D127" s="79">
        <v>23</v>
      </c>
      <c r="E127" s="80">
        <f t="shared" si="31"/>
        <v>13.043478260869565</v>
      </c>
      <c r="F127" s="80">
        <f t="shared" si="31"/>
        <v>52.173913043478258</v>
      </c>
      <c r="G127" s="80">
        <f t="shared" si="31"/>
        <v>13.043478260869565</v>
      </c>
      <c r="H127" s="80">
        <f t="shared" si="31"/>
        <v>21.739130434782609</v>
      </c>
      <c r="I127" s="80">
        <f t="shared" si="31"/>
        <v>0</v>
      </c>
    </row>
    <row r="128" spans="1:9" ht="15" customHeight="1" x14ac:dyDescent="0.15">
      <c r="A128" s="83"/>
      <c r="B128" s="98"/>
      <c r="C128" s="71" t="s">
        <v>384</v>
      </c>
      <c r="D128" s="79">
        <v>5</v>
      </c>
      <c r="E128" s="80">
        <f t="shared" si="31"/>
        <v>40</v>
      </c>
      <c r="F128" s="80">
        <f t="shared" si="31"/>
        <v>40</v>
      </c>
      <c r="G128" s="80">
        <f t="shared" si="31"/>
        <v>0</v>
      </c>
      <c r="H128" s="80">
        <f t="shared" si="31"/>
        <v>0</v>
      </c>
      <c r="I128" s="80">
        <f t="shared" si="31"/>
        <v>20</v>
      </c>
    </row>
    <row r="129" spans="1:9" ht="15" customHeight="1" x14ac:dyDescent="0.15">
      <c r="A129" s="83"/>
      <c r="B129" s="98"/>
      <c r="C129" s="71" t="s">
        <v>385</v>
      </c>
      <c r="D129" s="79">
        <v>5</v>
      </c>
      <c r="E129" s="80">
        <f t="shared" si="31"/>
        <v>20</v>
      </c>
      <c r="F129" s="80">
        <f t="shared" si="31"/>
        <v>20</v>
      </c>
      <c r="G129" s="80">
        <f t="shared" si="31"/>
        <v>20</v>
      </c>
      <c r="H129" s="80">
        <f t="shared" si="31"/>
        <v>20</v>
      </c>
      <c r="I129" s="80">
        <f t="shared" si="31"/>
        <v>20</v>
      </c>
    </row>
    <row r="130" spans="1:9" ht="15" customHeight="1" x14ac:dyDescent="0.15">
      <c r="A130" s="83"/>
      <c r="B130" s="98"/>
      <c r="C130" s="71" t="s">
        <v>386</v>
      </c>
      <c r="D130" s="79">
        <v>3</v>
      </c>
      <c r="E130" s="80">
        <f t="shared" si="31"/>
        <v>66.666666666666657</v>
      </c>
      <c r="F130" s="80">
        <f t="shared" si="31"/>
        <v>33.333333333333329</v>
      </c>
      <c r="G130" s="80">
        <f t="shared" si="31"/>
        <v>0</v>
      </c>
      <c r="H130" s="80">
        <f t="shared" si="31"/>
        <v>0</v>
      </c>
      <c r="I130" s="80">
        <f t="shared" si="31"/>
        <v>0</v>
      </c>
    </row>
    <row r="131" spans="1:9" ht="15" customHeight="1" x14ac:dyDescent="0.15">
      <c r="A131" s="84"/>
      <c r="B131" s="99"/>
      <c r="C131" s="81" t="s">
        <v>387</v>
      </c>
      <c r="D131" s="82">
        <v>177</v>
      </c>
      <c r="E131" s="77">
        <f t="shared" si="31"/>
        <v>18.07909604519774</v>
      </c>
      <c r="F131" s="77">
        <f t="shared" si="31"/>
        <v>38.418079096045197</v>
      </c>
      <c r="G131" s="77">
        <f t="shared" si="31"/>
        <v>18.64406779661017</v>
      </c>
      <c r="H131" s="77">
        <f t="shared" si="31"/>
        <v>16.38418079096045</v>
      </c>
      <c r="I131" s="77">
        <f t="shared" si="31"/>
        <v>8.4745762711864394</v>
      </c>
    </row>
    <row r="132" spans="1:9" ht="15" customHeight="1" x14ac:dyDescent="0.15">
      <c r="A132" s="74" t="s">
        <v>388</v>
      </c>
      <c r="B132" s="71" t="s">
        <v>334</v>
      </c>
      <c r="C132" s="72" t="s">
        <v>335</v>
      </c>
      <c r="D132" s="73">
        <v>577</v>
      </c>
      <c r="E132" s="73">
        <f t="shared" ref="E132:I132" si="32">E371</f>
        <v>117</v>
      </c>
      <c r="F132" s="73">
        <f t="shared" si="32"/>
        <v>216</v>
      </c>
      <c r="G132" s="73">
        <f t="shared" si="32"/>
        <v>123</v>
      </c>
      <c r="H132" s="73">
        <f t="shared" si="32"/>
        <v>81</v>
      </c>
      <c r="I132" s="73">
        <f t="shared" si="32"/>
        <v>40</v>
      </c>
    </row>
    <row r="133" spans="1:9" ht="15" customHeight="1" x14ac:dyDescent="0.15">
      <c r="A133" s="83" t="s">
        <v>389</v>
      </c>
      <c r="B133" s="74"/>
      <c r="C133" s="75"/>
      <c r="D133" s="76">
        <v>100</v>
      </c>
      <c r="E133" s="77">
        <f>E132/$D132*100</f>
        <v>20.27729636048527</v>
      </c>
      <c r="F133" s="77">
        <f>F132/$D132*100</f>
        <v>37.435008665511269</v>
      </c>
      <c r="G133" s="77">
        <f>G132/$D132*100</f>
        <v>21.317157712305026</v>
      </c>
      <c r="H133" s="77">
        <f>H132/$D132*100</f>
        <v>14.038128249566725</v>
      </c>
      <c r="I133" s="77">
        <f>I132/$D132*100</f>
        <v>6.9324090121317159</v>
      </c>
    </row>
    <row r="134" spans="1:9" ht="15" customHeight="1" x14ac:dyDescent="0.15">
      <c r="A134" s="83" t="s">
        <v>390</v>
      </c>
      <c r="B134" s="98"/>
      <c r="C134" s="71" t="s">
        <v>391</v>
      </c>
      <c r="D134" s="73">
        <v>22</v>
      </c>
      <c r="E134" s="78">
        <f t="shared" ref="E134:I143" si="33">IF($D134=0,0,E373/$D134*100)</f>
        <v>18.181818181818183</v>
      </c>
      <c r="F134" s="78">
        <f t="shared" si="33"/>
        <v>45.454545454545453</v>
      </c>
      <c r="G134" s="78">
        <f t="shared" si="33"/>
        <v>18.181818181818183</v>
      </c>
      <c r="H134" s="78">
        <f t="shared" si="33"/>
        <v>4.5454545454545459</v>
      </c>
      <c r="I134" s="78">
        <f t="shared" si="33"/>
        <v>13.636363636363635</v>
      </c>
    </row>
    <row r="135" spans="1:9" ht="15" customHeight="1" x14ac:dyDescent="0.15">
      <c r="A135" s="83"/>
      <c r="B135" s="98"/>
      <c r="C135" s="71" t="s">
        <v>392</v>
      </c>
      <c r="D135" s="79">
        <v>65</v>
      </c>
      <c r="E135" s="80">
        <f t="shared" si="33"/>
        <v>10.76923076923077</v>
      </c>
      <c r="F135" s="80">
        <f t="shared" si="33"/>
        <v>36.923076923076927</v>
      </c>
      <c r="G135" s="80">
        <f t="shared" si="33"/>
        <v>24.615384615384617</v>
      </c>
      <c r="H135" s="80">
        <f t="shared" si="33"/>
        <v>24.615384615384617</v>
      </c>
      <c r="I135" s="80">
        <f t="shared" si="33"/>
        <v>3.0769230769230771</v>
      </c>
    </row>
    <row r="136" spans="1:9" ht="15" customHeight="1" x14ac:dyDescent="0.15">
      <c r="A136" s="83"/>
      <c r="B136" s="98"/>
      <c r="C136" s="71" t="s">
        <v>393</v>
      </c>
      <c r="D136" s="79">
        <v>90</v>
      </c>
      <c r="E136" s="80">
        <f t="shared" si="33"/>
        <v>20</v>
      </c>
      <c r="F136" s="80">
        <f t="shared" si="33"/>
        <v>36.666666666666664</v>
      </c>
      <c r="G136" s="80">
        <f t="shared" si="33"/>
        <v>32.222222222222221</v>
      </c>
      <c r="H136" s="80">
        <f t="shared" si="33"/>
        <v>5.5555555555555554</v>
      </c>
      <c r="I136" s="80">
        <f t="shared" si="33"/>
        <v>5.5555555555555554</v>
      </c>
    </row>
    <row r="137" spans="1:9" ht="15" customHeight="1" x14ac:dyDescent="0.15">
      <c r="A137" s="83"/>
      <c r="B137" s="98"/>
      <c r="C137" s="71" t="s">
        <v>394</v>
      </c>
      <c r="D137" s="79">
        <v>67</v>
      </c>
      <c r="E137" s="80">
        <f t="shared" si="33"/>
        <v>10.44776119402985</v>
      </c>
      <c r="F137" s="80">
        <f t="shared" si="33"/>
        <v>41.791044776119399</v>
      </c>
      <c r="G137" s="80">
        <f t="shared" si="33"/>
        <v>26.865671641791046</v>
      </c>
      <c r="H137" s="80">
        <f t="shared" si="33"/>
        <v>14.925373134328357</v>
      </c>
      <c r="I137" s="80">
        <f t="shared" si="33"/>
        <v>5.9701492537313428</v>
      </c>
    </row>
    <row r="138" spans="1:9" ht="15" customHeight="1" x14ac:dyDescent="0.15">
      <c r="A138" s="83"/>
      <c r="B138" s="98"/>
      <c r="C138" s="71" t="s">
        <v>395</v>
      </c>
      <c r="D138" s="79">
        <v>45</v>
      </c>
      <c r="E138" s="80">
        <f t="shared" si="33"/>
        <v>31.111111111111111</v>
      </c>
      <c r="F138" s="80">
        <f t="shared" si="33"/>
        <v>37.777777777777779</v>
      </c>
      <c r="G138" s="80">
        <f t="shared" si="33"/>
        <v>15.555555555555555</v>
      </c>
      <c r="H138" s="80">
        <f t="shared" si="33"/>
        <v>13.333333333333334</v>
      </c>
      <c r="I138" s="80">
        <f t="shared" si="33"/>
        <v>2.2222222222222223</v>
      </c>
    </row>
    <row r="139" spans="1:9" ht="15" customHeight="1" x14ac:dyDescent="0.15">
      <c r="A139" s="83"/>
      <c r="B139" s="98"/>
      <c r="C139" s="71" t="s">
        <v>396</v>
      </c>
      <c r="D139" s="79">
        <v>29</v>
      </c>
      <c r="E139" s="80">
        <f t="shared" si="33"/>
        <v>24.137931034482758</v>
      </c>
      <c r="F139" s="80">
        <f t="shared" si="33"/>
        <v>37.931034482758619</v>
      </c>
      <c r="G139" s="80">
        <f t="shared" si="33"/>
        <v>17.241379310344829</v>
      </c>
      <c r="H139" s="80">
        <f t="shared" si="33"/>
        <v>17.241379310344829</v>
      </c>
      <c r="I139" s="80">
        <f t="shared" si="33"/>
        <v>3.4482758620689653</v>
      </c>
    </row>
    <row r="140" spans="1:9" ht="15" customHeight="1" x14ac:dyDescent="0.15">
      <c r="A140" s="83"/>
      <c r="B140" s="98"/>
      <c r="C140" s="71" t="s">
        <v>397</v>
      </c>
      <c r="D140" s="79">
        <v>16</v>
      </c>
      <c r="E140" s="80">
        <f t="shared" si="33"/>
        <v>18.75</v>
      </c>
      <c r="F140" s="80">
        <f t="shared" si="33"/>
        <v>43.75</v>
      </c>
      <c r="G140" s="80">
        <f t="shared" si="33"/>
        <v>12.5</v>
      </c>
      <c r="H140" s="80">
        <f t="shared" si="33"/>
        <v>12.5</v>
      </c>
      <c r="I140" s="80">
        <f t="shared" si="33"/>
        <v>12.5</v>
      </c>
    </row>
    <row r="141" spans="1:9" ht="15" customHeight="1" x14ac:dyDescent="0.15">
      <c r="A141" s="83"/>
      <c r="B141" s="98"/>
      <c r="C141" s="71" t="s">
        <v>398</v>
      </c>
      <c r="D141" s="79">
        <v>10</v>
      </c>
      <c r="E141" s="80">
        <f t="shared" si="33"/>
        <v>40</v>
      </c>
      <c r="F141" s="80">
        <f t="shared" si="33"/>
        <v>20</v>
      </c>
      <c r="G141" s="80">
        <f t="shared" si="33"/>
        <v>20</v>
      </c>
      <c r="H141" s="80">
        <f t="shared" si="33"/>
        <v>0</v>
      </c>
      <c r="I141" s="80">
        <f t="shared" si="33"/>
        <v>20</v>
      </c>
    </row>
    <row r="142" spans="1:9" ht="15" customHeight="1" x14ac:dyDescent="0.15">
      <c r="A142" s="83"/>
      <c r="B142" s="98"/>
      <c r="C142" s="71" t="s">
        <v>399</v>
      </c>
      <c r="D142" s="79">
        <v>19</v>
      </c>
      <c r="E142" s="80">
        <f t="shared" si="33"/>
        <v>31.578947368421051</v>
      </c>
      <c r="F142" s="80">
        <f t="shared" si="33"/>
        <v>42.105263157894733</v>
      </c>
      <c r="G142" s="80">
        <f t="shared" si="33"/>
        <v>10.526315789473683</v>
      </c>
      <c r="H142" s="80">
        <f t="shared" si="33"/>
        <v>10.526315789473683</v>
      </c>
      <c r="I142" s="80">
        <f t="shared" si="33"/>
        <v>5.2631578947368416</v>
      </c>
    </row>
    <row r="143" spans="1:9" ht="15" customHeight="1" x14ac:dyDescent="0.15">
      <c r="A143" s="83"/>
      <c r="B143" s="84"/>
      <c r="C143" s="81" t="s">
        <v>377</v>
      </c>
      <c r="D143" s="82">
        <v>214</v>
      </c>
      <c r="E143" s="77">
        <f t="shared" si="33"/>
        <v>21.962616822429908</v>
      </c>
      <c r="F143" s="77">
        <f t="shared" si="33"/>
        <v>35.514018691588781</v>
      </c>
      <c r="G143" s="77">
        <f t="shared" si="33"/>
        <v>17.75700934579439</v>
      </c>
      <c r="H143" s="77">
        <f t="shared" si="33"/>
        <v>15.887850467289718</v>
      </c>
      <c r="I143" s="77">
        <f t="shared" si="33"/>
        <v>8.8785046728971952</v>
      </c>
    </row>
    <row r="144" spans="1:9" ht="15" customHeight="1" x14ac:dyDescent="0.15">
      <c r="A144" s="83"/>
      <c r="B144" s="71" t="s">
        <v>342</v>
      </c>
      <c r="C144" s="72" t="s">
        <v>335</v>
      </c>
      <c r="D144" s="73">
        <v>57</v>
      </c>
      <c r="E144" s="73">
        <f t="shared" ref="E144:I144" si="34">E383</f>
        <v>14</v>
      </c>
      <c r="F144" s="73">
        <f t="shared" si="34"/>
        <v>18</v>
      </c>
      <c r="G144" s="73">
        <f t="shared" si="34"/>
        <v>11</v>
      </c>
      <c r="H144" s="73">
        <f t="shared" si="34"/>
        <v>10</v>
      </c>
      <c r="I144" s="73">
        <f t="shared" si="34"/>
        <v>4</v>
      </c>
    </row>
    <row r="145" spans="1:9" ht="15" customHeight="1" x14ac:dyDescent="0.15">
      <c r="A145" s="83"/>
      <c r="B145" s="71" t="s">
        <v>343</v>
      </c>
      <c r="C145" s="75"/>
      <c r="D145" s="76">
        <v>100</v>
      </c>
      <c r="E145" s="77">
        <f>E144/$D144*100</f>
        <v>24.561403508771928</v>
      </c>
      <c r="F145" s="77">
        <f>F144/$D144*100</f>
        <v>31.578947368421051</v>
      </c>
      <c r="G145" s="77">
        <f>G144/$D144*100</f>
        <v>19.298245614035086</v>
      </c>
      <c r="H145" s="77">
        <f>H144/$D144*100</f>
        <v>17.543859649122805</v>
      </c>
      <c r="I145" s="77">
        <f>I144/$D144*100</f>
        <v>7.0175438596491224</v>
      </c>
    </row>
    <row r="146" spans="1:9" ht="15" customHeight="1" x14ac:dyDescent="0.15">
      <c r="A146" s="83"/>
      <c r="B146" s="71"/>
      <c r="C146" s="71" t="s">
        <v>391</v>
      </c>
      <c r="D146" s="73">
        <v>6</v>
      </c>
      <c r="E146" s="78">
        <f t="shared" ref="E146:I155" si="35">IF($D146=0,0,E385/$D146*100)</f>
        <v>0</v>
      </c>
      <c r="F146" s="78">
        <f t="shared" si="35"/>
        <v>33.333333333333329</v>
      </c>
      <c r="G146" s="78">
        <f t="shared" si="35"/>
        <v>50</v>
      </c>
      <c r="H146" s="78">
        <f t="shared" si="35"/>
        <v>16.666666666666664</v>
      </c>
      <c r="I146" s="78">
        <f t="shared" si="35"/>
        <v>0</v>
      </c>
    </row>
    <row r="147" spans="1:9" ht="15" customHeight="1" x14ac:dyDescent="0.15">
      <c r="A147" s="83"/>
      <c r="B147" s="98"/>
      <c r="C147" s="71" t="s">
        <v>392</v>
      </c>
      <c r="D147" s="79">
        <v>8</v>
      </c>
      <c r="E147" s="80">
        <f t="shared" si="35"/>
        <v>12.5</v>
      </c>
      <c r="F147" s="80">
        <f t="shared" si="35"/>
        <v>50</v>
      </c>
      <c r="G147" s="80">
        <f t="shared" si="35"/>
        <v>25</v>
      </c>
      <c r="H147" s="80">
        <f t="shared" si="35"/>
        <v>12.5</v>
      </c>
      <c r="I147" s="80">
        <f t="shared" si="35"/>
        <v>0</v>
      </c>
    </row>
    <row r="148" spans="1:9" ht="15" customHeight="1" x14ac:dyDescent="0.15">
      <c r="A148" s="83"/>
      <c r="B148" s="98"/>
      <c r="C148" s="71" t="s">
        <v>393</v>
      </c>
      <c r="D148" s="79">
        <v>8</v>
      </c>
      <c r="E148" s="80">
        <f t="shared" si="35"/>
        <v>25</v>
      </c>
      <c r="F148" s="80">
        <f t="shared" si="35"/>
        <v>37.5</v>
      </c>
      <c r="G148" s="80">
        <f t="shared" si="35"/>
        <v>25</v>
      </c>
      <c r="H148" s="80">
        <f t="shared" si="35"/>
        <v>12.5</v>
      </c>
      <c r="I148" s="80">
        <f t="shared" si="35"/>
        <v>0</v>
      </c>
    </row>
    <row r="149" spans="1:9" ht="15" customHeight="1" x14ac:dyDescent="0.15">
      <c r="A149" s="83"/>
      <c r="B149" s="98"/>
      <c r="C149" s="71" t="s">
        <v>394</v>
      </c>
      <c r="D149" s="79">
        <v>5</v>
      </c>
      <c r="E149" s="80">
        <f t="shared" si="35"/>
        <v>40</v>
      </c>
      <c r="F149" s="80">
        <f t="shared" si="35"/>
        <v>0</v>
      </c>
      <c r="G149" s="80">
        <f t="shared" si="35"/>
        <v>20</v>
      </c>
      <c r="H149" s="80">
        <f t="shared" si="35"/>
        <v>40</v>
      </c>
      <c r="I149" s="80">
        <f t="shared" si="35"/>
        <v>0</v>
      </c>
    </row>
    <row r="150" spans="1:9" ht="15" customHeight="1" x14ac:dyDescent="0.15">
      <c r="A150" s="83"/>
      <c r="B150" s="98"/>
      <c r="C150" s="71" t="s">
        <v>395</v>
      </c>
      <c r="D150" s="79">
        <v>1</v>
      </c>
      <c r="E150" s="80">
        <f t="shared" si="35"/>
        <v>0</v>
      </c>
      <c r="F150" s="80">
        <f t="shared" si="35"/>
        <v>0</v>
      </c>
      <c r="G150" s="80">
        <f t="shared" si="35"/>
        <v>0</v>
      </c>
      <c r="H150" s="80">
        <f t="shared" si="35"/>
        <v>0</v>
      </c>
      <c r="I150" s="80">
        <f t="shared" si="35"/>
        <v>100</v>
      </c>
    </row>
    <row r="151" spans="1:9" ht="15" customHeight="1" x14ac:dyDescent="0.15">
      <c r="A151" s="83"/>
      <c r="B151" s="98"/>
      <c r="C151" s="71" t="s">
        <v>396</v>
      </c>
      <c r="D151" s="79">
        <v>4</v>
      </c>
      <c r="E151" s="80">
        <f t="shared" si="35"/>
        <v>50</v>
      </c>
      <c r="F151" s="80">
        <f t="shared" si="35"/>
        <v>25</v>
      </c>
      <c r="G151" s="80">
        <f t="shared" si="35"/>
        <v>0</v>
      </c>
      <c r="H151" s="80">
        <f t="shared" si="35"/>
        <v>25</v>
      </c>
      <c r="I151" s="80">
        <f t="shared" si="35"/>
        <v>0</v>
      </c>
    </row>
    <row r="152" spans="1:9" ht="15" customHeight="1" x14ac:dyDescent="0.15">
      <c r="A152" s="83"/>
      <c r="B152" s="98"/>
      <c r="C152" s="71" t="s">
        <v>397</v>
      </c>
      <c r="D152" s="79">
        <v>0</v>
      </c>
      <c r="E152" s="80">
        <f t="shared" si="35"/>
        <v>0</v>
      </c>
      <c r="F152" s="80">
        <f t="shared" si="35"/>
        <v>0</v>
      </c>
      <c r="G152" s="80">
        <f t="shared" si="35"/>
        <v>0</v>
      </c>
      <c r="H152" s="80">
        <f t="shared" si="35"/>
        <v>0</v>
      </c>
      <c r="I152" s="80">
        <f t="shared" si="35"/>
        <v>0</v>
      </c>
    </row>
    <row r="153" spans="1:9" ht="15" customHeight="1" x14ac:dyDescent="0.15">
      <c r="A153" s="83"/>
      <c r="B153" s="98"/>
      <c r="C153" s="71" t="s">
        <v>398</v>
      </c>
      <c r="D153" s="79">
        <v>0</v>
      </c>
      <c r="E153" s="80">
        <f t="shared" si="35"/>
        <v>0</v>
      </c>
      <c r="F153" s="80">
        <f t="shared" si="35"/>
        <v>0</v>
      </c>
      <c r="G153" s="80">
        <f t="shared" si="35"/>
        <v>0</v>
      </c>
      <c r="H153" s="80">
        <f t="shared" si="35"/>
        <v>0</v>
      </c>
      <c r="I153" s="80">
        <f t="shared" si="35"/>
        <v>0</v>
      </c>
    </row>
    <row r="154" spans="1:9" ht="15" customHeight="1" x14ac:dyDescent="0.15">
      <c r="A154" s="83"/>
      <c r="B154" s="98"/>
      <c r="C154" s="71" t="s">
        <v>399</v>
      </c>
      <c r="D154" s="79">
        <v>2</v>
      </c>
      <c r="E154" s="80">
        <f t="shared" si="35"/>
        <v>0</v>
      </c>
      <c r="F154" s="80">
        <f t="shared" si="35"/>
        <v>50</v>
      </c>
      <c r="G154" s="80">
        <f t="shared" si="35"/>
        <v>0</v>
      </c>
      <c r="H154" s="80">
        <f t="shared" si="35"/>
        <v>50</v>
      </c>
      <c r="I154" s="80">
        <f t="shared" si="35"/>
        <v>0</v>
      </c>
    </row>
    <row r="155" spans="1:9" ht="15" customHeight="1" x14ac:dyDescent="0.15">
      <c r="A155" s="83"/>
      <c r="B155" s="84"/>
      <c r="C155" s="81" t="s">
        <v>377</v>
      </c>
      <c r="D155" s="82">
        <v>23</v>
      </c>
      <c r="E155" s="77">
        <f t="shared" si="35"/>
        <v>30.434782608695656</v>
      </c>
      <c r="F155" s="77">
        <f t="shared" si="35"/>
        <v>30.434782608695656</v>
      </c>
      <c r="G155" s="77">
        <f t="shared" si="35"/>
        <v>13.043478260869565</v>
      </c>
      <c r="H155" s="77">
        <f t="shared" si="35"/>
        <v>13.043478260869565</v>
      </c>
      <c r="I155" s="77">
        <f t="shared" si="35"/>
        <v>13.043478260869565</v>
      </c>
    </row>
    <row r="156" spans="1:9" ht="15" customHeight="1" x14ac:dyDescent="0.15">
      <c r="A156" s="83"/>
      <c r="B156" s="71" t="s">
        <v>345</v>
      </c>
      <c r="C156" s="72" t="s">
        <v>335</v>
      </c>
      <c r="D156" s="73">
        <v>503</v>
      </c>
      <c r="E156" s="73">
        <f t="shared" ref="E156:I156" si="36">E395</f>
        <v>113</v>
      </c>
      <c r="F156" s="73">
        <f t="shared" si="36"/>
        <v>195</v>
      </c>
      <c r="G156" s="73">
        <f t="shared" si="36"/>
        <v>92</v>
      </c>
      <c r="H156" s="73">
        <f t="shared" si="36"/>
        <v>69</v>
      </c>
      <c r="I156" s="73">
        <f t="shared" si="36"/>
        <v>34</v>
      </c>
    </row>
    <row r="157" spans="1:9" ht="15" customHeight="1" x14ac:dyDescent="0.15">
      <c r="A157" s="83"/>
      <c r="B157" s="74"/>
      <c r="C157" s="75"/>
      <c r="D157" s="76">
        <v>100</v>
      </c>
      <c r="E157" s="77">
        <f>E156/$D156*100</f>
        <v>22.465208747514911</v>
      </c>
      <c r="F157" s="77">
        <f>F156/$D156*100</f>
        <v>38.767395626242546</v>
      </c>
      <c r="G157" s="77">
        <f>G156/$D156*100</f>
        <v>18.290258449304176</v>
      </c>
      <c r="H157" s="77">
        <f>H156/$D156*100</f>
        <v>13.717693836978132</v>
      </c>
      <c r="I157" s="77">
        <f>I156/$D156*100</f>
        <v>6.7594433399602387</v>
      </c>
    </row>
    <row r="158" spans="1:9" ht="15" customHeight="1" x14ac:dyDescent="0.15">
      <c r="A158" s="83"/>
      <c r="B158" s="98"/>
      <c r="C158" s="71" t="s">
        <v>391</v>
      </c>
      <c r="D158" s="73">
        <v>7</v>
      </c>
      <c r="E158" s="78">
        <f t="shared" ref="E158:I167" si="37">IF($D158=0,0,E397/$D158*100)</f>
        <v>0</v>
      </c>
      <c r="F158" s="78">
        <f t="shared" si="37"/>
        <v>28.571428571428569</v>
      </c>
      <c r="G158" s="78">
        <f t="shared" si="37"/>
        <v>42.857142857142854</v>
      </c>
      <c r="H158" s="78">
        <f t="shared" si="37"/>
        <v>28.571428571428569</v>
      </c>
      <c r="I158" s="78">
        <f t="shared" si="37"/>
        <v>0</v>
      </c>
    </row>
    <row r="159" spans="1:9" ht="15" customHeight="1" x14ac:dyDescent="0.15">
      <c r="A159" s="83"/>
      <c r="B159" s="98"/>
      <c r="C159" s="71" t="s">
        <v>392</v>
      </c>
      <c r="D159" s="79">
        <v>54</v>
      </c>
      <c r="E159" s="80">
        <f t="shared" si="37"/>
        <v>12.962962962962962</v>
      </c>
      <c r="F159" s="80">
        <f t="shared" si="37"/>
        <v>35.185185185185183</v>
      </c>
      <c r="G159" s="80">
        <f t="shared" si="37"/>
        <v>24.074074074074073</v>
      </c>
      <c r="H159" s="80">
        <f t="shared" si="37"/>
        <v>16.666666666666664</v>
      </c>
      <c r="I159" s="80">
        <f t="shared" si="37"/>
        <v>11.111111111111111</v>
      </c>
    </row>
    <row r="160" spans="1:9" ht="15" customHeight="1" x14ac:dyDescent="0.15">
      <c r="A160" s="83"/>
      <c r="B160" s="98"/>
      <c r="C160" s="71" t="s">
        <v>393</v>
      </c>
      <c r="D160" s="79">
        <v>93</v>
      </c>
      <c r="E160" s="80">
        <f t="shared" si="37"/>
        <v>21.50537634408602</v>
      </c>
      <c r="F160" s="80">
        <f t="shared" si="37"/>
        <v>38.70967741935484</v>
      </c>
      <c r="G160" s="80">
        <f t="shared" si="37"/>
        <v>19.35483870967742</v>
      </c>
      <c r="H160" s="80">
        <f t="shared" si="37"/>
        <v>11.827956989247312</v>
      </c>
      <c r="I160" s="80">
        <f t="shared" si="37"/>
        <v>8.6021505376344098</v>
      </c>
    </row>
    <row r="161" spans="1:9" ht="15" customHeight="1" x14ac:dyDescent="0.15">
      <c r="A161" s="83"/>
      <c r="B161" s="98"/>
      <c r="C161" s="71" t="s">
        <v>394</v>
      </c>
      <c r="D161" s="79">
        <v>98</v>
      </c>
      <c r="E161" s="80">
        <f t="shared" si="37"/>
        <v>19.387755102040817</v>
      </c>
      <c r="F161" s="80">
        <f t="shared" si="37"/>
        <v>42.857142857142854</v>
      </c>
      <c r="G161" s="80">
        <f t="shared" si="37"/>
        <v>17.346938775510203</v>
      </c>
      <c r="H161" s="80">
        <f t="shared" si="37"/>
        <v>15.306122448979592</v>
      </c>
      <c r="I161" s="80">
        <f t="shared" si="37"/>
        <v>5.1020408163265305</v>
      </c>
    </row>
    <row r="162" spans="1:9" ht="15" customHeight="1" x14ac:dyDescent="0.15">
      <c r="A162" s="83"/>
      <c r="B162" s="98"/>
      <c r="C162" s="71" t="s">
        <v>395</v>
      </c>
      <c r="D162" s="79">
        <v>50</v>
      </c>
      <c r="E162" s="80">
        <f t="shared" si="37"/>
        <v>14.000000000000002</v>
      </c>
      <c r="F162" s="80">
        <f t="shared" si="37"/>
        <v>40</v>
      </c>
      <c r="G162" s="80">
        <f t="shared" si="37"/>
        <v>24</v>
      </c>
      <c r="H162" s="80">
        <f t="shared" si="37"/>
        <v>18</v>
      </c>
      <c r="I162" s="80">
        <f t="shared" si="37"/>
        <v>4</v>
      </c>
    </row>
    <row r="163" spans="1:9" ht="15" customHeight="1" x14ac:dyDescent="0.15">
      <c r="A163" s="83"/>
      <c r="B163" s="98"/>
      <c r="C163" s="71" t="s">
        <v>396</v>
      </c>
      <c r="D163" s="79">
        <v>26</v>
      </c>
      <c r="E163" s="80">
        <f t="shared" si="37"/>
        <v>23.076923076923077</v>
      </c>
      <c r="F163" s="80">
        <f t="shared" si="37"/>
        <v>53.846153846153847</v>
      </c>
      <c r="G163" s="80">
        <f t="shared" si="37"/>
        <v>19.230769230769234</v>
      </c>
      <c r="H163" s="80">
        <f t="shared" si="37"/>
        <v>3.8461538461538463</v>
      </c>
      <c r="I163" s="80">
        <f t="shared" si="37"/>
        <v>0</v>
      </c>
    </row>
    <row r="164" spans="1:9" ht="15" customHeight="1" x14ac:dyDescent="0.15">
      <c r="A164" s="83"/>
      <c r="B164" s="98"/>
      <c r="C164" s="71" t="s">
        <v>397</v>
      </c>
      <c r="D164" s="79">
        <v>23</v>
      </c>
      <c r="E164" s="80">
        <f t="shared" si="37"/>
        <v>56.521739130434781</v>
      </c>
      <c r="F164" s="80">
        <f t="shared" si="37"/>
        <v>21.739130434782609</v>
      </c>
      <c r="G164" s="80">
        <f t="shared" si="37"/>
        <v>13.043478260869565</v>
      </c>
      <c r="H164" s="80">
        <f t="shared" si="37"/>
        <v>4.3478260869565215</v>
      </c>
      <c r="I164" s="80">
        <f t="shared" si="37"/>
        <v>4.3478260869565215</v>
      </c>
    </row>
    <row r="165" spans="1:9" ht="15" customHeight="1" x14ac:dyDescent="0.15">
      <c r="A165" s="83"/>
      <c r="B165" s="98"/>
      <c r="C165" s="71" t="s">
        <v>398</v>
      </c>
      <c r="D165" s="79">
        <v>13</v>
      </c>
      <c r="E165" s="80">
        <f t="shared" si="37"/>
        <v>38.461538461538467</v>
      </c>
      <c r="F165" s="80">
        <f t="shared" si="37"/>
        <v>53.846153846153847</v>
      </c>
      <c r="G165" s="80">
        <f t="shared" si="37"/>
        <v>7.6923076923076925</v>
      </c>
      <c r="H165" s="80">
        <f t="shared" si="37"/>
        <v>0</v>
      </c>
      <c r="I165" s="80">
        <f t="shared" si="37"/>
        <v>0</v>
      </c>
    </row>
    <row r="166" spans="1:9" ht="15" customHeight="1" x14ac:dyDescent="0.15">
      <c r="A166" s="83"/>
      <c r="B166" s="98"/>
      <c r="C166" s="71" t="s">
        <v>399</v>
      </c>
      <c r="D166" s="79">
        <v>41</v>
      </c>
      <c r="E166" s="80">
        <f t="shared" si="37"/>
        <v>36.585365853658537</v>
      </c>
      <c r="F166" s="80">
        <f t="shared" si="37"/>
        <v>31.707317073170731</v>
      </c>
      <c r="G166" s="80">
        <f t="shared" si="37"/>
        <v>9.7560975609756095</v>
      </c>
      <c r="H166" s="80">
        <f t="shared" si="37"/>
        <v>12.195121951219512</v>
      </c>
      <c r="I166" s="80">
        <f t="shared" si="37"/>
        <v>9.7560975609756095</v>
      </c>
    </row>
    <row r="167" spans="1:9" ht="15" customHeight="1" x14ac:dyDescent="0.15">
      <c r="A167" s="84"/>
      <c r="B167" s="84"/>
      <c r="C167" s="81" t="s">
        <v>377</v>
      </c>
      <c r="D167" s="82">
        <v>98</v>
      </c>
      <c r="E167" s="77">
        <f t="shared" si="37"/>
        <v>21.428571428571427</v>
      </c>
      <c r="F167" s="77">
        <f t="shared" si="37"/>
        <v>37.755102040816325</v>
      </c>
      <c r="G167" s="77">
        <f t="shared" si="37"/>
        <v>16.326530612244898</v>
      </c>
      <c r="H167" s="77">
        <f t="shared" si="37"/>
        <v>16.326530612244898</v>
      </c>
      <c r="I167" s="77">
        <f t="shared" si="37"/>
        <v>8.1632653061224492</v>
      </c>
    </row>
    <row r="168" spans="1:9" ht="15" customHeight="1" x14ac:dyDescent="0.15">
      <c r="A168" s="74" t="s">
        <v>388</v>
      </c>
      <c r="B168" s="71" t="s">
        <v>334</v>
      </c>
      <c r="C168" s="72" t="s">
        <v>335</v>
      </c>
      <c r="D168" s="73">
        <v>577</v>
      </c>
      <c r="E168" s="73">
        <f t="shared" ref="E168:I168" si="38">E407</f>
        <v>117</v>
      </c>
      <c r="F168" s="73">
        <f t="shared" si="38"/>
        <v>216</v>
      </c>
      <c r="G168" s="73">
        <f t="shared" si="38"/>
        <v>123</v>
      </c>
      <c r="H168" s="73">
        <f t="shared" si="38"/>
        <v>81</v>
      </c>
      <c r="I168" s="73">
        <f t="shared" si="38"/>
        <v>40</v>
      </c>
    </row>
    <row r="169" spans="1:9" ht="15" customHeight="1" x14ac:dyDescent="0.15">
      <c r="A169" s="83" t="s">
        <v>400</v>
      </c>
      <c r="B169" s="74"/>
      <c r="C169" s="75"/>
      <c r="D169" s="76">
        <v>100</v>
      </c>
      <c r="E169" s="77">
        <f>E168/$D168*100</f>
        <v>20.27729636048527</v>
      </c>
      <c r="F169" s="77">
        <f>F168/$D168*100</f>
        <v>37.435008665511269</v>
      </c>
      <c r="G169" s="77">
        <f>G168/$D168*100</f>
        <v>21.317157712305026</v>
      </c>
      <c r="H169" s="77">
        <f>H168/$D168*100</f>
        <v>14.038128249566725</v>
      </c>
      <c r="I169" s="77">
        <f>I168/$D168*100</f>
        <v>6.9324090121317159</v>
      </c>
    </row>
    <row r="170" spans="1:9" ht="15" customHeight="1" x14ac:dyDescent="0.15">
      <c r="A170" s="83" t="s">
        <v>401</v>
      </c>
      <c r="B170" s="98" t="s">
        <v>402</v>
      </c>
      <c r="C170" s="71" t="s">
        <v>403</v>
      </c>
      <c r="D170" s="73">
        <v>12</v>
      </c>
      <c r="E170" s="78">
        <f t="shared" ref="E170:I181" si="39">IF($D170=0,0,E409/$D170*100)</f>
        <v>16.666666666666664</v>
      </c>
      <c r="F170" s="78">
        <f t="shared" si="39"/>
        <v>50</v>
      </c>
      <c r="G170" s="78">
        <f t="shared" si="39"/>
        <v>16.666666666666664</v>
      </c>
      <c r="H170" s="78">
        <f t="shared" si="39"/>
        <v>8.3333333333333321</v>
      </c>
      <c r="I170" s="78">
        <f t="shared" si="39"/>
        <v>8.3333333333333321</v>
      </c>
    </row>
    <row r="171" spans="1:9" ht="15" customHeight="1" x14ac:dyDescent="0.15">
      <c r="A171" s="83"/>
      <c r="B171" s="98"/>
      <c r="C171" s="71" t="s">
        <v>404</v>
      </c>
      <c r="D171" s="79">
        <v>15</v>
      </c>
      <c r="E171" s="80">
        <f t="shared" si="39"/>
        <v>20</v>
      </c>
      <c r="F171" s="80">
        <f t="shared" si="39"/>
        <v>40</v>
      </c>
      <c r="G171" s="80">
        <f t="shared" si="39"/>
        <v>20</v>
      </c>
      <c r="H171" s="80">
        <f t="shared" si="39"/>
        <v>0</v>
      </c>
      <c r="I171" s="80">
        <f t="shared" si="39"/>
        <v>20</v>
      </c>
    </row>
    <row r="172" spans="1:9" ht="15" customHeight="1" x14ac:dyDescent="0.15">
      <c r="A172" s="83"/>
      <c r="B172" s="98"/>
      <c r="C172" s="71" t="s">
        <v>405</v>
      </c>
      <c r="D172" s="79">
        <v>13</v>
      </c>
      <c r="E172" s="80">
        <f t="shared" si="39"/>
        <v>23.076923076923077</v>
      </c>
      <c r="F172" s="80">
        <f t="shared" si="39"/>
        <v>30.76923076923077</v>
      </c>
      <c r="G172" s="80">
        <f t="shared" si="39"/>
        <v>7.6923076923076925</v>
      </c>
      <c r="H172" s="80">
        <f t="shared" si="39"/>
        <v>15.384615384615385</v>
      </c>
      <c r="I172" s="80">
        <f t="shared" si="39"/>
        <v>23.076923076923077</v>
      </c>
    </row>
    <row r="173" spans="1:9" ht="15" customHeight="1" x14ac:dyDescent="0.15">
      <c r="A173" s="83"/>
      <c r="B173" s="98"/>
      <c r="C173" s="71" t="s">
        <v>406</v>
      </c>
      <c r="D173" s="79">
        <v>14</v>
      </c>
      <c r="E173" s="80">
        <f t="shared" si="39"/>
        <v>42.857142857142854</v>
      </c>
      <c r="F173" s="80">
        <f t="shared" si="39"/>
        <v>28.571428571428569</v>
      </c>
      <c r="G173" s="80">
        <f t="shared" si="39"/>
        <v>14.285714285714285</v>
      </c>
      <c r="H173" s="80">
        <f t="shared" si="39"/>
        <v>7.1428571428571423</v>
      </c>
      <c r="I173" s="80">
        <f t="shared" si="39"/>
        <v>7.1428571428571423</v>
      </c>
    </row>
    <row r="174" spans="1:9" ht="15" customHeight="1" x14ac:dyDescent="0.15">
      <c r="A174" s="83"/>
      <c r="B174" s="98"/>
      <c r="C174" s="71" t="s">
        <v>407</v>
      </c>
      <c r="D174" s="79">
        <v>13</v>
      </c>
      <c r="E174" s="80">
        <f t="shared" si="39"/>
        <v>15.384615384615385</v>
      </c>
      <c r="F174" s="80">
        <f t="shared" si="39"/>
        <v>69.230769230769226</v>
      </c>
      <c r="G174" s="80">
        <f t="shared" si="39"/>
        <v>15.384615384615385</v>
      </c>
      <c r="H174" s="80">
        <f t="shared" si="39"/>
        <v>0</v>
      </c>
      <c r="I174" s="80">
        <f t="shared" si="39"/>
        <v>0</v>
      </c>
    </row>
    <row r="175" spans="1:9" ht="15" customHeight="1" x14ac:dyDescent="0.15">
      <c r="A175" s="83"/>
      <c r="B175" s="98"/>
      <c r="C175" s="71" t="s">
        <v>408</v>
      </c>
      <c r="D175" s="79">
        <v>20</v>
      </c>
      <c r="E175" s="80">
        <f t="shared" si="39"/>
        <v>20</v>
      </c>
      <c r="F175" s="80">
        <f t="shared" si="39"/>
        <v>30</v>
      </c>
      <c r="G175" s="80">
        <f t="shared" si="39"/>
        <v>35</v>
      </c>
      <c r="H175" s="80">
        <f t="shared" si="39"/>
        <v>5</v>
      </c>
      <c r="I175" s="80">
        <f t="shared" si="39"/>
        <v>10</v>
      </c>
    </row>
    <row r="176" spans="1:9" ht="15" customHeight="1" x14ac:dyDescent="0.15">
      <c r="A176" s="83"/>
      <c r="B176" s="98"/>
      <c r="C176" s="71" t="s">
        <v>409</v>
      </c>
      <c r="D176" s="79">
        <v>15</v>
      </c>
      <c r="E176" s="80">
        <f t="shared" si="39"/>
        <v>13.333333333333334</v>
      </c>
      <c r="F176" s="80">
        <f t="shared" si="39"/>
        <v>46.666666666666664</v>
      </c>
      <c r="G176" s="80">
        <f t="shared" si="39"/>
        <v>33.333333333333329</v>
      </c>
      <c r="H176" s="80">
        <f t="shared" si="39"/>
        <v>6.666666666666667</v>
      </c>
      <c r="I176" s="80">
        <f t="shared" si="39"/>
        <v>0</v>
      </c>
    </row>
    <row r="177" spans="1:9" ht="15" customHeight="1" x14ac:dyDescent="0.15">
      <c r="A177" s="83"/>
      <c r="B177" s="98"/>
      <c r="C177" s="71" t="s">
        <v>410</v>
      </c>
      <c r="D177" s="79">
        <v>16</v>
      </c>
      <c r="E177" s="80">
        <f t="shared" si="39"/>
        <v>0</v>
      </c>
      <c r="F177" s="80">
        <f t="shared" si="39"/>
        <v>31.25</v>
      </c>
      <c r="G177" s="80">
        <f t="shared" si="39"/>
        <v>37.5</v>
      </c>
      <c r="H177" s="80">
        <f t="shared" si="39"/>
        <v>12.5</v>
      </c>
      <c r="I177" s="80">
        <f t="shared" si="39"/>
        <v>18.75</v>
      </c>
    </row>
    <row r="178" spans="1:9" ht="15" customHeight="1" x14ac:dyDescent="0.15">
      <c r="A178" s="83"/>
      <c r="B178" s="98"/>
      <c r="C178" s="71" t="s">
        <v>411</v>
      </c>
      <c r="D178" s="79">
        <v>19</v>
      </c>
      <c r="E178" s="80">
        <f t="shared" si="39"/>
        <v>10.526315789473683</v>
      </c>
      <c r="F178" s="80">
        <f t="shared" si="39"/>
        <v>47.368421052631575</v>
      </c>
      <c r="G178" s="80">
        <f t="shared" si="39"/>
        <v>26.315789473684209</v>
      </c>
      <c r="H178" s="80">
        <f t="shared" si="39"/>
        <v>15.789473684210526</v>
      </c>
      <c r="I178" s="80">
        <f t="shared" si="39"/>
        <v>0</v>
      </c>
    </row>
    <row r="179" spans="1:9" ht="15" customHeight="1" x14ac:dyDescent="0.15">
      <c r="A179" s="83"/>
      <c r="B179" s="98"/>
      <c r="C179" s="71" t="s">
        <v>412</v>
      </c>
      <c r="D179" s="79">
        <v>50</v>
      </c>
      <c r="E179" s="80">
        <f t="shared" si="39"/>
        <v>16</v>
      </c>
      <c r="F179" s="80">
        <f t="shared" si="39"/>
        <v>38</v>
      </c>
      <c r="G179" s="80">
        <f t="shared" si="39"/>
        <v>28.000000000000004</v>
      </c>
      <c r="H179" s="80">
        <f t="shared" si="39"/>
        <v>12</v>
      </c>
      <c r="I179" s="80">
        <f t="shared" si="39"/>
        <v>6</v>
      </c>
    </row>
    <row r="180" spans="1:9" ht="15" customHeight="1" x14ac:dyDescent="0.15">
      <c r="A180" s="83"/>
      <c r="B180" s="98"/>
      <c r="C180" s="71" t="s">
        <v>413</v>
      </c>
      <c r="D180" s="79">
        <v>176</v>
      </c>
      <c r="E180" s="80">
        <f t="shared" si="39"/>
        <v>21.59090909090909</v>
      </c>
      <c r="F180" s="80">
        <f t="shared" si="39"/>
        <v>36.93181818181818</v>
      </c>
      <c r="G180" s="80">
        <f t="shared" si="39"/>
        <v>21.59090909090909</v>
      </c>
      <c r="H180" s="80">
        <f t="shared" si="39"/>
        <v>17.045454545454543</v>
      </c>
      <c r="I180" s="80">
        <f t="shared" si="39"/>
        <v>2.8409090909090908</v>
      </c>
    </row>
    <row r="181" spans="1:9" ht="15" customHeight="1" x14ac:dyDescent="0.15">
      <c r="A181" s="83"/>
      <c r="B181" s="84"/>
      <c r="C181" s="81" t="s">
        <v>387</v>
      </c>
      <c r="D181" s="79">
        <v>214</v>
      </c>
      <c r="E181" s="80">
        <f t="shared" si="39"/>
        <v>21.962616822429908</v>
      </c>
      <c r="F181" s="80">
        <f t="shared" si="39"/>
        <v>35.514018691588781</v>
      </c>
      <c r="G181" s="80">
        <f t="shared" si="39"/>
        <v>17.75700934579439</v>
      </c>
      <c r="H181" s="80">
        <f t="shared" si="39"/>
        <v>15.887850467289718</v>
      </c>
      <c r="I181" s="80">
        <f t="shared" si="39"/>
        <v>8.8785046728971952</v>
      </c>
    </row>
    <row r="182" spans="1:9" ht="15" customHeight="1" x14ac:dyDescent="0.15">
      <c r="A182" s="83"/>
      <c r="B182" s="71" t="s">
        <v>342</v>
      </c>
      <c r="C182" s="72" t="s">
        <v>335</v>
      </c>
      <c r="D182" s="73">
        <v>57</v>
      </c>
      <c r="E182" s="73">
        <f t="shared" ref="E182:I182" si="40">E421</f>
        <v>14</v>
      </c>
      <c r="F182" s="73">
        <f t="shared" si="40"/>
        <v>18</v>
      </c>
      <c r="G182" s="73">
        <f t="shared" si="40"/>
        <v>11</v>
      </c>
      <c r="H182" s="73">
        <f t="shared" si="40"/>
        <v>10</v>
      </c>
      <c r="I182" s="73">
        <f t="shared" si="40"/>
        <v>4</v>
      </c>
    </row>
    <row r="183" spans="1:9" ht="15" customHeight="1" x14ac:dyDescent="0.15">
      <c r="A183" s="83"/>
      <c r="B183" s="71" t="s">
        <v>343</v>
      </c>
      <c r="C183" s="75"/>
      <c r="D183" s="76">
        <v>100</v>
      </c>
      <c r="E183" s="77">
        <f>E182/$D182*100</f>
        <v>24.561403508771928</v>
      </c>
      <c r="F183" s="77">
        <f>F182/$D182*100</f>
        <v>31.578947368421051</v>
      </c>
      <c r="G183" s="77">
        <f>G182/$D182*100</f>
        <v>19.298245614035086</v>
      </c>
      <c r="H183" s="77">
        <f>H182/$D182*100</f>
        <v>17.543859649122805</v>
      </c>
      <c r="I183" s="77">
        <f>I182/$D182*100</f>
        <v>7.0175438596491224</v>
      </c>
    </row>
    <row r="184" spans="1:9" ht="15" customHeight="1" x14ac:dyDescent="0.15">
      <c r="A184" s="83"/>
      <c r="B184" s="98" t="s">
        <v>414</v>
      </c>
      <c r="C184" s="71" t="s">
        <v>403</v>
      </c>
      <c r="D184" s="73">
        <v>2</v>
      </c>
      <c r="E184" s="78">
        <f t="shared" ref="E184:I195" si="41">IF($D184=0,0,E423/$D184*100)</f>
        <v>0</v>
      </c>
      <c r="F184" s="78">
        <f t="shared" si="41"/>
        <v>0</v>
      </c>
      <c r="G184" s="78">
        <f t="shared" si="41"/>
        <v>50</v>
      </c>
      <c r="H184" s="78">
        <f t="shared" si="41"/>
        <v>50</v>
      </c>
      <c r="I184" s="78">
        <f t="shared" si="41"/>
        <v>0</v>
      </c>
    </row>
    <row r="185" spans="1:9" ht="15" customHeight="1" x14ac:dyDescent="0.15">
      <c r="A185" s="83"/>
      <c r="B185" s="98"/>
      <c r="C185" s="71" t="s">
        <v>404</v>
      </c>
      <c r="D185" s="79">
        <v>0</v>
      </c>
      <c r="E185" s="80">
        <f t="shared" si="41"/>
        <v>0</v>
      </c>
      <c r="F185" s="80">
        <f t="shared" si="41"/>
        <v>0</v>
      </c>
      <c r="G185" s="80">
        <f t="shared" si="41"/>
        <v>0</v>
      </c>
      <c r="H185" s="80">
        <f t="shared" si="41"/>
        <v>0</v>
      </c>
      <c r="I185" s="80">
        <f t="shared" si="41"/>
        <v>0</v>
      </c>
    </row>
    <row r="186" spans="1:9" ht="15" customHeight="1" x14ac:dyDescent="0.15">
      <c r="A186" s="83"/>
      <c r="B186" s="98"/>
      <c r="C186" s="71" t="s">
        <v>405</v>
      </c>
      <c r="D186" s="79">
        <v>1</v>
      </c>
      <c r="E186" s="80">
        <f t="shared" si="41"/>
        <v>0</v>
      </c>
      <c r="F186" s="80">
        <f t="shared" si="41"/>
        <v>0</v>
      </c>
      <c r="G186" s="80">
        <f t="shared" si="41"/>
        <v>100</v>
      </c>
      <c r="H186" s="80">
        <f t="shared" si="41"/>
        <v>0</v>
      </c>
      <c r="I186" s="80">
        <f t="shared" si="41"/>
        <v>0</v>
      </c>
    </row>
    <row r="187" spans="1:9" ht="15" customHeight="1" x14ac:dyDescent="0.15">
      <c r="A187" s="83"/>
      <c r="B187" s="98"/>
      <c r="C187" s="71" t="s">
        <v>406</v>
      </c>
      <c r="D187" s="79">
        <v>1</v>
      </c>
      <c r="E187" s="80">
        <f t="shared" si="41"/>
        <v>100</v>
      </c>
      <c r="F187" s="80">
        <f t="shared" si="41"/>
        <v>0</v>
      </c>
      <c r="G187" s="80">
        <f t="shared" si="41"/>
        <v>0</v>
      </c>
      <c r="H187" s="80">
        <f t="shared" si="41"/>
        <v>0</v>
      </c>
      <c r="I187" s="80">
        <f t="shared" si="41"/>
        <v>0</v>
      </c>
    </row>
    <row r="188" spans="1:9" ht="15" customHeight="1" x14ac:dyDescent="0.15">
      <c r="A188" s="83"/>
      <c r="B188" s="98"/>
      <c r="C188" s="71" t="s">
        <v>407</v>
      </c>
      <c r="D188" s="79">
        <v>1</v>
      </c>
      <c r="E188" s="80">
        <f t="shared" si="41"/>
        <v>0</v>
      </c>
      <c r="F188" s="80">
        <f t="shared" si="41"/>
        <v>100</v>
      </c>
      <c r="G188" s="80">
        <f t="shared" si="41"/>
        <v>0</v>
      </c>
      <c r="H188" s="80">
        <f t="shared" si="41"/>
        <v>0</v>
      </c>
      <c r="I188" s="80">
        <f t="shared" si="41"/>
        <v>0</v>
      </c>
    </row>
    <row r="189" spans="1:9" ht="15" customHeight="1" x14ac:dyDescent="0.15">
      <c r="A189" s="83"/>
      <c r="B189" s="98"/>
      <c r="C189" s="71" t="s">
        <v>408</v>
      </c>
      <c r="D189" s="79">
        <v>3</v>
      </c>
      <c r="E189" s="80">
        <f t="shared" si="41"/>
        <v>66.666666666666657</v>
      </c>
      <c r="F189" s="80">
        <f t="shared" si="41"/>
        <v>33.333333333333329</v>
      </c>
      <c r="G189" s="80">
        <f t="shared" si="41"/>
        <v>0</v>
      </c>
      <c r="H189" s="80">
        <f t="shared" si="41"/>
        <v>0</v>
      </c>
      <c r="I189" s="80">
        <f t="shared" si="41"/>
        <v>0</v>
      </c>
    </row>
    <row r="190" spans="1:9" ht="15" customHeight="1" x14ac:dyDescent="0.15">
      <c r="A190" s="83"/>
      <c r="B190" s="98"/>
      <c r="C190" s="71" t="s">
        <v>409</v>
      </c>
      <c r="D190" s="79">
        <v>3</v>
      </c>
      <c r="E190" s="80">
        <f t="shared" si="41"/>
        <v>0</v>
      </c>
      <c r="F190" s="80">
        <f t="shared" si="41"/>
        <v>0</v>
      </c>
      <c r="G190" s="80">
        <f t="shared" si="41"/>
        <v>66.666666666666657</v>
      </c>
      <c r="H190" s="80">
        <f t="shared" si="41"/>
        <v>0</v>
      </c>
      <c r="I190" s="80">
        <f t="shared" si="41"/>
        <v>33.333333333333329</v>
      </c>
    </row>
    <row r="191" spans="1:9" ht="15" customHeight="1" x14ac:dyDescent="0.15">
      <c r="A191" s="83"/>
      <c r="B191" s="98"/>
      <c r="C191" s="71" t="s">
        <v>410</v>
      </c>
      <c r="D191" s="79">
        <v>2</v>
      </c>
      <c r="E191" s="80">
        <f t="shared" si="41"/>
        <v>50</v>
      </c>
      <c r="F191" s="80">
        <f t="shared" si="41"/>
        <v>0</v>
      </c>
      <c r="G191" s="80">
        <f t="shared" si="41"/>
        <v>0</v>
      </c>
      <c r="H191" s="80">
        <f t="shared" si="41"/>
        <v>50</v>
      </c>
      <c r="I191" s="80">
        <f t="shared" si="41"/>
        <v>0</v>
      </c>
    </row>
    <row r="192" spans="1:9" ht="15" customHeight="1" x14ac:dyDescent="0.15">
      <c r="A192" s="83"/>
      <c r="B192" s="98"/>
      <c r="C192" s="71" t="s">
        <v>411</v>
      </c>
      <c r="D192" s="79">
        <v>3</v>
      </c>
      <c r="E192" s="80">
        <f t="shared" si="41"/>
        <v>0</v>
      </c>
      <c r="F192" s="80">
        <f t="shared" si="41"/>
        <v>33.333333333333329</v>
      </c>
      <c r="G192" s="80">
        <f t="shared" si="41"/>
        <v>66.666666666666657</v>
      </c>
      <c r="H192" s="80">
        <f t="shared" si="41"/>
        <v>0</v>
      </c>
      <c r="I192" s="80">
        <f t="shared" si="41"/>
        <v>0</v>
      </c>
    </row>
    <row r="193" spans="1:9" ht="15" customHeight="1" x14ac:dyDescent="0.15">
      <c r="A193" s="83"/>
      <c r="B193" s="98"/>
      <c r="C193" s="71" t="s">
        <v>412</v>
      </c>
      <c r="D193" s="79">
        <v>5</v>
      </c>
      <c r="E193" s="80">
        <f t="shared" si="41"/>
        <v>20</v>
      </c>
      <c r="F193" s="80">
        <f t="shared" si="41"/>
        <v>60</v>
      </c>
      <c r="G193" s="80">
        <f t="shared" si="41"/>
        <v>0</v>
      </c>
      <c r="H193" s="80">
        <f t="shared" si="41"/>
        <v>20</v>
      </c>
      <c r="I193" s="80">
        <f t="shared" si="41"/>
        <v>0</v>
      </c>
    </row>
    <row r="194" spans="1:9" ht="15" customHeight="1" x14ac:dyDescent="0.15">
      <c r="A194" s="83"/>
      <c r="B194" s="98"/>
      <c r="C194" s="71" t="s">
        <v>413</v>
      </c>
      <c r="D194" s="79">
        <v>13</v>
      </c>
      <c r="E194" s="80">
        <f t="shared" si="41"/>
        <v>15.384615384615385</v>
      </c>
      <c r="F194" s="80">
        <f t="shared" si="41"/>
        <v>38.461538461538467</v>
      </c>
      <c r="G194" s="80">
        <f t="shared" si="41"/>
        <v>15.384615384615385</v>
      </c>
      <c r="H194" s="80">
        <f t="shared" si="41"/>
        <v>30.76923076923077</v>
      </c>
      <c r="I194" s="80">
        <f t="shared" si="41"/>
        <v>0</v>
      </c>
    </row>
    <row r="195" spans="1:9" ht="15" customHeight="1" x14ac:dyDescent="0.15">
      <c r="A195" s="83"/>
      <c r="B195" s="84"/>
      <c r="C195" s="81" t="s">
        <v>387</v>
      </c>
      <c r="D195" s="79">
        <v>23</v>
      </c>
      <c r="E195" s="80">
        <f t="shared" si="41"/>
        <v>30.434782608695656</v>
      </c>
      <c r="F195" s="80">
        <f t="shared" si="41"/>
        <v>30.434782608695656</v>
      </c>
      <c r="G195" s="80">
        <f t="shared" si="41"/>
        <v>13.043478260869565</v>
      </c>
      <c r="H195" s="80">
        <f t="shared" si="41"/>
        <v>13.043478260869565</v>
      </c>
      <c r="I195" s="80">
        <f t="shared" si="41"/>
        <v>13.043478260869565</v>
      </c>
    </row>
    <row r="196" spans="1:9" ht="15" customHeight="1" x14ac:dyDescent="0.15">
      <c r="A196" s="83"/>
      <c r="B196" s="98" t="s">
        <v>415</v>
      </c>
      <c r="C196" s="72" t="s">
        <v>335</v>
      </c>
      <c r="D196" s="73">
        <v>503</v>
      </c>
      <c r="E196" s="73">
        <f t="shared" ref="E196:I196" si="42">E435</f>
        <v>113</v>
      </c>
      <c r="F196" s="73">
        <f t="shared" si="42"/>
        <v>195</v>
      </c>
      <c r="G196" s="73">
        <f t="shared" si="42"/>
        <v>92</v>
      </c>
      <c r="H196" s="73">
        <f t="shared" si="42"/>
        <v>69</v>
      </c>
      <c r="I196" s="73">
        <f t="shared" si="42"/>
        <v>34</v>
      </c>
    </row>
    <row r="197" spans="1:9" ht="15" customHeight="1" x14ac:dyDescent="0.15">
      <c r="A197" s="83"/>
      <c r="B197" s="98"/>
      <c r="C197" s="75"/>
      <c r="D197" s="76">
        <v>100</v>
      </c>
      <c r="E197" s="77">
        <f>E196/$D196*100</f>
        <v>22.465208747514911</v>
      </c>
      <c r="F197" s="77">
        <f>F196/$D196*100</f>
        <v>38.767395626242546</v>
      </c>
      <c r="G197" s="77">
        <f>G196/$D196*100</f>
        <v>18.290258449304176</v>
      </c>
      <c r="H197" s="77">
        <f>H196/$D196*100</f>
        <v>13.717693836978132</v>
      </c>
      <c r="I197" s="77">
        <f>I196/$D196*100</f>
        <v>6.7594433399602387</v>
      </c>
    </row>
    <row r="198" spans="1:9" ht="15" customHeight="1" x14ac:dyDescent="0.15">
      <c r="A198" s="83"/>
      <c r="B198" s="98" t="s">
        <v>416</v>
      </c>
      <c r="C198" s="71" t="s">
        <v>403</v>
      </c>
      <c r="D198" s="73">
        <v>32</v>
      </c>
      <c r="E198" s="78">
        <f t="shared" ref="E198:I209" si="43">IF($D198=0,0,E437/$D198*100)</f>
        <v>25</v>
      </c>
      <c r="F198" s="78">
        <f t="shared" si="43"/>
        <v>31.25</v>
      </c>
      <c r="G198" s="78">
        <f t="shared" si="43"/>
        <v>15.625</v>
      </c>
      <c r="H198" s="78">
        <f t="shared" si="43"/>
        <v>18.75</v>
      </c>
      <c r="I198" s="78">
        <f t="shared" si="43"/>
        <v>9.375</v>
      </c>
    </row>
    <row r="199" spans="1:9" ht="15" customHeight="1" x14ac:dyDescent="0.15">
      <c r="A199" s="83"/>
      <c r="B199" s="98"/>
      <c r="C199" s="71" t="s">
        <v>404</v>
      </c>
      <c r="D199" s="79">
        <v>37</v>
      </c>
      <c r="E199" s="80">
        <f t="shared" si="43"/>
        <v>27.027027027027028</v>
      </c>
      <c r="F199" s="80">
        <f t="shared" si="43"/>
        <v>40.54054054054054</v>
      </c>
      <c r="G199" s="80">
        <f t="shared" si="43"/>
        <v>18.918918918918919</v>
      </c>
      <c r="H199" s="80">
        <f t="shared" si="43"/>
        <v>10.810810810810811</v>
      </c>
      <c r="I199" s="80">
        <f t="shared" si="43"/>
        <v>2.7027027027027026</v>
      </c>
    </row>
    <row r="200" spans="1:9" ht="15" customHeight="1" x14ac:dyDescent="0.15">
      <c r="A200" s="83"/>
      <c r="B200" s="98"/>
      <c r="C200" s="71" t="s">
        <v>405</v>
      </c>
      <c r="D200" s="79">
        <v>40</v>
      </c>
      <c r="E200" s="80">
        <f t="shared" si="43"/>
        <v>20</v>
      </c>
      <c r="F200" s="80">
        <f t="shared" si="43"/>
        <v>35</v>
      </c>
      <c r="G200" s="80">
        <f t="shared" si="43"/>
        <v>25</v>
      </c>
      <c r="H200" s="80">
        <f t="shared" si="43"/>
        <v>10</v>
      </c>
      <c r="I200" s="80">
        <f t="shared" si="43"/>
        <v>10</v>
      </c>
    </row>
    <row r="201" spans="1:9" ht="15" customHeight="1" x14ac:dyDescent="0.15">
      <c r="A201" s="83"/>
      <c r="B201" s="83"/>
      <c r="C201" s="71" t="s">
        <v>406</v>
      </c>
      <c r="D201" s="79">
        <v>41</v>
      </c>
      <c r="E201" s="80">
        <f t="shared" si="43"/>
        <v>21.951219512195124</v>
      </c>
      <c r="F201" s="80">
        <f t="shared" si="43"/>
        <v>53.658536585365859</v>
      </c>
      <c r="G201" s="80">
        <f t="shared" si="43"/>
        <v>14.634146341463413</v>
      </c>
      <c r="H201" s="80">
        <f t="shared" si="43"/>
        <v>7.3170731707317067</v>
      </c>
      <c r="I201" s="80">
        <f t="shared" si="43"/>
        <v>2.4390243902439024</v>
      </c>
    </row>
    <row r="202" spans="1:9" ht="15" customHeight="1" x14ac:dyDescent="0.15">
      <c r="A202" s="83"/>
      <c r="B202" s="83"/>
      <c r="C202" s="71" t="s">
        <v>407</v>
      </c>
      <c r="D202" s="79">
        <v>30</v>
      </c>
      <c r="E202" s="80">
        <f t="shared" si="43"/>
        <v>20</v>
      </c>
      <c r="F202" s="80">
        <f t="shared" si="43"/>
        <v>36.666666666666664</v>
      </c>
      <c r="G202" s="80">
        <f t="shared" si="43"/>
        <v>20</v>
      </c>
      <c r="H202" s="80">
        <f t="shared" si="43"/>
        <v>13.333333333333334</v>
      </c>
      <c r="I202" s="80">
        <f t="shared" si="43"/>
        <v>10</v>
      </c>
    </row>
    <row r="203" spans="1:9" ht="15" customHeight="1" x14ac:dyDescent="0.15">
      <c r="A203" s="83"/>
      <c r="B203" s="83"/>
      <c r="C203" s="71" t="s">
        <v>408</v>
      </c>
      <c r="D203" s="79">
        <v>43</v>
      </c>
      <c r="E203" s="80">
        <f t="shared" si="43"/>
        <v>20.930232558139537</v>
      </c>
      <c r="F203" s="80">
        <f t="shared" si="43"/>
        <v>37.209302325581397</v>
      </c>
      <c r="G203" s="80">
        <f t="shared" si="43"/>
        <v>23.255813953488371</v>
      </c>
      <c r="H203" s="80">
        <f t="shared" si="43"/>
        <v>11.627906976744185</v>
      </c>
      <c r="I203" s="80">
        <f t="shared" si="43"/>
        <v>6.9767441860465116</v>
      </c>
    </row>
    <row r="204" spans="1:9" ht="15" customHeight="1" x14ac:dyDescent="0.15">
      <c r="A204" s="83"/>
      <c r="B204" s="83"/>
      <c r="C204" s="71" t="s">
        <v>409</v>
      </c>
      <c r="D204" s="79">
        <v>31</v>
      </c>
      <c r="E204" s="80">
        <f t="shared" si="43"/>
        <v>16.129032258064516</v>
      </c>
      <c r="F204" s="80">
        <f t="shared" si="43"/>
        <v>38.70967741935484</v>
      </c>
      <c r="G204" s="80">
        <f t="shared" si="43"/>
        <v>22.58064516129032</v>
      </c>
      <c r="H204" s="80">
        <f t="shared" si="43"/>
        <v>16.129032258064516</v>
      </c>
      <c r="I204" s="80">
        <f t="shared" si="43"/>
        <v>6.4516129032258061</v>
      </c>
    </row>
    <row r="205" spans="1:9" ht="15" customHeight="1" x14ac:dyDescent="0.15">
      <c r="A205" s="83"/>
      <c r="B205" s="83"/>
      <c r="C205" s="71" t="s">
        <v>410</v>
      </c>
      <c r="D205" s="79">
        <v>27</v>
      </c>
      <c r="E205" s="80">
        <f t="shared" si="43"/>
        <v>37.037037037037038</v>
      </c>
      <c r="F205" s="80">
        <f t="shared" si="43"/>
        <v>40.74074074074074</v>
      </c>
      <c r="G205" s="80">
        <f t="shared" si="43"/>
        <v>14.814814814814813</v>
      </c>
      <c r="H205" s="80">
        <f t="shared" si="43"/>
        <v>3.7037037037037033</v>
      </c>
      <c r="I205" s="80">
        <f t="shared" si="43"/>
        <v>3.7037037037037033</v>
      </c>
    </row>
    <row r="206" spans="1:9" ht="15" customHeight="1" x14ac:dyDescent="0.15">
      <c r="A206" s="83"/>
      <c r="B206" s="83"/>
      <c r="C206" s="71" t="s">
        <v>411</v>
      </c>
      <c r="D206" s="79">
        <v>37</v>
      </c>
      <c r="E206" s="80">
        <f t="shared" si="43"/>
        <v>10.810810810810811</v>
      </c>
      <c r="F206" s="80">
        <f t="shared" si="43"/>
        <v>40.54054054054054</v>
      </c>
      <c r="G206" s="80">
        <f t="shared" si="43"/>
        <v>27.027027027027028</v>
      </c>
      <c r="H206" s="80">
        <f t="shared" si="43"/>
        <v>16.216216216216218</v>
      </c>
      <c r="I206" s="80">
        <f t="shared" si="43"/>
        <v>5.4054054054054053</v>
      </c>
    </row>
    <row r="207" spans="1:9" ht="15" customHeight="1" x14ac:dyDescent="0.15">
      <c r="A207" s="83"/>
      <c r="B207" s="83"/>
      <c r="C207" s="71" t="s">
        <v>412</v>
      </c>
      <c r="D207" s="79">
        <v>46</v>
      </c>
      <c r="E207" s="80">
        <f t="shared" si="43"/>
        <v>30.434782608695656</v>
      </c>
      <c r="F207" s="80">
        <f t="shared" si="43"/>
        <v>39.130434782608695</v>
      </c>
      <c r="G207" s="80">
        <f t="shared" si="43"/>
        <v>8.695652173913043</v>
      </c>
      <c r="H207" s="80">
        <f t="shared" si="43"/>
        <v>13.043478260869565</v>
      </c>
      <c r="I207" s="80">
        <f t="shared" si="43"/>
        <v>8.695652173913043</v>
      </c>
    </row>
    <row r="208" spans="1:9" ht="15" customHeight="1" x14ac:dyDescent="0.15">
      <c r="A208" s="83"/>
      <c r="B208" s="83"/>
      <c r="C208" s="71" t="s">
        <v>413</v>
      </c>
      <c r="D208" s="79">
        <v>41</v>
      </c>
      <c r="E208" s="80">
        <f t="shared" si="43"/>
        <v>21.951219512195124</v>
      </c>
      <c r="F208" s="80">
        <f t="shared" si="43"/>
        <v>34.146341463414636</v>
      </c>
      <c r="G208" s="80">
        <f t="shared" si="43"/>
        <v>17.073170731707318</v>
      </c>
      <c r="H208" s="80">
        <f t="shared" si="43"/>
        <v>21.951219512195124</v>
      </c>
      <c r="I208" s="80">
        <f t="shared" si="43"/>
        <v>4.8780487804878048</v>
      </c>
    </row>
    <row r="209" spans="1:9" ht="15" customHeight="1" x14ac:dyDescent="0.15">
      <c r="A209" s="84"/>
      <c r="B209" s="84"/>
      <c r="C209" s="81" t="s">
        <v>387</v>
      </c>
      <c r="D209" s="82">
        <v>98</v>
      </c>
      <c r="E209" s="77">
        <f t="shared" si="43"/>
        <v>21.428571428571427</v>
      </c>
      <c r="F209" s="77">
        <f t="shared" si="43"/>
        <v>37.755102040816325</v>
      </c>
      <c r="G209" s="77">
        <f t="shared" si="43"/>
        <v>16.326530612244898</v>
      </c>
      <c r="H209" s="77">
        <f t="shared" si="43"/>
        <v>16.326530612244898</v>
      </c>
      <c r="I209" s="77">
        <f t="shared" si="43"/>
        <v>8.1632653061224492</v>
      </c>
    </row>
    <row r="210" spans="1:9" ht="15" customHeight="1" x14ac:dyDescent="0.15">
      <c r="A210" s="70" t="s">
        <v>417</v>
      </c>
      <c r="B210" s="100" t="s">
        <v>334</v>
      </c>
      <c r="C210" s="101" t="s">
        <v>335</v>
      </c>
      <c r="D210" s="73">
        <v>577</v>
      </c>
      <c r="E210" s="73">
        <f t="shared" ref="E210:I210" si="44">E449</f>
        <v>117</v>
      </c>
      <c r="F210" s="73">
        <f t="shared" si="44"/>
        <v>216</v>
      </c>
      <c r="G210" s="73">
        <f t="shared" si="44"/>
        <v>123</v>
      </c>
      <c r="H210" s="73">
        <f t="shared" si="44"/>
        <v>81</v>
      </c>
      <c r="I210" s="73">
        <f t="shared" si="44"/>
        <v>40</v>
      </c>
    </row>
    <row r="211" spans="1:9" ht="15" customHeight="1" x14ac:dyDescent="0.15">
      <c r="A211" s="83" t="s">
        <v>418</v>
      </c>
      <c r="B211" s="98"/>
      <c r="C211" s="75"/>
      <c r="D211" s="76">
        <v>100</v>
      </c>
      <c r="E211" s="77">
        <f>E210/$D210*100</f>
        <v>20.27729636048527</v>
      </c>
      <c r="F211" s="77">
        <f>F210/$D210*100</f>
        <v>37.435008665511269</v>
      </c>
      <c r="G211" s="77">
        <f>G210/$D210*100</f>
        <v>21.317157712305026</v>
      </c>
      <c r="H211" s="77">
        <f>H210/$D210*100</f>
        <v>14.038128249566725</v>
      </c>
      <c r="I211" s="77">
        <f>I210/$D210*100</f>
        <v>6.9324090121317159</v>
      </c>
    </row>
    <row r="212" spans="1:9" ht="15" customHeight="1" x14ac:dyDescent="0.15">
      <c r="A212" s="83" t="s">
        <v>419</v>
      </c>
      <c r="B212" s="98"/>
      <c r="C212" s="74" t="s">
        <v>420</v>
      </c>
      <c r="D212" s="73">
        <v>50</v>
      </c>
      <c r="E212" s="78">
        <f t="shared" ref="E212:I219" si="45">IF($D212=0,0,E451/$D212*100)</f>
        <v>18</v>
      </c>
      <c r="F212" s="78">
        <f t="shared" si="45"/>
        <v>34</v>
      </c>
      <c r="G212" s="78">
        <f t="shared" si="45"/>
        <v>26</v>
      </c>
      <c r="H212" s="78">
        <f t="shared" si="45"/>
        <v>6</v>
      </c>
      <c r="I212" s="78">
        <f t="shared" si="45"/>
        <v>16</v>
      </c>
    </row>
    <row r="213" spans="1:9" ht="15" customHeight="1" x14ac:dyDescent="0.15">
      <c r="A213" s="83"/>
      <c r="B213" s="98"/>
      <c r="C213" s="74" t="s">
        <v>421</v>
      </c>
      <c r="D213" s="79">
        <v>100</v>
      </c>
      <c r="E213" s="80">
        <f t="shared" si="45"/>
        <v>18</v>
      </c>
      <c r="F213" s="80">
        <f t="shared" si="45"/>
        <v>37</v>
      </c>
      <c r="G213" s="80">
        <f t="shared" si="45"/>
        <v>28.999999999999996</v>
      </c>
      <c r="H213" s="80">
        <f t="shared" si="45"/>
        <v>11</v>
      </c>
      <c r="I213" s="80">
        <f t="shared" si="45"/>
        <v>5</v>
      </c>
    </row>
    <row r="214" spans="1:9" ht="15" customHeight="1" x14ac:dyDescent="0.15">
      <c r="A214" s="83"/>
      <c r="B214" s="98"/>
      <c r="C214" s="74" t="s">
        <v>422</v>
      </c>
      <c r="D214" s="79">
        <v>93</v>
      </c>
      <c r="E214" s="80">
        <f t="shared" si="45"/>
        <v>23.655913978494624</v>
      </c>
      <c r="F214" s="80">
        <f t="shared" si="45"/>
        <v>36.55913978494624</v>
      </c>
      <c r="G214" s="80">
        <f t="shared" si="45"/>
        <v>19.35483870967742</v>
      </c>
      <c r="H214" s="80">
        <f t="shared" si="45"/>
        <v>15.053763440860216</v>
      </c>
      <c r="I214" s="80">
        <f t="shared" si="45"/>
        <v>5.376344086021505</v>
      </c>
    </row>
    <row r="215" spans="1:9" ht="15" customHeight="1" x14ac:dyDescent="0.15">
      <c r="A215" s="83"/>
      <c r="B215" s="98"/>
      <c r="C215" s="74" t="s">
        <v>423</v>
      </c>
      <c r="D215" s="79">
        <v>72</v>
      </c>
      <c r="E215" s="80">
        <f t="shared" si="45"/>
        <v>18.055555555555554</v>
      </c>
      <c r="F215" s="80">
        <f t="shared" si="45"/>
        <v>44.444444444444443</v>
      </c>
      <c r="G215" s="80">
        <f t="shared" si="45"/>
        <v>18.055555555555554</v>
      </c>
      <c r="H215" s="80">
        <f t="shared" si="45"/>
        <v>16.666666666666664</v>
      </c>
      <c r="I215" s="80">
        <f t="shared" si="45"/>
        <v>2.7777777777777777</v>
      </c>
    </row>
    <row r="216" spans="1:9" ht="15" customHeight="1" x14ac:dyDescent="0.15">
      <c r="A216" s="83"/>
      <c r="B216" s="98"/>
      <c r="C216" s="74" t="s">
        <v>424</v>
      </c>
      <c r="D216" s="79">
        <v>15</v>
      </c>
      <c r="E216" s="80">
        <f t="shared" si="45"/>
        <v>20</v>
      </c>
      <c r="F216" s="80">
        <f t="shared" si="45"/>
        <v>40</v>
      </c>
      <c r="G216" s="80">
        <f t="shared" si="45"/>
        <v>33.333333333333329</v>
      </c>
      <c r="H216" s="80">
        <f t="shared" si="45"/>
        <v>6.666666666666667</v>
      </c>
      <c r="I216" s="80">
        <f t="shared" si="45"/>
        <v>0</v>
      </c>
    </row>
    <row r="217" spans="1:9" ht="15" customHeight="1" x14ac:dyDescent="0.15">
      <c r="A217" s="83"/>
      <c r="B217" s="98"/>
      <c r="C217" s="74" t="s">
        <v>425</v>
      </c>
      <c r="D217" s="79">
        <v>11</v>
      </c>
      <c r="E217" s="80">
        <f t="shared" si="45"/>
        <v>18.181818181818183</v>
      </c>
      <c r="F217" s="80">
        <f t="shared" si="45"/>
        <v>45.454545454545453</v>
      </c>
      <c r="G217" s="80">
        <f t="shared" si="45"/>
        <v>9.0909090909090917</v>
      </c>
      <c r="H217" s="80">
        <f t="shared" si="45"/>
        <v>27.27272727272727</v>
      </c>
      <c r="I217" s="80">
        <f t="shared" si="45"/>
        <v>0</v>
      </c>
    </row>
    <row r="218" spans="1:9" ht="15" customHeight="1" x14ac:dyDescent="0.15">
      <c r="A218" s="83"/>
      <c r="B218" s="98"/>
      <c r="C218" s="74" t="s">
        <v>426</v>
      </c>
      <c r="D218" s="79">
        <v>4</v>
      </c>
      <c r="E218" s="80">
        <f t="shared" si="45"/>
        <v>0</v>
      </c>
      <c r="F218" s="80">
        <f t="shared" si="45"/>
        <v>75</v>
      </c>
      <c r="G218" s="80">
        <f t="shared" si="45"/>
        <v>0</v>
      </c>
      <c r="H218" s="80">
        <f t="shared" si="45"/>
        <v>25</v>
      </c>
      <c r="I218" s="80">
        <f t="shared" si="45"/>
        <v>0</v>
      </c>
    </row>
    <row r="219" spans="1:9" ht="15" customHeight="1" x14ac:dyDescent="0.15">
      <c r="A219" s="83"/>
      <c r="B219" s="84"/>
      <c r="C219" s="81" t="s">
        <v>387</v>
      </c>
      <c r="D219" s="82">
        <v>232</v>
      </c>
      <c r="E219" s="77">
        <f t="shared" si="45"/>
        <v>21.551724137931032</v>
      </c>
      <c r="F219" s="77">
        <f t="shared" si="45"/>
        <v>35.344827586206897</v>
      </c>
      <c r="G219" s="77">
        <f t="shared" si="45"/>
        <v>18.96551724137931</v>
      </c>
      <c r="H219" s="77">
        <f t="shared" si="45"/>
        <v>15.517241379310345</v>
      </c>
      <c r="I219" s="77">
        <f t="shared" si="45"/>
        <v>8.6206896551724146</v>
      </c>
    </row>
    <row r="220" spans="1:9" ht="15" customHeight="1" x14ac:dyDescent="0.15">
      <c r="A220" s="83"/>
      <c r="B220" s="71" t="s">
        <v>342</v>
      </c>
      <c r="C220" s="72" t="s">
        <v>335</v>
      </c>
      <c r="D220" s="73">
        <v>57</v>
      </c>
      <c r="E220" s="73">
        <f t="shared" ref="E220:I220" si="46">E459</f>
        <v>14</v>
      </c>
      <c r="F220" s="73">
        <f t="shared" si="46"/>
        <v>18</v>
      </c>
      <c r="G220" s="73">
        <f t="shared" si="46"/>
        <v>11</v>
      </c>
      <c r="H220" s="73">
        <f t="shared" si="46"/>
        <v>10</v>
      </c>
      <c r="I220" s="73">
        <f t="shared" si="46"/>
        <v>4</v>
      </c>
    </row>
    <row r="221" spans="1:9" ht="15" customHeight="1" x14ac:dyDescent="0.15">
      <c r="A221" s="83"/>
      <c r="B221" s="71" t="s">
        <v>343</v>
      </c>
      <c r="C221" s="75"/>
      <c r="D221" s="76">
        <v>100</v>
      </c>
      <c r="E221" s="77">
        <f>E220/$D220*100</f>
        <v>24.561403508771928</v>
      </c>
      <c r="F221" s="77">
        <f>F220/$D220*100</f>
        <v>31.578947368421051</v>
      </c>
      <c r="G221" s="77">
        <f>G220/$D220*100</f>
        <v>19.298245614035086</v>
      </c>
      <c r="H221" s="77">
        <f>H220/$D220*100</f>
        <v>17.543859649122805</v>
      </c>
      <c r="I221" s="77">
        <f>I220/$D220*100</f>
        <v>7.0175438596491224</v>
      </c>
    </row>
    <row r="222" spans="1:9" ht="15" customHeight="1" x14ac:dyDescent="0.15">
      <c r="A222" s="83"/>
      <c r="B222" s="98"/>
      <c r="C222" s="74" t="s">
        <v>420</v>
      </c>
      <c r="D222" s="73">
        <v>4</v>
      </c>
      <c r="E222" s="78">
        <f t="shared" ref="E222:I229" si="47">IF($D222=0,0,E461/$D222*100)</f>
        <v>25</v>
      </c>
      <c r="F222" s="78">
        <f t="shared" si="47"/>
        <v>50</v>
      </c>
      <c r="G222" s="78">
        <f t="shared" si="47"/>
        <v>0</v>
      </c>
      <c r="H222" s="78">
        <f t="shared" si="47"/>
        <v>25</v>
      </c>
      <c r="I222" s="78">
        <f t="shared" si="47"/>
        <v>0</v>
      </c>
    </row>
    <row r="223" spans="1:9" ht="15" customHeight="1" x14ac:dyDescent="0.15">
      <c r="A223" s="83"/>
      <c r="B223" s="98"/>
      <c r="C223" s="74" t="s">
        <v>421</v>
      </c>
      <c r="D223" s="79">
        <v>10</v>
      </c>
      <c r="E223" s="80">
        <f t="shared" si="47"/>
        <v>20</v>
      </c>
      <c r="F223" s="80">
        <f t="shared" si="47"/>
        <v>30</v>
      </c>
      <c r="G223" s="80">
        <f t="shared" si="47"/>
        <v>40</v>
      </c>
      <c r="H223" s="80">
        <f t="shared" si="47"/>
        <v>0</v>
      </c>
      <c r="I223" s="80">
        <f t="shared" si="47"/>
        <v>10</v>
      </c>
    </row>
    <row r="224" spans="1:9" ht="15" customHeight="1" x14ac:dyDescent="0.15">
      <c r="A224" s="83"/>
      <c r="B224" s="98"/>
      <c r="C224" s="74" t="s">
        <v>422</v>
      </c>
      <c r="D224" s="79">
        <v>12</v>
      </c>
      <c r="E224" s="80">
        <f t="shared" si="47"/>
        <v>16.666666666666664</v>
      </c>
      <c r="F224" s="80">
        <f t="shared" si="47"/>
        <v>33.333333333333329</v>
      </c>
      <c r="G224" s="80">
        <f t="shared" si="47"/>
        <v>8.3333333333333321</v>
      </c>
      <c r="H224" s="80">
        <f t="shared" si="47"/>
        <v>41.666666666666671</v>
      </c>
      <c r="I224" s="80">
        <f t="shared" si="47"/>
        <v>0</v>
      </c>
    </row>
    <row r="225" spans="1:9" ht="15" customHeight="1" x14ac:dyDescent="0.15">
      <c r="A225" s="83"/>
      <c r="B225" s="98"/>
      <c r="C225" s="74" t="s">
        <v>423</v>
      </c>
      <c r="D225" s="79">
        <v>5</v>
      </c>
      <c r="E225" s="80">
        <f t="shared" si="47"/>
        <v>40</v>
      </c>
      <c r="F225" s="80">
        <f t="shared" si="47"/>
        <v>20</v>
      </c>
      <c r="G225" s="80">
        <f t="shared" si="47"/>
        <v>20</v>
      </c>
      <c r="H225" s="80">
        <f t="shared" si="47"/>
        <v>20</v>
      </c>
      <c r="I225" s="80">
        <f t="shared" si="47"/>
        <v>0</v>
      </c>
    </row>
    <row r="226" spans="1:9" ht="15" customHeight="1" x14ac:dyDescent="0.15">
      <c r="A226" s="83"/>
      <c r="B226" s="98"/>
      <c r="C226" s="74" t="s">
        <v>424</v>
      </c>
      <c r="D226" s="79">
        <v>2</v>
      </c>
      <c r="E226" s="80">
        <f t="shared" si="47"/>
        <v>0</v>
      </c>
      <c r="F226" s="80">
        <f t="shared" si="47"/>
        <v>50</v>
      </c>
      <c r="G226" s="80">
        <f t="shared" si="47"/>
        <v>50</v>
      </c>
      <c r="H226" s="80">
        <f t="shared" si="47"/>
        <v>0</v>
      </c>
      <c r="I226" s="80">
        <f t="shared" si="47"/>
        <v>0</v>
      </c>
    </row>
    <row r="227" spans="1:9" ht="15" customHeight="1" x14ac:dyDescent="0.15">
      <c r="A227" s="83"/>
      <c r="B227" s="98"/>
      <c r="C227" s="74" t="s">
        <v>425</v>
      </c>
      <c r="D227" s="79">
        <v>0</v>
      </c>
      <c r="E227" s="80">
        <f t="shared" si="47"/>
        <v>0</v>
      </c>
      <c r="F227" s="80">
        <f t="shared" si="47"/>
        <v>0</v>
      </c>
      <c r="G227" s="80">
        <f t="shared" si="47"/>
        <v>0</v>
      </c>
      <c r="H227" s="80">
        <f t="shared" si="47"/>
        <v>0</v>
      </c>
      <c r="I227" s="80">
        <f t="shared" si="47"/>
        <v>0</v>
      </c>
    </row>
    <row r="228" spans="1:9" ht="15" customHeight="1" x14ac:dyDescent="0.15">
      <c r="A228" s="83"/>
      <c r="B228" s="98"/>
      <c r="C228" s="74" t="s">
        <v>426</v>
      </c>
      <c r="D228" s="79">
        <v>0</v>
      </c>
      <c r="E228" s="80">
        <f t="shared" si="47"/>
        <v>0</v>
      </c>
      <c r="F228" s="80">
        <f t="shared" si="47"/>
        <v>0</v>
      </c>
      <c r="G228" s="80">
        <f t="shared" si="47"/>
        <v>0</v>
      </c>
      <c r="H228" s="80">
        <f t="shared" si="47"/>
        <v>0</v>
      </c>
      <c r="I228" s="80">
        <f t="shared" si="47"/>
        <v>0</v>
      </c>
    </row>
    <row r="229" spans="1:9" ht="15" customHeight="1" x14ac:dyDescent="0.15">
      <c r="A229" s="83"/>
      <c r="B229" s="84"/>
      <c r="C229" s="81" t="s">
        <v>387</v>
      </c>
      <c r="D229" s="82">
        <v>24</v>
      </c>
      <c r="E229" s="77">
        <f t="shared" si="47"/>
        <v>29.166666666666668</v>
      </c>
      <c r="F229" s="77">
        <f t="shared" si="47"/>
        <v>29.166666666666668</v>
      </c>
      <c r="G229" s="77">
        <f t="shared" si="47"/>
        <v>16.666666666666664</v>
      </c>
      <c r="H229" s="77">
        <f t="shared" si="47"/>
        <v>12.5</v>
      </c>
      <c r="I229" s="77">
        <f t="shared" si="47"/>
        <v>12.5</v>
      </c>
    </row>
    <row r="230" spans="1:9" ht="15" customHeight="1" x14ac:dyDescent="0.15">
      <c r="A230" s="83"/>
      <c r="B230" s="98" t="s">
        <v>415</v>
      </c>
      <c r="C230" s="72" t="s">
        <v>335</v>
      </c>
      <c r="D230" s="73">
        <v>503</v>
      </c>
      <c r="E230" s="73">
        <f t="shared" ref="E230:I230" si="48">E469</f>
        <v>113</v>
      </c>
      <c r="F230" s="73">
        <f t="shared" si="48"/>
        <v>195</v>
      </c>
      <c r="G230" s="73">
        <f t="shared" si="48"/>
        <v>92</v>
      </c>
      <c r="H230" s="73">
        <f t="shared" si="48"/>
        <v>69</v>
      </c>
      <c r="I230" s="73">
        <f t="shared" si="48"/>
        <v>34</v>
      </c>
    </row>
    <row r="231" spans="1:9" ht="15" customHeight="1" x14ac:dyDescent="0.15">
      <c r="A231" s="83"/>
      <c r="B231" s="98"/>
      <c r="C231" s="75"/>
      <c r="D231" s="76">
        <v>100</v>
      </c>
      <c r="E231" s="77">
        <f>E230/$D230*100</f>
        <v>22.465208747514911</v>
      </c>
      <c r="F231" s="77">
        <f>F230/$D230*100</f>
        <v>38.767395626242546</v>
      </c>
      <c r="G231" s="77">
        <f>G230/$D230*100</f>
        <v>18.290258449304176</v>
      </c>
      <c r="H231" s="77">
        <f>H230/$D230*100</f>
        <v>13.717693836978132</v>
      </c>
      <c r="I231" s="77">
        <f>I230/$D230*100</f>
        <v>6.7594433399602387</v>
      </c>
    </row>
    <row r="232" spans="1:9" ht="15" customHeight="1" x14ac:dyDescent="0.15">
      <c r="A232" s="83"/>
      <c r="B232" s="98"/>
      <c r="C232" s="74" t="s">
        <v>420</v>
      </c>
      <c r="D232" s="73">
        <v>85</v>
      </c>
      <c r="E232" s="78">
        <f t="shared" ref="E232:I239" si="49">IF($D232=0,0,E471/$D232*100)</f>
        <v>22.352941176470591</v>
      </c>
      <c r="F232" s="78">
        <f t="shared" si="49"/>
        <v>34.117647058823529</v>
      </c>
      <c r="G232" s="78">
        <f t="shared" si="49"/>
        <v>27.058823529411764</v>
      </c>
      <c r="H232" s="78">
        <f t="shared" si="49"/>
        <v>12.941176470588237</v>
      </c>
      <c r="I232" s="78">
        <f t="shared" si="49"/>
        <v>3.5294117647058822</v>
      </c>
    </row>
    <row r="233" spans="1:9" ht="15" customHeight="1" x14ac:dyDescent="0.15">
      <c r="A233" s="83"/>
      <c r="B233" s="98"/>
      <c r="C233" s="74" t="s">
        <v>421</v>
      </c>
      <c r="D233" s="79">
        <v>122</v>
      </c>
      <c r="E233" s="80">
        <f t="shared" si="49"/>
        <v>22.131147540983605</v>
      </c>
      <c r="F233" s="80">
        <f t="shared" si="49"/>
        <v>36.065573770491802</v>
      </c>
      <c r="G233" s="80">
        <f t="shared" si="49"/>
        <v>18.852459016393443</v>
      </c>
      <c r="H233" s="80">
        <f t="shared" si="49"/>
        <v>9.8360655737704921</v>
      </c>
      <c r="I233" s="80">
        <f t="shared" si="49"/>
        <v>13.114754098360656</v>
      </c>
    </row>
    <row r="234" spans="1:9" ht="15" customHeight="1" x14ac:dyDescent="0.15">
      <c r="A234" s="83"/>
      <c r="B234" s="98"/>
      <c r="C234" s="74" t="s">
        <v>422</v>
      </c>
      <c r="D234" s="79">
        <v>105</v>
      </c>
      <c r="E234" s="80">
        <f t="shared" si="49"/>
        <v>19.047619047619047</v>
      </c>
      <c r="F234" s="80">
        <f t="shared" si="49"/>
        <v>45.714285714285715</v>
      </c>
      <c r="G234" s="80">
        <f t="shared" si="49"/>
        <v>14.285714285714285</v>
      </c>
      <c r="H234" s="80">
        <f t="shared" si="49"/>
        <v>16.19047619047619</v>
      </c>
      <c r="I234" s="80">
        <f t="shared" si="49"/>
        <v>4.7619047619047619</v>
      </c>
    </row>
    <row r="235" spans="1:9" ht="15" customHeight="1" x14ac:dyDescent="0.15">
      <c r="A235" s="83"/>
      <c r="B235" s="98"/>
      <c r="C235" s="74" t="s">
        <v>423</v>
      </c>
      <c r="D235" s="79">
        <v>51</v>
      </c>
      <c r="E235" s="80">
        <f t="shared" si="49"/>
        <v>27.450980392156865</v>
      </c>
      <c r="F235" s="80">
        <f t="shared" si="49"/>
        <v>43.137254901960787</v>
      </c>
      <c r="G235" s="80">
        <f t="shared" si="49"/>
        <v>13.725490196078432</v>
      </c>
      <c r="H235" s="80">
        <f t="shared" si="49"/>
        <v>13.725490196078432</v>
      </c>
      <c r="I235" s="80">
        <f t="shared" si="49"/>
        <v>1.9607843137254901</v>
      </c>
    </row>
    <row r="236" spans="1:9" ht="15" customHeight="1" x14ac:dyDescent="0.15">
      <c r="A236" s="83"/>
      <c r="B236" s="98"/>
      <c r="C236" s="74" t="s">
        <v>424</v>
      </c>
      <c r="D236" s="79">
        <v>14</v>
      </c>
      <c r="E236" s="80">
        <f t="shared" si="49"/>
        <v>21.428571428571427</v>
      </c>
      <c r="F236" s="80">
        <f t="shared" si="49"/>
        <v>42.857142857142854</v>
      </c>
      <c r="G236" s="80">
        <f t="shared" si="49"/>
        <v>14.285714285714285</v>
      </c>
      <c r="H236" s="80">
        <f t="shared" si="49"/>
        <v>21.428571428571427</v>
      </c>
      <c r="I236" s="80">
        <f t="shared" si="49"/>
        <v>0</v>
      </c>
    </row>
    <row r="237" spans="1:9" ht="15" customHeight="1" x14ac:dyDescent="0.15">
      <c r="A237" s="83"/>
      <c r="B237" s="98"/>
      <c r="C237" s="74" t="s">
        <v>425</v>
      </c>
      <c r="D237" s="79">
        <v>4</v>
      </c>
      <c r="E237" s="80">
        <f t="shared" si="49"/>
        <v>25</v>
      </c>
      <c r="F237" s="80">
        <f t="shared" si="49"/>
        <v>25</v>
      </c>
      <c r="G237" s="80">
        <f t="shared" si="49"/>
        <v>25</v>
      </c>
      <c r="H237" s="80">
        <f t="shared" si="49"/>
        <v>0</v>
      </c>
      <c r="I237" s="80">
        <f t="shared" si="49"/>
        <v>25</v>
      </c>
    </row>
    <row r="238" spans="1:9" ht="15" customHeight="1" x14ac:dyDescent="0.15">
      <c r="A238" s="83"/>
      <c r="B238" s="98"/>
      <c r="C238" s="74" t="s">
        <v>426</v>
      </c>
      <c r="D238" s="79">
        <v>0</v>
      </c>
      <c r="E238" s="80">
        <f t="shared" si="49"/>
        <v>0</v>
      </c>
      <c r="F238" s="80">
        <f t="shared" si="49"/>
        <v>0</v>
      </c>
      <c r="G238" s="80">
        <f t="shared" si="49"/>
        <v>0</v>
      </c>
      <c r="H238" s="80">
        <f t="shared" si="49"/>
        <v>0</v>
      </c>
      <c r="I238" s="80">
        <f t="shared" si="49"/>
        <v>0</v>
      </c>
    </row>
    <row r="239" spans="1:9" ht="15" customHeight="1" x14ac:dyDescent="0.15">
      <c r="A239" s="84"/>
      <c r="B239" s="84"/>
      <c r="C239" s="81" t="s">
        <v>387</v>
      </c>
      <c r="D239" s="82">
        <v>122</v>
      </c>
      <c r="E239" s="77">
        <f t="shared" si="49"/>
        <v>23.770491803278688</v>
      </c>
      <c r="F239" s="77">
        <f t="shared" si="49"/>
        <v>36.885245901639344</v>
      </c>
      <c r="G239" s="77">
        <f t="shared" si="49"/>
        <v>17.21311475409836</v>
      </c>
      <c r="H239" s="77">
        <f t="shared" si="49"/>
        <v>15.573770491803279</v>
      </c>
      <c r="I239" s="77">
        <f t="shared" si="49"/>
        <v>6.557377049180328</v>
      </c>
    </row>
    <row r="243" spans="1:32" ht="15" customHeight="1" x14ac:dyDescent="0.15">
      <c r="A243" s="70" t="s">
        <v>333</v>
      </c>
      <c r="B243" s="100" t="s">
        <v>334</v>
      </c>
      <c r="C243" s="101" t="s">
        <v>335</v>
      </c>
      <c r="D243" s="102">
        <v>577</v>
      </c>
      <c r="E243" s="102">
        <v>117</v>
      </c>
      <c r="F243" s="102">
        <v>216</v>
      </c>
      <c r="G243" s="102">
        <v>123</v>
      </c>
      <c r="H243" s="102">
        <v>81</v>
      </c>
      <c r="I243" s="102">
        <v>40</v>
      </c>
      <c r="U243" s="61" t="s">
        <v>427</v>
      </c>
      <c r="AB243" s="61" t="s">
        <v>428</v>
      </c>
    </row>
    <row r="244" spans="1:32" ht="15" customHeight="1" x14ac:dyDescent="0.15">
      <c r="A244" s="74" t="s">
        <v>336</v>
      </c>
      <c r="B244" s="74"/>
      <c r="C244" s="75"/>
      <c r="D244" s="102"/>
      <c r="E244" s="102"/>
      <c r="F244" s="102"/>
      <c r="G244" s="102"/>
      <c r="H244" s="102"/>
      <c r="I244" s="102"/>
      <c r="N244" s="103" t="s">
        <v>328</v>
      </c>
      <c r="O244" s="104" t="s">
        <v>329</v>
      </c>
      <c r="P244" s="103" t="s">
        <v>330</v>
      </c>
      <c r="Q244" s="103" t="s">
        <v>331</v>
      </c>
      <c r="R244" s="103" t="s">
        <v>332</v>
      </c>
      <c r="S244" s="61" t="s">
        <v>429</v>
      </c>
      <c r="Z244" s="61" t="s">
        <v>429</v>
      </c>
    </row>
    <row r="245" spans="1:32" ht="15" customHeight="1" x14ac:dyDescent="0.15">
      <c r="A245" s="74" t="s">
        <v>337</v>
      </c>
      <c r="B245" s="71"/>
      <c r="C245" s="70" t="s">
        <v>339</v>
      </c>
      <c r="D245" s="102">
        <v>518</v>
      </c>
      <c r="E245" s="102">
        <v>108</v>
      </c>
      <c r="F245" s="102">
        <v>192</v>
      </c>
      <c r="G245" s="102">
        <v>114</v>
      </c>
      <c r="H245" s="102">
        <v>70</v>
      </c>
      <c r="I245" s="102">
        <v>34</v>
      </c>
      <c r="N245" s="61">
        <v>108</v>
      </c>
      <c r="O245" s="61">
        <v>192</v>
      </c>
      <c r="P245" s="61">
        <v>114</v>
      </c>
      <c r="S245" s="61">
        <f>SUM(N245:R245)</f>
        <v>414</v>
      </c>
      <c r="U245" s="105">
        <f>$S245*N$250</f>
        <v>107.40133037694012</v>
      </c>
      <c r="V245" s="105">
        <f t="shared" ref="V245:W247" si="50">$S245*O$250</f>
        <v>194.60753880266077</v>
      </c>
      <c r="W245" s="105">
        <f t="shared" si="50"/>
        <v>111.99113082039911</v>
      </c>
      <c r="X245" s="105"/>
      <c r="Y245" s="105"/>
      <c r="Z245" s="105">
        <f>S245</f>
        <v>414</v>
      </c>
      <c r="AB245" s="105">
        <f>(N245-U245)^2/U245</f>
        <v>3.3370659033438487E-3</v>
      </c>
      <c r="AC245" s="105">
        <f t="shared" ref="AC245:AD247" si="51">(O245-V245)^2/V245</f>
        <v>3.4938310454027482E-2</v>
      </c>
      <c r="AD245" s="105">
        <f t="shared" si="51"/>
        <v>3.6034598018500334E-2</v>
      </c>
      <c r="AE245" s="105"/>
      <c r="AF245" s="106"/>
    </row>
    <row r="246" spans="1:32" ht="15" customHeight="1" x14ac:dyDescent="0.15">
      <c r="A246" s="74"/>
      <c r="B246" s="71"/>
      <c r="C246" s="74" t="s">
        <v>340</v>
      </c>
      <c r="D246" s="102">
        <v>32</v>
      </c>
      <c r="E246" s="102">
        <v>5</v>
      </c>
      <c r="F246" s="102">
        <v>15</v>
      </c>
      <c r="G246" s="102">
        <v>5</v>
      </c>
      <c r="H246" s="102">
        <v>6</v>
      </c>
      <c r="I246" s="102">
        <v>1</v>
      </c>
      <c r="N246" s="61">
        <v>5</v>
      </c>
      <c r="O246" s="61">
        <v>15</v>
      </c>
      <c r="P246" s="61">
        <v>5</v>
      </c>
      <c r="S246" s="61">
        <f>SUM(N246:R246)</f>
        <v>25</v>
      </c>
      <c r="U246" s="105">
        <f t="shared" ref="U246:U247" si="52">$S246*N$250</f>
        <v>6.4855875831485585</v>
      </c>
      <c r="V246" s="105">
        <f t="shared" si="50"/>
        <v>11.751662971175167</v>
      </c>
      <c r="W246" s="105">
        <f t="shared" si="50"/>
        <v>6.7627494456762749</v>
      </c>
      <c r="X246" s="105"/>
      <c r="Y246" s="105"/>
      <c r="Z246" s="105">
        <f t="shared" ref="Z246:Z247" si="53">S246</f>
        <v>25</v>
      </c>
      <c r="AB246" s="105">
        <f t="shared" ref="AB246:AB247" si="54">(N246-U246)^2/U246</f>
        <v>0.34028843784941343</v>
      </c>
      <c r="AC246" s="105">
        <f t="shared" si="51"/>
        <v>0.89788938626950576</v>
      </c>
      <c r="AD246" s="105">
        <f t="shared" si="51"/>
        <v>0.45947075715168478</v>
      </c>
      <c r="AE246" s="105"/>
      <c r="AF246" s="106"/>
    </row>
    <row r="247" spans="1:32" ht="15" customHeight="1" x14ac:dyDescent="0.15">
      <c r="A247" s="74"/>
      <c r="B247" s="74"/>
      <c r="C247" s="74" t="s">
        <v>341</v>
      </c>
      <c r="D247" s="102">
        <v>14</v>
      </c>
      <c r="E247" s="102">
        <v>4</v>
      </c>
      <c r="F247" s="102">
        <v>5</v>
      </c>
      <c r="G247" s="102">
        <v>3</v>
      </c>
      <c r="H247" s="102">
        <v>2</v>
      </c>
      <c r="I247" s="102">
        <v>0</v>
      </c>
      <c r="N247" s="61">
        <v>4</v>
      </c>
      <c r="O247" s="61">
        <v>5</v>
      </c>
      <c r="P247" s="61">
        <v>3</v>
      </c>
      <c r="S247" s="61">
        <f>SUM(N247:R247)</f>
        <v>12</v>
      </c>
      <c r="U247" s="105">
        <f t="shared" si="52"/>
        <v>3.1130820399113079</v>
      </c>
      <c r="V247" s="105">
        <f t="shared" si="50"/>
        <v>5.6407982261640797</v>
      </c>
      <c r="W247" s="105">
        <f t="shared" si="50"/>
        <v>3.2461197339246119</v>
      </c>
      <c r="X247" s="107"/>
      <c r="Y247" s="105"/>
      <c r="Z247" s="105">
        <f t="shared" si="53"/>
        <v>12</v>
      </c>
      <c r="AB247" s="105">
        <f t="shared" si="54"/>
        <v>0.25268317951244795</v>
      </c>
      <c r="AC247" s="105">
        <f t="shared" si="51"/>
        <v>7.2795081509991741E-2</v>
      </c>
      <c r="AD247" s="105">
        <f t="shared" si="51"/>
        <v>1.8660717531169348E-2</v>
      </c>
      <c r="AE247" s="105"/>
      <c r="AF247" s="106"/>
    </row>
    <row r="248" spans="1:32" ht="15" customHeight="1" x14ac:dyDescent="0.15">
      <c r="A248" s="74"/>
      <c r="B248" s="81"/>
      <c r="C248" s="75" t="s">
        <v>332</v>
      </c>
      <c r="D248" s="102">
        <v>13</v>
      </c>
      <c r="E248" s="102">
        <v>0</v>
      </c>
      <c r="F248" s="102">
        <v>4</v>
      </c>
      <c r="G248" s="102">
        <v>1</v>
      </c>
      <c r="H248" s="102">
        <v>3</v>
      </c>
      <c r="I248" s="102">
        <v>5</v>
      </c>
      <c r="S248" s="61">
        <f>SUM(N248:R248)</f>
        <v>0</v>
      </c>
      <c r="U248" s="105"/>
      <c r="V248" s="105"/>
      <c r="W248" s="105"/>
      <c r="X248" s="107">
        <f>CHITEST(N245:P247,U245:W247)</f>
        <v>0.71441558538224881</v>
      </c>
      <c r="Y248" s="105"/>
      <c r="Z248" s="105"/>
      <c r="AB248" s="105"/>
      <c r="AC248" s="105"/>
      <c r="AD248" s="105"/>
      <c r="AE248" s="105"/>
      <c r="AF248" s="106"/>
    </row>
    <row r="249" spans="1:32" ht="15" customHeight="1" x14ac:dyDescent="0.15">
      <c r="A249" s="74"/>
      <c r="B249" s="71" t="s">
        <v>342</v>
      </c>
      <c r="C249" s="72" t="s">
        <v>335</v>
      </c>
      <c r="D249" s="102">
        <v>57</v>
      </c>
      <c r="E249" s="102">
        <v>14</v>
      </c>
      <c r="F249" s="102">
        <v>18</v>
      </c>
      <c r="G249" s="102">
        <v>11</v>
      </c>
      <c r="H249" s="102">
        <v>10</v>
      </c>
      <c r="I249" s="102">
        <v>4</v>
      </c>
      <c r="M249" s="61" t="s">
        <v>429</v>
      </c>
      <c r="N249" s="61">
        <f t="shared" ref="N249:S249" si="55">SUM(N245:N248)</f>
        <v>117</v>
      </c>
      <c r="O249" s="61">
        <f t="shared" si="55"/>
        <v>212</v>
      </c>
      <c r="P249" s="61">
        <f t="shared" si="55"/>
        <v>122</v>
      </c>
      <c r="S249" s="108">
        <f t="shared" si="55"/>
        <v>451</v>
      </c>
      <c r="U249" s="61">
        <f t="shared" ref="U249:Z249" si="56">SUM(U245:U248)</f>
        <v>116.99999999999999</v>
      </c>
      <c r="V249" s="61">
        <f t="shared" si="56"/>
        <v>212</v>
      </c>
      <c r="W249" s="61">
        <f t="shared" si="56"/>
        <v>122</v>
      </c>
      <c r="X249" s="107"/>
      <c r="Z249" s="61">
        <f t="shared" si="56"/>
        <v>451</v>
      </c>
      <c r="AB249" s="105">
        <f>SUM(AB245:AB248)</f>
        <v>0.59630868326520525</v>
      </c>
      <c r="AC249" s="105">
        <f>SUM(AC245:AC248)</f>
        <v>1.005622778233525</v>
      </c>
      <c r="AD249" s="105">
        <f>SUM(AD245:AD248)</f>
        <v>0.5141660727013545</v>
      </c>
      <c r="AE249" s="105">
        <f>SUM(AB249:AD249)</f>
        <v>2.116097534200085</v>
      </c>
      <c r="AF249" s="107"/>
    </row>
    <row r="250" spans="1:32" ht="15" customHeight="1" x14ac:dyDescent="0.15">
      <c r="A250" s="74"/>
      <c r="B250" s="71" t="s">
        <v>343</v>
      </c>
      <c r="C250" s="75"/>
      <c r="D250" s="102"/>
      <c r="E250" s="102"/>
      <c r="F250" s="102"/>
      <c r="G250" s="102"/>
      <c r="H250" s="102"/>
      <c r="I250" s="102"/>
      <c r="N250" s="105">
        <f>N249/$S249</f>
        <v>0.25942350332594233</v>
      </c>
      <c r="O250" s="105">
        <f t="shared" ref="O250:P250" si="57">O249/$S249</f>
        <v>0.47006651884700668</v>
      </c>
      <c r="P250" s="105">
        <f t="shared" si="57"/>
        <v>0.270509977827051</v>
      </c>
      <c r="Q250" s="105"/>
      <c r="R250" s="105"/>
      <c r="X250" s="107"/>
      <c r="AE250" s="109">
        <f>_xlfn.CHISQ.DIST.RT(2.1, 1)</f>
        <v>0.14729913862267605</v>
      </c>
      <c r="AF250" s="61" t="s">
        <v>430</v>
      </c>
    </row>
    <row r="251" spans="1:32" ht="15" customHeight="1" x14ac:dyDescent="0.15">
      <c r="A251" s="74"/>
      <c r="B251" s="71"/>
      <c r="C251" s="70" t="s">
        <v>339</v>
      </c>
      <c r="D251" s="102">
        <v>45</v>
      </c>
      <c r="E251" s="102">
        <v>11</v>
      </c>
      <c r="F251" s="102">
        <v>15</v>
      </c>
      <c r="G251" s="102">
        <v>10</v>
      </c>
      <c r="H251" s="102">
        <v>7</v>
      </c>
      <c r="I251" s="102">
        <v>2</v>
      </c>
      <c r="N251" s="110">
        <f>E251</f>
        <v>11</v>
      </c>
      <c r="O251" s="110">
        <f t="shared" ref="O251:P253" si="58">F251</f>
        <v>15</v>
      </c>
      <c r="P251" s="110">
        <f t="shared" si="58"/>
        <v>10</v>
      </c>
      <c r="Q251" s="110"/>
      <c r="R251" s="110"/>
      <c r="S251" s="61">
        <f>SUM(N251:R251)</f>
        <v>36</v>
      </c>
      <c r="U251" s="105">
        <f>$S251*N$256</f>
        <v>12</v>
      </c>
      <c r="V251" s="105">
        <f t="shared" ref="V251:W253" si="59">$S251*O$256</f>
        <v>14.571428571428571</v>
      </c>
      <c r="W251" s="105">
        <f t="shared" si="59"/>
        <v>9.4285714285714288</v>
      </c>
      <c r="X251" s="107"/>
      <c r="Y251" s="105"/>
      <c r="Z251" s="105">
        <f>S251</f>
        <v>36</v>
      </c>
      <c r="AB251" s="105">
        <f>(N251-U251)^2/U251</f>
        <v>8.3333333333333329E-2</v>
      </c>
      <c r="AC251" s="105">
        <f t="shared" ref="AC251:AD253" si="60">(O251-V251)^2/V251</f>
        <v>1.2605042016806737E-2</v>
      </c>
      <c r="AD251" s="105">
        <f t="shared" si="60"/>
        <v>3.4632034632034597E-2</v>
      </c>
      <c r="AE251" s="105"/>
      <c r="AF251" s="106"/>
    </row>
    <row r="252" spans="1:32" ht="15" customHeight="1" x14ac:dyDescent="0.15">
      <c r="A252" s="74"/>
      <c r="B252" s="71"/>
      <c r="C252" s="74" t="s">
        <v>340</v>
      </c>
      <c r="D252" s="102">
        <v>4</v>
      </c>
      <c r="E252" s="102">
        <v>0</v>
      </c>
      <c r="F252" s="102">
        <v>2</v>
      </c>
      <c r="G252" s="102">
        <v>0</v>
      </c>
      <c r="H252" s="102">
        <v>2</v>
      </c>
      <c r="I252" s="102">
        <v>0</v>
      </c>
      <c r="N252" s="110">
        <f t="shared" ref="N252:N253" si="61">E252</f>
        <v>0</v>
      </c>
      <c r="O252" s="110">
        <f t="shared" si="58"/>
        <v>2</v>
      </c>
      <c r="P252" s="110">
        <f t="shared" si="58"/>
        <v>0</v>
      </c>
      <c r="Q252" s="110"/>
      <c r="R252" s="110"/>
      <c r="S252" s="61">
        <f>SUM(N252:R252)</f>
        <v>2</v>
      </c>
      <c r="U252" s="105">
        <f t="shared" ref="U252:U253" si="62">$S252*N$256</f>
        <v>0.66666666666666663</v>
      </c>
      <c r="V252" s="105">
        <f t="shared" si="59"/>
        <v>0.80952380952380953</v>
      </c>
      <c r="W252" s="105">
        <f t="shared" si="59"/>
        <v>0.52380952380952384</v>
      </c>
      <c r="X252" s="107"/>
      <c r="Y252" s="105"/>
      <c r="Z252" s="105">
        <f t="shared" ref="Z252:Z253" si="63">S252</f>
        <v>2</v>
      </c>
      <c r="AB252" s="105">
        <f t="shared" ref="AB252:AB253" si="64">(N252-U252)^2/U252</f>
        <v>0.66666666666666663</v>
      </c>
      <c r="AC252" s="105">
        <f t="shared" si="60"/>
        <v>1.7507002801120448</v>
      </c>
      <c r="AD252" s="105">
        <f t="shared" si="60"/>
        <v>0.52380952380952384</v>
      </c>
      <c r="AE252" s="105"/>
      <c r="AF252" s="106"/>
    </row>
    <row r="253" spans="1:32" ht="15" customHeight="1" x14ac:dyDescent="0.15">
      <c r="A253" s="74"/>
      <c r="B253" s="74"/>
      <c r="C253" s="74" t="s">
        <v>341</v>
      </c>
      <c r="D253" s="102">
        <v>5</v>
      </c>
      <c r="E253" s="102">
        <v>3</v>
      </c>
      <c r="F253" s="102">
        <v>0</v>
      </c>
      <c r="G253" s="102">
        <v>1</v>
      </c>
      <c r="H253" s="102">
        <v>1</v>
      </c>
      <c r="I253" s="102">
        <v>0</v>
      </c>
      <c r="N253" s="110">
        <f t="shared" si="61"/>
        <v>3</v>
      </c>
      <c r="O253" s="110">
        <f t="shared" si="58"/>
        <v>0</v>
      </c>
      <c r="P253" s="110">
        <f t="shared" si="58"/>
        <v>1</v>
      </c>
      <c r="Q253" s="110"/>
      <c r="R253" s="110"/>
      <c r="S253" s="61">
        <f>SUM(N253:R253)</f>
        <v>4</v>
      </c>
      <c r="U253" s="105">
        <f t="shared" si="62"/>
        <v>1.3333333333333333</v>
      </c>
      <c r="V253" s="105">
        <f t="shared" si="59"/>
        <v>1.6190476190476191</v>
      </c>
      <c r="W253" s="105">
        <f t="shared" si="59"/>
        <v>1.0476190476190477</v>
      </c>
      <c r="X253" s="107"/>
      <c r="Y253" s="105"/>
      <c r="Z253" s="105">
        <f t="shared" si="63"/>
        <v>4</v>
      </c>
      <c r="AB253" s="105">
        <f t="shared" si="64"/>
        <v>2.0833333333333339</v>
      </c>
      <c r="AC253" s="105">
        <f t="shared" si="60"/>
        <v>1.6190476190476191</v>
      </c>
      <c r="AD253" s="105">
        <f t="shared" si="60"/>
        <v>2.1645021645021688E-3</v>
      </c>
      <c r="AE253" s="105"/>
      <c r="AF253" s="106"/>
    </row>
    <row r="254" spans="1:32" ht="15" customHeight="1" x14ac:dyDescent="0.15">
      <c r="A254" s="74"/>
      <c r="B254" s="81"/>
      <c r="C254" s="75" t="s">
        <v>332</v>
      </c>
      <c r="D254" s="102">
        <v>3</v>
      </c>
      <c r="E254" s="102">
        <v>0</v>
      </c>
      <c r="F254" s="102">
        <v>1</v>
      </c>
      <c r="G254" s="102">
        <v>0</v>
      </c>
      <c r="H254" s="102">
        <v>0</v>
      </c>
      <c r="I254" s="102">
        <v>2</v>
      </c>
      <c r="N254" s="110"/>
      <c r="O254" s="110"/>
      <c r="P254" s="110"/>
      <c r="Q254" s="110"/>
      <c r="R254" s="110"/>
      <c r="S254" s="61">
        <f>SUM(N254:R254)</f>
        <v>0</v>
      </c>
      <c r="U254" s="105"/>
      <c r="V254" s="105"/>
      <c r="W254" s="105"/>
      <c r="X254" s="107">
        <f>CHITEST(N251:P253,U251:W253)</f>
        <v>0.14819307198495313</v>
      </c>
      <c r="Y254" s="105"/>
      <c r="Z254" s="105"/>
      <c r="AB254" s="105"/>
      <c r="AC254" s="105"/>
      <c r="AD254" s="105"/>
      <c r="AE254" s="105"/>
      <c r="AF254" s="106"/>
    </row>
    <row r="255" spans="1:32" ht="15" customHeight="1" x14ac:dyDescent="0.15">
      <c r="A255" s="74"/>
      <c r="B255" s="71" t="s">
        <v>345</v>
      </c>
      <c r="C255" s="72" t="s">
        <v>335</v>
      </c>
      <c r="D255" s="102">
        <v>503</v>
      </c>
      <c r="E255" s="102">
        <v>113</v>
      </c>
      <c r="F255" s="102">
        <v>195</v>
      </c>
      <c r="G255" s="102">
        <v>92</v>
      </c>
      <c r="H255" s="102">
        <v>69</v>
      </c>
      <c r="I255" s="102">
        <v>34</v>
      </c>
      <c r="M255" s="61" t="s">
        <v>429</v>
      </c>
      <c r="N255" s="61">
        <f t="shared" ref="N255:S255" si="65">SUM(N251:N254)</f>
        <v>14</v>
      </c>
      <c r="O255" s="61">
        <f t="shared" si="65"/>
        <v>17</v>
      </c>
      <c r="P255" s="61">
        <f t="shared" si="65"/>
        <v>11</v>
      </c>
      <c r="S255" s="108">
        <f t="shared" si="65"/>
        <v>42</v>
      </c>
      <c r="U255" s="61">
        <f t="shared" ref="U255:Z255" si="66">SUM(U251:U254)</f>
        <v>14</v>
      </c>
      <c r="V255" s="61">
        <f t="shared" si="66"/>
        <v>17</v>
      </c>
      <c r="W255" s="61">
        <f t="shared" si="66"/>
        <v>11</v>
      </c>
      <c r="X255" s="107"/>
      <c r="Z255" s="61">
        <f t="shared" si="66"/>
        <v>42</v>
      </c>
      <c r="AB255" s="105">
        <f>SUM(AB251:AB254)</f>
        <v>2.8333333333333339</v>
      </c>
      <c r="AC255" s="105">
        <f>SUM(AC251:AC254)</f>
        <v>3.3823529411764706</v>
      </c>
      <c r="AD255" s="105">
        <f>SUM(AD251:AD254)</f>
        <v>0.56060606060606055</v>
      </c>
      <c r="AE255" s="105">
        <f>SUM(AB255:AD255)</f>
        <v>6.7762923351158655</v>
      </c>
      <c r="AF255" s="107"/>
    </row>
    <row r="256" spans="1:32" ht="15" customHeight="1" x14ac:dyDescent="0.15">
      <c r="A256" s="74"/>
      <c r="B256" s="71"/>
      <c r="C256" s="75"/>
      <c r="D256" s="102"/>
      <c r="E256" s="102"/>
      <c r="F256" s="102"/>
      <c r="G256" s="102"/>
      <c r="H256" s="102"/>
      <c r="I256" s="102"/>
      <c r="N256" s="105">
        <f>N255/$S255</f>
        <v>0.33333333333333331</v>
      </c>
      <c r="O256" s="105">
        <f t="shared" ref="O256:P256" si="67">O255/$S255</f>
        <v>0.40476190476190477</v>
      </c>
      <c r="P256" s="105">
        <f t="shared" si="67"/>
        <v>0.26190476190476192</v>
      </c>
      <c r="Q256" s="105"/>
      <c r="R256" s="105"/>
      <c r="U256" s="105">
        <f>U255/$S255</f>
        <v>0.33333333333333331</v>
      </c>
      <c r="V256" s="105">
        <f t="shared" ref="V256:W256" si="68">V255/$S255</f>
        <v>0.40476190476190477</v>
      </c>
      <c r="W256" s="105">
        <f t="shared" si="68"/>
        <v>0.26190476190476192</v>
      </c>
      <c r="X256" s="107"/>
      <c r="Y256" s="105"/>
      <c r="AE256" s="109">
        <f>_xlfn.CHISQ.DIST.RT(6.8, 1)</f>
        <v>9.1157872525083061E-3</v>
      </c>
      <c r="AF256" s="61" t="s">
        <v>430</v>
      </c>
    </row>
    <row r="257" spans="1:32" ht="15" customHeight="1" x14ac:dyDescent="0.15">
      <c r="A257" s="74"/>
      <c r="B257" s="71"/>
      <c r="C257" s="70" t="s">
        <v>339</v>
      </c>
      <c r="D257" s="102">
        <v>473</v>
      </c>
      <c r="E257" s="102">
        <v>110</v>
      </c>
      <c r="F257" s="102">
        <v>185</v>
      </c>
      <c r="G257" s="102">
        <v>87</v>
      </c>
      <c r="H257" s="102">
        <v>62</v>
      </c>
      <c r="I257" s="102">
        <v>29</v>
      </c>
      <c r="N257" s="110">
        <f>E257</f>
        <v>110</v>
      </c>
      <c r="O257" s="110">
        <f t="shared" ref="O257:P259" si="69">F257</f>
        <v>185</v>
      </c>
      <c r="P257" s="110">
        <f t="shared" si="69"/>
        <v>87</v>
      </c>
      <c r="Q257" s="110"/>
      <c r="R257" s="110"/>
      <c r="S257" s="61">
        <f>SUM(N257:R257)</f>
        <v>382</v>
      </c>
      <c r="U257" s="105">
        <f t="shared" ref="U257:W259" si="70">$S257*N$262</f>
        <v>109.00505050505051</v>
      </c>
      <c r="V257" s="105">
        <f t="shared" si="70"/>
        <v>184.24747474747474</v>
      </c>
      <c r="W257" s="105">
        <f t="shared" si="70"/>
        <v>88.74747474747474</v>
      </c>
      <c r="X257" s="107"/>
      <c r="Y257" s="105"/>
      <c r="Z257" s="105">
        <f>SUM(U257:Y257)</f>
        <v>382</v>
      </c>
      <c r="AB257" s="105">
        <f>(N257-U257)^2/U257</f>
        <v>9.0814553354515333E-3</v>
      </c>
      <c r="AC257" s="105">
        <f t="shared" ref="AC257:AD259" si="71">(O257-V257)^2/V257</f>
        <v>3.0735523320705237E-3</v>
      </c>
      <c r="AD257" s="105">
        <f t="shared" si="71"/>
        <v>3.4408505726511364E-2</v>
      </c>
      <c r="AE257" s="109"/>
    </row>
    <row r="258" spans="1:32" ht="15" customHeight="1" x14ac:dyDescent="0.15">
      <c r="A258" s="74"/>
      <c r="B258" s="71"/>
      <c r="C258" s="74" t="s">
        <v>340</v>
      </c>
      <c r="D258" s="102">
        <v>16</v>
      </c>
      <c r="E258" s="102">
        <v>2</v>
      </c>
      <c r="F258" s="102">
        <v>5</v>
      </c>
      <c r="G258" s="102">
        <v>2</v>
      </c>
      <c r="H258" s="102">
        <v>6</v>
      </c>
      <c r="I258" s="102">
        <v>1</v>
      </c>
      <c r="N258" s="110">
        <f>E258</f>
        <v>2</v>
      </c>
      <c r="O258" s="110">
        <f t="shared" si="69"/>
        <v>5</v>
      </c>
      <c r="P258" s="110">
        <f t="shared" si="69"/>
        <v>2</v>
      </c>
      <c r="Q258" s="110"/>
      <c r="R258" s="110"/>
      <c r="S258" s="61">
        <f>SUM(N258:R258)</f>
        <v>9</v>
      </c>
      <c r="U258" s="105">
        <f t="shared" si="70"/>
        <v>2.5681818181818183</v>
      </c>
      <c r="V258" s="105">
        <f t="shared" si="70"/>
        <v>4.3409090909090908</v>
      </c>
      <c r="W258" s="105">
        <f t="shared" si="70"/>
        <v>2.0909090909090908</v>
      </c>
      <c r="X258" s="107"/>
      <c r="Y258" s="105"/>
      <c r="Z258" s="105">
        <f>SUM(U258:Y258)</f>
        <v>9</v>
      </c>
      <c r="AB258" s="105">
        <f>(N258-U258)^2/U258</f>
        <v>0.12570394207562355</v>
      </c>
      <c r="AC258" s="105">
        <f t="shared" si="71"/>
        <v>0.1000713945740124</v>
      </c>
      <c r="AD258" s="105">
        <f t="shared" si="71"/>
        <v>3.9525691699604671E-3</v>
      </c>
      <c r="AE258" s="105"/>
    </row>
    <row r="259" spans="1:32" ht="15" customHeight="1" x14ac:dyDescent="0.15">
      <c r="A259" s="74"/>
      <c r="B259" s="74"/>
      <c r="C259" s="74" t="s">
        <v>341</v>
      </c>
      <c r="D259" s="102">
        <v>7</v>
      </c>
      <c r="E259" s="102">
        <v>1</v>
      </c>
      <c r="F259" s="102">
        <v>1</v>
      </c>
      <c r="G259" s="102">
        <v>3</v>
      </c>
      <c r="H259" s="102">
        <v>0</v>
      </c>
      <c r="I259" s="102">
        <v>2</v>
      </c>
      <c r="N259" s="110">
        <f t="shared" ref="N259" si="72">E259</f>
        <v>1</v>
      </c>
      <c r="O259" s="110">
        <f t="shared" si="69"/>
        <v>1</v>
      </c>
      <c r="P259" s="110">
        <f t="shared" si="69"/>
        <v>3</v>
      </c>
      <c r="Q259" s="110"/>
      <c r="R259" s="110"/>
      <c r="S259" s="61">
        <f>SUM(N259:R259)</f>
        <v>5</v>
      </c>
      <c r="U259" s="105">
        <f t="shared" si="70"/>
        <v>1.4267676767676769</v>
      </c>
      <c r="V259" s="105">
        <f t="shared" si="70"/>
        <v>2.4116161616161618</v>
      </c>
      <c r="W259" s="105">
        <f t="shared" si="70"/>
        <v>1.1616161616161615</v>
      </c>
      <c r="X259" s="107"/>
      <c r="Y259" s="105"/>
      <c r="Z259" s="105">
        <f>SUM(U259:Y259)</f>
        <v>5</v>
      </c>
      <c r="AB259" s="105">
        <f t="shared" ref="AB259" si="73">(N259-U259)^2/U259</f>
        <v>0.12765263251988923</v>
      </c>
      <c r="AC259" s="105">
        <f t="shared" si="71"/>
        <v>0.82627584748003613</v>
      </c>
      <c r="AD259" s="105">
        <f t="shared" si="71"/>
        <v>2.9094422485726836</v>
      </c>
      <c r="AE259" s="105"/>
    </row>
    <row r="260" spans="1:32" ht="15" customHeight="1" x14ac:dyDescent="0.15">
      <c r="A260" s="74"/>
      <c r="B260" s="81"/>
      <c r="C260" s="75" t="s">
        <v>332</v>
      </c>
      <c r="D260" s="102">
        <v>7</v>
      </c>
      <c r="E260" s="102">
        <v>0</v>
      </c>
      <c r="F260" s="102">
        <v>4</v>
      </c>
      <c r="G260" s="102">
        <v>0</v>
      </c>
      <c r="H260" s="102">
        <v>1</v>
      </c>
      <c r="I260" s="102">
        <v>2</v>
      </c>
      <c r="N260" s="110"/>
      <c r="O260" s="110"/>
      <c r="P260" s="110"/>
      <c r="Q260" s="110"/>
      <c r="R260" s="110"/>
      <c r="U260" s="105"/>
      <c r="V260" s="105"/>
      <c r="W260" s="105"/>
      <c r="X260" s="107">
        <f>CHITEST(N257:P259,U257:W259)</f>
        <v>0.3874344760317196</v>
      </c>
      <c r="Y260" s="105"/>
      <c r="Z260" s="105"/>
      <c r="AB260" s="105"/>
      <c r="AC260" s="105"/>
      <c r="AD260" s="105"/>
      <c r="AE260" s="105"/>
    </row>
    <row r="261" spans="1:32" ht="15" customHeight="1" x14ac:dyDescent="0.15">
      <c r="A261" s="70" t="s">
        <v>367</v>
      </c>
      <c r="B261" s="71" t="s">
        <v>334</v>
      </c>
      <c r="C261" s="72" t="s">
        <v>335</v>
      </c>
      <c r="D261" s="102">
        <v>577</v>
      </c>
      <c r="E261" s="102">
        <v>117</v>
      </c>
      <c r="F261" s="102">
        <v>216</v>
      </c>
      <c r="G261" s="102">
        <v>123</v>
      </c>
      <c r="H261" s="102">
        <v>81</v>
      </c>
      <c r="I261" s="102">
        <v>40</v>
      </c>
      <c r="M261" s="61" t="s">
        <v>429</v>
      </c>
      <c r="N261" s="110">
        <f>SUM(N257:N260)</f>
        <v>113</v>
      </c>
      <c r="O261" s="110">
        <f>SUM(O257:O260)</f>
        <v>191</v>
      </c>
      <c r="P261" s="110">
        <f>SUM(P257:P260)</f>
        <v>92</v>
      </c>
      <c r="Q261" s="110"/>
      <c r="R261" s="110"/>
      <c r="S261" s="61">
        <f>SUM(N261:R261)</f>
        <v>396</v>
      </c>
      <c r="U261" s="105">
        <f>SUM(U257:U259)</f>
        <v>113</v>
      </c>
      <c r="V261" s="105">
        <f>SUM(V257:V259)</f>
        <v>191</v>
      </c>
      <c r="W261" s="105">
        <f>SUM(W257:W259)</f>
        <v>92</v>
      </c>
      <c r="X261" s="105"/>
      <c r="Y261" s="105"/>
      <c r="Z261" s="105">
        <f>SUM(U261:Y261)</f>
        <v>396</v>
      </c>
      <c r="AB261" s="105">
        <f>SUM(AB257:AB260)</f>
        <v>0.26243802993096432</v>
      </c>
      <c r="AC261" s="105">
        <f>SUM(AC257:AC260)</f>
        <v>0.92942079438611902</v>
      </c>
      <c r="AD261" s="105">
        <f>SUM(AD257:AD260)</f>
        <v>2.9478033234691554</v>
      </c>
      <c r="AE261" s="105">
        <f>SUM(AB261:AD261)</f>
        <v>4.1396621477862388</v>
      </c>
    </row>
    <row r="262" spans="1:32" ht="15" customHeight="1" x14ac:dyDescent="0.15">
      <c r="A262" s="83" t="s">
        <v>368</v>
      </c>
      <c r="B262" s="74"/>
      <c r="C262" s="75"/>
      <c r="D262" s="102"/>
      <c r="E262" s="102"/>
      <c r="F262" s="102"/>
      <c r="G262" s="102"/>
      <c r="H262" s="102"/>
      <c r="I262" s="102"/>
      <c r="N262" s="105">
        <f>N261/$S261</f>
        <v>0.28535353535353536</v>
      </c>
      <c r="O262" s="105">
        <f t="shared" ref="O262:P262" si="74">O261/$S261</f>
        <v>0.48232323232323232</v>
      </c>
      <c r="P262" s="105">
        <f t="shared" si="74"/>
        <v>0.23232323232323232</v>
      </c>
      <c r="Q262" s="105"/>
      <c r="R262" s="105"/>
      <c r="S262" s="108"/>
      <c r="U262" s="105">
        <f>U261/$S261</f>
        <v>0.28535353535353536</v>
      </c>
      <c r="V262" s="105">
        <f t="shared" ref="V262:W262" si="75">V261/$S261</f>
        <v>0.48232323232323232</v>
      </c>
      <c r="W262" s="105">
        <f t="shared" si="75"/>
        <v>0.23232323232323232</v>
      </c>
      <c r="X262" s="105"/>
      <c r="Y262" s="105"/>
      <c r="AE262" s="111">
        <f>_xlfn.CHISQ.DIST.RT(4.1, 1)</f>
        <v>4.2883213527400071E-2</v>
      </c>
      <c r="AF262" s="61" t="s">
        <v>430</v>
      </c>
    </row>
    <row r="263" spans="1:32" ht="15" customHeight="1" x14ac:dyDescent="0.15">
      <c r="A263" s="83"/>
      <c r="B263" s="98"/>
      <c r="C263" s="70" t="s">
        <v>339</v>
      </c>
      <c r="D263" s="102">
        <v>18</v>
      </c>
      <c r="E263" s="102">
        <v>4</v>
      </c>
      <c r="F263" s="102">
        <v>8</v>
      </c>
      <c r="G263" s="102">
        <v>5</v>
      </c>
      <c r="H263" s="102">
        <v>1</v>
      </c>
      <c r="I263" s="102">
        <v>0</v>
      </c>
      <c r="N263" s="105"/>
      <c r="O263" s="105"/>
      <c r="P263" s="105"/>
      <c r="Q263" s="105"/>
      <c r="R263" s="105"/>
      <c r="U263" s="105"/>
      <c r="V263" s="105"/>
      <c r="W263" s="105"/>
      <c r="X263" s="105"/>
      <c r="Y263" s="105"/>
    </row>
    <row r="264" spans="1:32" ht="15" customHeight="1" x14ac:dyDescent="0.15">
      <c r="A264" s="83"/>
      <c r="B264" s="98"/>
      <c r="C264" s="74" t="s">
        <v>370</v>
      </c>
      <c r="D264" s="102">
        <v>26</v>
      </c>
      <c r="E264" s="102">
        <v>5</v>
      </c>
      <c r="F264" s="102">
        <v>8</v>
      </c>
      <c r="G264" s="102">
        <v>7</v>
      </c>
      <c r="H264" s="102">
        <v>4</v>
      </c>
      <c r="I264" s="102">
        <v>2</v>
      </c>
    </row>
    <row r="265" spans="1:32" ht="15" customHeight="1" x14ac:dyDescent="0.15">
      <c r="A265" s="83"/>
      <c r="B265" s="98"/>
      <c r="C265" s="74" t="s">
        <v>371</v>
      </c>
      <c r="D265" s="102">
        <v>36</v>
      </c>
      <c r="E265" s="102">
        <v>8</v>
      </c>
      <c r="F265" s="102">
        <v>19</v>
      </c>
      <c r="G265" s="102">
        <v>5</v>
      </c>
      <c r="H265" s="102">
        <v>3</v>
      </c>
      <c r="I265" s="102">
        <v>1</v>
      </c>
    </row>
    <row r="266" spans="1:32" ht="15" customHeight="1" x14ac:dyDescent="0.15">
      <c r="A266" s="83"/>
      <c r="B266" s="98"/>
      <c r="C266" s="74" t="s">
        <v>372</v>
      </c>
      <c r="D266" s="102">
        <v>46</v>
      </c>
      <c r="E266" s="102">
        <v>9</v>
      </c>
      <c r="F266" s="102">
        <v>14</v>
      </c>
      <c r="G266" s="102">
        <v>18</v>
      </c>
      <c r="H266" s="102">
        <v>3</v>
      </c>
      <c r="I266" s="102">
        <v>2</v>
      </c>
    </row>
    <row r="267" spans="1:32" ht="15" customHeight="1" x14ac:dyDescent="0.15">
      <c r="A267" s="83"/>
      <c r="B267" s="98"/>
      <c r="C267" s="74" t="s">
        <v>373</v>
      </c>
      <c r="D267" s="102">
        <v>80</v>
      </c>
      <c r="E267" s="102">
        <v>25</v>
      </c>
      <c r="F267" s="102">
        <v>31</v>
      </c>
      <c r="G267" s="102">
        <v>11</v>
      </c>
      <c r="H267" s="102">
        <v>10</v>
      </c>
      <c r="I267" s="102">
        <v>3</v>
      </c>
    </row>
    <row r="268" spans="1:32" ht="15" customHeight="1" x14ac:dyDescent="0.15">
      <c r="A268" s="83"/>
      <c r="B268" s="98"/>
      <c r="C268" s="74" t="s">
        <v>374</v>
      </c>
      <c r="D268" s="102">
        <v>171</v>
      </c>
      <c r="E268" s="102">
        <v>30</v>
      </c>
      <c r="F268" s="102">
        <v>76</v>
      </c>
      <c r="G268" s="102">
        <v>33</v>
      </c>
      <c r="H268" s="102">
        <v>21</v>
      </c>
      <c r="I268" s="102">
        <v>11</v>
      </c>
    </row>
    <row r="269" spans="1:32" ht="15" customHeight="1" x14ac:dyDescent="0.15">
      <c r="A269" s="83"/>
      <c r="B269" s="98"/>
      <c r="C269" s="74" t="s">
        <v>375</v>
      </c>
      <c r="D269" s="102">
        <v>141</v>
      </c>
      <c r="E269" s="102">
        <v>27</v>
      </c>
      <c r="F269" s="102">
        <v>45</v>
      </c>
      <c r="G269" s="102">
        <v>28</v>
      </c>
      <c r="H269" s="102">
        <v>30</v>
      </c>
      <c r="I269" s="102">
        <v>11</v>
      </c>
    </row>
    <row r="270" spans="1:32" ht="15" customHeight="1" x14ac:dyDescent="0.15">
      <c r="A270" s="83"/>
      <c r="B270" s="98"/>
      <c r="C270" s="74" t="s">
        <v>376</v>
      </c>
      <c r="D270" s="102">
        <v>11</v>
      </c>
      <c r="E270" s="102">
        <v>2</v>
      </c>
      <c r="F270" s="102">
        <v>3</v>
      </c>
      <c r="G270" s="102">
        <v>6</v>
      </c>
      <c r="H270" s="102">
        <v>0</v>
      </c>
      <c r="I270" s="102">
        <v>0</v>
      </c>
    </row>
    <row r="271" spans="1:32" ht="15" customHeight="1" x14ac:dyDescent="0.15">
      <c r="A271" s="83"/>
      <c r="B271" s="99"/>
      <c r="C271" s="75" t="s">
        <v>377</v>
      </c>
      <c r="D271" s="102">
        <v>48</v>
      </c>
      <c r="E271" s="102">
        <v>7</v>
      </c>
      <c r="F271" s="102">
        <v>12</v>
      </c>
      <c r="G271" s="102">
        <v>10</v>
      </c>
      <c r="H271" s="102">
        <v>9</v>
      </c>
      <c r="I271" s="102">
        <v>10</v>
      </c>
    </row>
    <row r="272" spans="1:32" ht="15" customHeight="1" x14ac:dyDescent="0.15">
      <c r="A272" s="83"/>
      <c r="B272" s="71" t="s">
        <v>342</v>
      </c>
      <c r="C272" s="72" t="s">
        <v>335</v>
      </c>
      <c r="D272" s="102">
        <v>57</v>
      </c>
      <c r="E272" s="102">
        <v>14</v>
      </c>
      <c r="F272" s="102">
        <v>18</v>
      </c>
      <c r="G272" s="102">
        <v>11</v>
      </c>
      <c r="H272" s="102">
        <v>10</v>
      </c>
      <c r="I272" s="102">
        <v>4</v>
      </c>
    </row>
    <row r="273" spans="1:9" ht="15" customHeight="1" x14ac:dyDescent="0.15">
      <c r="A273" s="83"/>
      <c r="B273" s="71" t="s">
        <v>343</v>
      </c>
      <c r="C273" s="75"/>
      <c r="D273" s="102"/>
      <c r="E273" s="102"/>
      <c r="F273" s="102"/>
      <c r="G273" s="102"/>
      <c r="H273" s="102"/>
      <c r="I273" s="102"/>
    </row>
    <row r="274" spans="1:9" ht="15" customHeight="1" x14ac:dyDescent="0.15">
      <c r="A274" s="83"/>
      <c r="B274" s="71"/>
      <c r="C274" s="70" t="s">
        <v>339</v>
      </c>
      <c r="D274" s="102">
        <v>0</v>
      </c>
      <c r="E274" s="102">
        <v>0</v>
      </c>
      <c r="F274" s="102">
        <v>0</v>
      </c>
      <c r="G274" s="102">
        <v>0</v>
      </c>
      <c r="H274" s="102">
        <v>0</v>
      </c>
      <c r="I274" s="102">
        <v>0</v>
      </c>
    </row>
    <row r="275" spans="1:9" ht="15" customHeight="1" x14ac:dyDescent="0.15">
      <c r="A275" s="83"/>
      <c r="B275" s="98"/>
      <c r="C275" s="74" t="s">
        <v>370</v>
      </c>
      <c r="D275" s="102">
        <v>0</v>
      </c>
      <c r="E275" s="102">
        <v>0</v>
      </c>
      <c r="F275" s="102">
        <v>0</v>
      </c>
      <c r="G275" s="102">
        <v>0</v>
      </c>
      <c r="H275" s="102">
        <v>0</v>
      </c>
      <c r="I275" s="102">
        <v>0</v>
      </c>
    </row>
    <row r="276" spans="1:9" ht="15" customHeight="1" x14ac:dyDescent="0.15">
      <c r="A276" s="83"/>
      <c r="B276" s="98"/>
      <c r="C276" s="74" t="s">
        <v>371</v>
      </c>
      <c r="D276" s="102">
        <v>0</v>
      </c>
      <c r="E276" s="102">
        <v>0</v>
      </c>
      <c r="F276" s="102">
        <v>0</v>
      </c>
      <c r="G276" s="102">
        <v>0</v>
      </c>
      <c r="H276" s="102">
        <v>0</v>
      </c>
      <c r="I276" s="102">
        <v>0</v>
      </c>
    </row>
    <row r="277" spans="1:9" ht="15" customHeight="1" x14ac:dyDescent="0.15">
      <c r="A277" s="83"/>
      <c r="B277" s="98"/>
      <c r="C277" s="74" t="s">
        <v>372</v>
      </c>
      <c r="D277" s="102">
        <v>0</v>
      </c>
      <c r="E277" s="102">
        <v>0</v>
      </c>
      <c r="F277" s="102">
        <v>0</v>
      </c>
      <c r="G277" s="102">
        <v>0</v>
      </c>
      <c r="H277" s="102">
        <v>0</v>
      </c>
      <c r="I277" s="102">
        <v>0</v>
      </c>
    </row>
    <row r="278" spans="1:9" ht="15" customHeight="1" x14ac:dyDescent="0.15">
      <c r="A278" s="83"/>
      <c r="B278" s="98"/>
      <c r="C278" s="74" t="s">
        <v>373</v>
      </c>
      <c r="D278" s="102">
        <v>1</v>
      </c>
      <c r="E278" s="102">
        <v>0</v>
      </c>
      <c r="F278" s="102">
        <v>0</v>
      </c>
      <c r="G278" s="102">
        <v>0</v>
      </c>
      <c r="H278" s="102">
        <v>0</v>
      </c>
      <c r="I278" s="102">
        <v>1</v>
      </c>
    </row>
    <row r="279" spans="1:9" ht="15" customHeight="1" x14ac:dyDescent="0.15">
      <c r="A279" s="83"/>
      <c r="B279" s="98"/>
      <c r="C279" s="74" t="s">
        <v>374</v>
      </c>
      <c r="D279" s="102">
        <v>24</v>
      </c>
      <c r="E279" s="102">
        <v>8</v>
      </c>
      <c r="F279" s="102">
        <v>3</v>
      </c>
      <c r="G279" s="102">
        <v>7</v>
      </c>
      <c r="H279" s="102">
        <v>6</v>
      </c>
      <c r="I279" s="102">
        <v>0</v>
      </c>
    </row>
    <row r="280" spans="1:9" ht="15" customHeight="1" x14ac:dyDescent="0.15">
      <c r="A280" s="83"/>
      <c r="B280" s="98"/>
      <c r="C280" s="74" t="s">
        <v>375</v>
      </c>
      <c r="D280" s="102">
        <v>19</v>
      </c>
      <c r="E280" s="102">
        <v>4</v>
      </c>
      <c r="F280" s="102">
        <v>10</v>
      </c>
      <c r="G280" s="102">
        <v>2</v>
      </c>
      <c r="H280" s="102">
        <v>3</v>
      </c>
      <c r="I280" s="102">
        <v>0</v>
      </c>
    </row>
    <row r="281" spans="1:9" ht="15" customHeight="1" x14ac:dyDescent="0.15">
      <c r="A281" s="83"/>
      <c r="B281" s="98"/>
      <c r="C281" s="74" t="s">
        <v>376</v>
      </c>
      <c r="D281" s="102">
        <v>4</v>
      </c>
      <c r="E281" s="102">
        <v>1</v>
      </c>
      <c r="F281" s="102">
        <v>3</v>
      </c>
      <c r="G281" s="102">
        <v>0</v>
      </c>
      <c r="H281" s="102">
        <v>0</v>
      </c>
      <c r="I281" s="102">
        <v>0</v>
      </c>
    </row>
    <row r="282" spans="1:9" ht="15" customHeight="1" x14ac:dyDescent="0.15">
      <c r="A282" s="83"/>
      <c r="B282" s="99"/>
      <c r="C282" s="75" t="s">
        <v>377</v>
      </c>
      <c r="D282" s="102">
        <v>9</v>
      </c>
      <c r="E282" s="102">
        <v>1</v>
      </c>
      <c r="F282" s="102">
        <v>2</v>
      </c>
      <c r="G282" s="102">
        <v>2</v>
      </c>
      <c r="H282" s="102">
        <v>1</v>
      </c>
      <c r="I282" s="102">
        <v>3</v>
      </c>
    </row>
    <row r="283" spans="1:9" ht="15" customHeight="1" x14ac:dyDescent="0.15">
      <c r="A283" s="83"/>
      <c r="B283" s="71" t="s">
        <v>345</v>
      </c>
      <c r="C283" s="72" t="s">
        <v>335</v>
      </c>
      <c r="D283" s="102">
        <v>503</v>
      </c>
      <c r="E283" s="102">
        <v>113</v>
      </c>
      <c r="F283" s="102">
        <v>195</v>
      </c>
      <c r="G283" s="102">
        <v>92</v>
      </c>
      <c r="H283" s="102">
        <v>69</v>
      </c>
      <c r="I283" s="102">
        <v>34</v>
      </c>
    </row>
    <row r="284" spans="1:9" ht="15" customHeight="1" x14ac:dyDescent="0.15">
      <c r="A284" s="83"/>
      <c r="B284" s="71"/>
      <c r="C284" s="75"/>
      <c r="D284" s="102"/>
      <c r="E284" s="102"/>
      <c r="F284" s="102"/>
      <c r="G284" s="102"/>
      <c r="H284" s="102"/>
      <c r="I284" s="102"/>
    </row>
    <row r="285" spans="1:9" ht="15" customHeight="1" x14ac:dyDescent="0.15">
      <c r="A285" s="83"/>
      <c r="B285" s="71"/>
      <c r="C285" s="70" t="s">
        <v>339</v>
      </c>
      <c r="D285" s="102">
        <v>11</v>
      </c>
      <c r="E285" s="102">
        <v>2</v>
      </c>
      <c r="F285" s="102">
        <v>8</v>
      </c>
      <c r="G285" s="102">
        <v>0</v>
      </c>
      <c r="H285" s="102">
        <v>0</v>
      </c>
      <c r="I285" s="102">
        <v>1</v>
      </c>
    </row>
    <row r="286" spans="1:9" ht="15" customHeight="1" x14ac:dyDescent="0.15">
      <c r="A286" s="83"/>
      <c r="B286" s="98"/>
      <c r="C286" s="74" t="s">
        <v>370</v>
      </c>
      <c r="D286" s="102">
        <v>11</v>
      </c>
      <c r="E286" s="102">
        <v>4</v>
      </c>
      <c r="F286" s="102">
        <v>2</v>
      </c>
      <c r="G286" s="102">
        <v>3</v>
      </c>
      <c r="H286" s="102">
        <v>2</v>
      </c>
      <c r="I286" s="102">
        <v>0</v>
      </c>
    </row>
    <row r="287" spans="1:9" ht="15" customHeight="1" x14ac:dyDescent="0.15">
      <c r="A287" s="83"/>
      <c r="B287" s="98"/>
      <c r="C287" s="74" t="s">
        <v>371</v>
      </c>
      <c r="D287" s="102">
        <v>36</v>
      </c>
      <c r="E287" s="102">
        <v>15</v>
      </c>
      <c r="F287" s="102">
        <v>10</v>
      </c>
      <c r="G287" s="102">
        <v>2</v>
      </c>
      <c r="H287" s="102">
        <v>8</v>
      </c>
      <c r="I287" s="102">
        <v>1</v>
      </c>
    </row>
    <row r="288" spans="1:9" ht="15" customHeight="1" x14ac:dyDescent="0.15">
      <c r="A288" s="83"/>
      <c r="B288" s="98"/>
      <c r="C288" s="74" t="s">
        <v>372</v>
      </c>
      <c r="D288" s="102">
        <v>47</v>
      </c>
      <c r="E288" s="102">
        <v>11</v>
      </c>
      <c r="F288" s="102">
        <v>20</v>
      </c>
      <c r="G288" s="102">
        <v>7</v>
      </c>
      <c r="H288" s="102">
        <v>8</v>
      </c>
      <c r="I288" s="102">
        <v>1</v>
      </c>
    </row>
    <row r="289" spans="1:9" ht="15" customHeight="1" x14ac:dyDescent="0.15">
      <c r="A289" s="74"/>
      <c r="B289" s="98"/>
      <c r="C289" s="74" t="s">
        <v>373</v>
      </c>
      <c r="D289" s="102">
        <v>80</v>
      </c>
      <c r="E289" s="102">
        <v>16</v>
      </c>
      <c r="F289" s="102">
        <v>33</v>
      </c>
      <c r="G289" s="102">
        <v>13</v>
      </c>
      <c r="H289" s="102">
        <v>13</v>
      </c>
      <c r="I289" s="102">
        <v>5</v>
      </c>
    </row>
    <row r="290" spans="1:9" ht="15" customHeight="1" x14ac:dyDescent="0.15">
      <c r="A290" s="83"/>
      <c r="B290" s="98"/>
      <c r="C290" s="74" t="s">
        <v>374</v>
      </c>
      <c r="D290" s="102">
        <v>168</v>
      </c>
      <c r="E290" s="102">
        <v>32</v>
      </c>
      <c r="F290" s="102">
        <v>78</v>
      </c>
      <c r="G290" s="102">
        <v>29</v>
      </c>
      <c r="H290" s="102">
        <v>19</v>
      </c>
      <c r="I290" s="102">
        <v>10</v>
      </c>
    </row>
    <row r="291" spans="1:9" ht="15" customHeight="1" x14ac:dyDescent="0.15">
      <c r="A291" s="83"/>
      <c r="B291" s="98"/>
      <c r="C291" s="74" t="s">
        <v>375</v>
      </c>
      <c r="D291" s="102">
        <v>117</v>
      </c>
      <c r="E291" s="102">
        <v>24</v>
      </c>
      <c r="F291" s="102">
        <v>37</v>
      </c>
      <c r="G291" s="102">
        <v>35</v>
      </c>
      <c r="H291" s="102">
        <v>15</v>
      </c>
      <c r="I291" s="102">
        <v>6</v>
      </c>
    </row>
    <row r="292" spans="1:9" ht="15" customHeight="1" x14ac:dyDescent="0.15">
      <c r="A292" s="83"/>
      <c r="B292" s="98"/>
      <c r="C292" s="74" t="s">
        <v>376</v>
      </c>
      <c r="D292" s="102">
        <v>6</v>
      </c>
      <c r="E292" s="102">
        <v>1</v>
      </c>
      <c r="F292" s="102">
        <v>1</v>
      </c>
      <c r="G292" s="102">
        <v>1</v>
      </c>
      <c r="H292" s="102">
        <v>0</v>
      </c>
      <c r="I292" s="102">
        <v>3</v>
      </c>
    </row>
    <row r="293" spans="1:9" ht="15" customHeight="1" x14ac:dyDescent="0.15">
      <c r="A293" s="84"/>
      <c r="B293" s="99"/>
      <c r="C293" s="75" t="s">
        <v>377</v>
      </c>
      <c r="D293" s="102">
        <v>27</v>
      </c>
      <c r="E293" s="102">
        <v>8</v>
      </c>
      <c r="F293" s="102">
        <v>6</v>
      </c>
      <c r="G293" s="102">
        <v>2</v>
      </c>
      <c r="H293" s="102">
        <v>4</v>
      </c>
      <c r="I293" s="102">
        <v>7</v>
      </c>
    </row>
    <row r="294" spans="1:9" ht="15" customHeight="1" x14ac:dyDescent="0.15">
      <c r="A294" s="70" t="s">
        <v>347</v>
      </c>
      <c r="B294" s="71" t="s">
        <v>334</v>
      </c>
      <c r="C294" s="72" t="s">
        <v>335</v>
      </c>
      <c r="D294" s="102">
        <v>577</v>
      </c>
      <c r="E294" s="102">
        <v>117</v>
      </c>
      <c r="F294" s="102">
        <v>216</v>
      </c>
      <c r="G294" s="102">
        <v>123</v>
      </c>
      <c r="H294" s="102">
        <v>81</v>
      </c>
      <c r="I294" s="102">
        <v>40</v>
      </c>
    </row>
    <row r="295" spans="1:9" ht="15" customHeight="1" x14ac:dyDescent="0.15">
      <c r="A295" s="83" t="s">
        <v>348</v>
      </c>
      <c r="B295" s="71"/>
      <c r="C295" s="75"/>
      <c r="D295" s="102"/>
      <c r="E295" s="102"/>
      <c r="F295" s="102"/>
      <c r="G295" s="102"/>
      <c r="H295" s="102"/>
      <c r="I295" s="102"/>
    </row>
    <row r="296" spans="1:9" ht="15" customHeight="1" x14ac:dyDescent="0.15">
      <c r="A296" s="83" t="s">
        <v>349</v>
      </c>
      <c r="B296" s="71"/>
      <c r="C296" s="74" t="s">
        <v>350</v>
      </c>
      <c r="D296" s="102">
        <v>339</v>
      </c>
      <c r="E296" s="102">
        <v>67</v>
      </c>
      <c r="F296" s="102">
        <v>134</v>
      </c>
      <c r="G296" s="102">
        <v>74</v>
      </c>
      <c r="H296" s="102">
        <v>47</v>
      </c>
      <c r="I296" s="102">
        <v>17</v>
      </c>
    </row>
    <row r="297" spans="1:9" ht="15" customHeight="1" x14ac:dyDescent="0.15">
      <c r="A297" s="83"/>
      <c r="B297" s="71"/>
      <c r="C297" s="74" t="s">
        <v>351</v>
      </c>
      <c r="D297" s="102">
        <v>211</v>
      </c>
      <c r="E297" s="102">
        <v>49</v>
      </c>
      <c r="F297" s="102">
        <v>76</v>
      </c>
      <c r="G297" s="102">
        <v>43</v>
      </c>
      <c r="H297" s="102">
        <v>30</v>
      </c>
      <c r="I297" s="102">
        <v>13</v>
      </c>
    </row>
    <row r="298" spans="1:9" ht="15" customHeight="1" x14ac:dyDescent="0.15">
      <c r="A298" s="83"/>
      <c r="B298" s="81"/>
      <c r="C298" s="75" t="s">
        <v>332</v>
      </c>
      <c r="D298" s="102">
        <v>27</v>
      </c>
      <c r="E298" s="102">
        <v>1</v>
      </c>
      <c r="F298" s="102">
        <v>6</v>
      </c>
      <c r="G298" s="102">
        <v>6</v>
      </c>
      <c r="H298" s="102">
        <v>4</v>
      </c>
      <c r="I298" s="102">
        <v>10</v>
      </c>
    </row>
    <row r="299" spans="1:9" ht="15" customHeight="1" x14ac:dyDescent="0.15">
      <c r="A299" s="83"/>
      <c r="B299" s="71" t="s">
        <v>342</v>
      </c>
      <c r="C299" s="72" t="s">
        <v>335</v>
      </c>
      <c r="D299" s="102">
        <v>57</v>
      </c>
      <c r="E299" s="102">
        <v>14</v>
      </c>
      <c r="F299" s="102">
        <v>18</v>
      </c>
      <c r="G299" s="102">
        <v>11</v>
      </c>
      <c r="H299" s="102">
        <v>10</v>
      </c>
      <c r="I299" s="102">
        <v>4</v>
      </c>
    </row>
    <row r="300" spans="1:9" ht="15" customHeight="1" x14ac:dyDescent="0.15">
      <c r="A300" s="83"/>
      <c r="B300" s="71" t="s">
        <v>343</v>
      </c>
      <c r="C300" s="75"/>
      <c r="D300" s="102"/>
      <c r="E300" s="102"/>
      <c r="F300" s="102"/>
      <c r="G300" s="102"/>
      <c r="H300" s="102"/>
      <c r="I300" s="102"/>
    </row>
    <row r="301" spans="1:9" ht="15" customHeight="1" x14ac:dyDescent="0.15">
      <c r="A301" s="83"/>
      <c r="B301" s="71"/>
      <c r="C301" s="74" t="s">
        <v>350</v>
      </c>
      <c r="D301" s="102">
        <v>23</v>
      </c>
      <c r="E301" s="102">
        <v>7</v>
      </c>
      <c r="F301" s="102">
        <v>8</v>
      </c>
      <c r="G301" s="102">
        <v>2</v>
      </c>
      <c r="H301" s="102">
        <v>5</v>
      </c>
      <c r="I301" s="102">
        <v>1</v>
      </c>
    </row>
    <row r="302" spans="1:9" ht="15" customHeight="1" x14ac:dyDescent="0.15">
      <c r="A302" s="83"/>
      <c r="B302" s="71"/>
      <c r="C302" s="74" t="s">
        <v>351</v>
      </c>
      <c r="D302" s="102">
        <v>27</v>
      </c>
      <c r="E302" s="102">
        <v>5</v>
      </c>
      <c r="F302" s="102">
        <v>9</v>
      </c>
      <c r="G302" s="102">
        <v>8</v>
      </c>
      <c r="H302" s="102">
        <v>5</v>
      </c>
      <c r="I302" s="102">
        <v>0</v>
      </c>
    </row>
    <row r="303" spans="1:9" ht="15" customHeight="1" x14ac:dyDescent="0.15">
      <c r="A303" s="83"/>
      <c r="B303" s="81"/>
      <c r="C303" s="75" t="s">
        <v>332</v>
      </c>
      <c r="D303" s="102">
        <v>7</v>
      </c>
      <c r="E303" s="102">
        <v>2</v>
      </c>
      <c r="F303" s="102">
        <v>1</v>
      </c>
      <c r="G303" s="102">
        <v>1</v>
      </c>
      <c r="H303" s="102">
        <v>0</v>
      </c>
      <c r="I303" s="102">
        <v>3</v>
      </c>
    </row>
    <row r="304" spans="1:9" ht="15" customHeight="1" x14ac:dyDescent="0.15">
      <c r="A304" s="83"/>
      <c r="B304" s="71" t="s">
        <v>345</v>
      </c>
      <c r="C304" s="72" t="s">
        <v>335</v>
      </c>
      <c r="D304" s="102">
        <v>503</v>
      </c>
      <c r="E304" s="102">
        <v>113</v>
      </c>
      <c r="F304" s="102">
        <v>195</v>
      </c>
      <c r="G304" s="102">
        <v>92</v>
      </c>
      <c r="H304" s="102">
        <v>69</v>
      </c>
      <c r="I304" s="102">
        <v>34</v>
      </c>
    </row>
    <row r="305" spans="1:9" ht="15" customHeight="1" x14ac:dyDescent="0.15">
      <c r="A305" s="83"/>
      <c r="B305" s="71"/>
      <c r="C305" s="75"/>
      <c r="D305" s="102"/>
      <c r="E305" s="102"/>
      <c r="F305" s="102"/>
      <c r="G305" s="102"/>
      <c r="H305" s="102"/>
      <c r="I305" s="102"/>
    </row>
    <row r="306" spans="1:9" ht="15" customHeight="1" x14ac:dyDescent="0.15">
      <c r="A306" s="83"/>
      <c r="B306" s="71"/>
      <c r="C306" s="74" t="s">
        <v>350</v>
      </c>
      <c r="D306" s="102">
        <v>235</v>
      </c>
      <c r="E306" s="102">
        <v>52</v>
      </c>
      <c r="F306" s="102">
        <v>100</v>
      </c>
      <c r="G306" s="102">
        <v>42</v>
      </c>
      <c r="H306" s="102">
        <v>37</v>
      </c>
      <c r="I306" s="102">
        <v>4</v>
      </c>
    </row>
    <row r="307" spans="1:9" ht="15" customHeight="1" x14ac:dyDescent="0.15">
      <c r="A307" s="83"/>
      <c r="B307" s="71"/>
      <c r="C307" s="74" t="s">
        <v>351</v>
      </c>
      <c r="D307" s="102">
        <v>204</v>
      </c>
      <c r="E307" s="102">
        <v>53</v>
      </c>
      <c r="F307" s="102">
        <v>76</v>
      </c>
      <c r="G307" s="102">
        <v>39</v>
      </c>
      <c r="H307" s="102">
        <v>26</v>
      </c>
      <c r="I307" s="102">
        <v>10</v>
      </c>
    </row>
    <row r="308" spans="1:9" ht="15" customHeight="1" x14ac:dyDescent="0.15">
      <c r="A308" s="84"/>
      <c r="B308" s="81"/>
      <c r="C308" s="75" t="s">
        <v>332</v>
      </c>
      <c r="D308" s="102">
        <v>64</v>
      </c>
      <c r="E308" s="102">
        <v>8</v>
      </c>
      <c r="F308" s="102">
        <v>19</v>
      </c>
      <c r="G308" s="102">
        <v>11</v>
      </c>
      <c r="H308" s="102">
        <v>6</v>
      </c>
      <c r="I308" s="102">
        <v>20</v>
      </c>
    </row>
    <row r="309" spans="1:9" ht="15" customHeight="1" x14ac:dyDescent="0.15">
      <c r="A309" s="74" t="s">
        <v>378</v>
      </c>
      <c r="B309" s="71" t="s">
        <v>334</v>
      </c>
      <c r="C309" s="72" t="s">
        <v>335</v>
      </c>
      <c r="D309" s="102">
        <v>577</v>
      </c>
      <c r="E309" s="102">
        <v>117</v>
      </c>
      <c r="F309" s="102">
        <v>216</v>
      </c>
      <c r="G309" s="102">
        <v>123</v>
      </c>
      <c r="H309" s="102">
        <v>81</v>
      </c>
      <c r="I309" s="102">
        <v>40</v>
      </c>
    </row>
    <row r="310" spans="1:9" ht="15" customHeight="1" x14ac:dyDescent="0.15">
      <c r="A310" s="83" t="s">
        <v>379</v>
      </c>
      <c r="B310" s="74"/>
      <c r="C310" s="75"/>
      <c r="D310" s="102"/>
      <c r="E310" s="102"/>
      <c r="F310" s="102"/>
      <c r="G310" s="102"/>
      <c r="H310" s="102"/>
      <c r="I310" s="102"/>
    </row>
    <row r="311" spans="1:9" ht="15" customHeight="1" x14ac:dyDescent="0.15">
      <c r="A311" s="83"/>
      <c r="B311" s="98"/>
      <c r="C311" s="74" t="s">
        <v>380</v>
      </c>
      <c r="D311" s="102">
        <v>53</v>
      </c>
      <c r="E311" s="102">
        <v>6</v>
      </c>
      <c r="F311" s="102">
        <v>19</v>
      </c>
      <c r="G311" s="102">
        <v>16</v>
      </c>
      <c r="H311" s="102">
        <v>8</v>
      </c>
      <c r="I311" s="102">
        <v>4</v>
      </c>
    </row>
    <row r="312" spans="1:9" ht="15" customHeight="1" x14ac:dyDescent="0.15">
      <c r="A312" s="83"/>
      <c r="B312" s="98"/>
      <c r="C312" s="74" t="s">
        <v>381</v>
      </c>
      <c r="D312" s="102">
        <v>125</v>
      </c>
      <c r="E312" s="102">
        <v>20</v>
      </c>
      <c r="F312" s="102">
        <v>51</v>
      </c>
      <c r="G312" s="102">
        <v>34</v>
      </c>
      <c r="H312" s="102">
        <v>13</v>
      </c>
      <c r="I312" s="102">
        <v>7</v>
      </c>
    </row>
    <row r="313" spans="1:9" ht="15" customHeight="1" x14ac:dyDescent="0.15">
      <c r="A313" s="83"/>
      <c r="B313" s="98"/>
      <c r="C313" s="74" t="s">
        <v>382</v>
      </c>
      <c r="D313" s="102">
        <v>97</v>
      </c>
      <c r="E313" s="102">
        <v>22</v>
      </c>
      <c r="F313" s="102">
        <v>39</v>
      </c>
      <c r="G313" s="102">
        <v>23</v>
      </c>
      <c r="H313" s="102">
        <v>11</v>
      </c>
      <c r="I313" s="102">
        <v>2</v>
      </c>
    </row>
    <row r="314" spans="1:9" ht="15" customHeight="1" x14ac:dyDescent="0.15">
      <c r="A314" s="83"/>
      <c r="B314" s="98"/>
      <c r="C314" s="74" t="s">
        <v>383</v>
      </c>
      <c r="D314" s="102">
        <v>49</v>
      </c>
      <c r="E314" s="102">
        <v>10</v>
      </c>
      <c r="F314" s="102">
        <v>23</v>
      </c>
      <c r="G314" s="102">
        <v>5</v>
      </c>
      <c r="H314" s="102">
        <v>6</v>
      </c>
      <c r="I314" s="102">
        <v>5</v>
      </c>
    </row>
    <row r="315" spans="1:9" ht="15" customHeight="1" x14ac:dyDescent="0.15">
      <c r="A315" s="83"/>
      <c r="B315" s="98"/>
      <c r="C315" s="74" t="s">
        <v>384</v>
      </c>
      <c r="D315" s="102">
        <v>22</v>
      </c>
      <c r="E315" s="102">
        <v>11</v>
      </c>
      <c r="F315" s="102">
        <v>5</v>
      </c>
      <c r="G315" s="102">
        <v>1</v>
      </c>
      <c r="H315" s="102">
        <v>5</v>
      </c>
      <c r="I315" s="102">
        <v>0</v>
      </c>
    </row>
    <row r="316" spans="1:9" ht="15" customHeight="1" x14ac:dyDescent="0.15">
      <c r="A316" s="83"/>
      <c r="B316" s="98"/>
      <c r="C316" s="74" t="s">
        <v>385</v>
      </c>
      <c r="D316" s="102">
        <v>8</v>
      </c>
      <c r="E316" s="102">
        <v>2</v>
      </c>
      <c r="F316" s="102">
        <v>4</v>
      </c>
      <c r="G316" s="102">
        <v>2</v>
      </c>
      <c r="H316" s="102">
        <v>0</v>
      </c>
      <c r="I316" s="102">
        <v>0</v>
      </c>
    </row>
    <row r="317" spans="1:9" ht="15" customHeight="1" x14ac:dyDescent="0.15">
      <c r="A317" s="83"/>
      <c r="B317" s="98"/>
      <c r="C317" s="74" t="s">
        <v>386</v>
      </c>
      <c r="D317" s="102">
        <v>14</v>
      </c>
      <c r="E317" s="102">
        <v>5</v>
      </c>
      <c r="F317" s="102">
        <v>9</v>
      </c>
      <c r="G317" s="102">
        <v>0</v>
      </c>
      <c r="H317" s="102">
        <v>0</v>
      </c>
      <c r="I317" s="102">
        <v>0</v>
      </c>
    </row>
    <row r="318" spans="1:9" ht="15" customHeight="1" x14ac:dyDescent="0.15">
      <c r="A318" s="83"/>
      <c r="B318" s="99"/>
      <c r="C318" s="75" t="s">
        <v>387</v>
      </c>
      <c r="D318" s="102">
        <v>209</v>
      </c>
      <c r="E318" s="102">
        <v>41</v>
      </c>
      <c r="F318" s="102">
        <v>66</v>
      </c>
      <c r="G318" s="102">
        <v>42</v>
      </c>
      <c r="H318" s="102">
        <v>38</v>
      </c>
      <c r="I318" s="102">
        <v>22</v>
      </c>
    </row>
    <row r="319" spans="1:9" ht="15" customHeight="1" x14ac:dyDescent="0.15">
      <c r="A319" s="83"/>
      <c r="B319" s="71" t="s">
        <v>342</v>
      </c>
      <c r="C319" s="72" t="s">
        <v>335</v>
      </c>
      <c r="D319" s="102">
        <v>57</v>
      </c>
      <c r="E319" s="102">
        <v>14</v>
      </c>
      <c r="F319" s="102">
        <v>18</v>
      </c>
      <c r="G319" s="102">
        <v>11</v>
      </c>
      <c r="H319" s="102">
        <v>10</v>
      </c>
      <c r="I319" s="102">
        <v>4</v>
      </c>
    </row>
    <row r="320" spans="1:9" ht="15" customHeight="1" x14ac:dyDescent="0.15">
      <c r="A320" s="83"/>
      <c r="B320" s="71" t="s">
        <v>343</v>
      </c>
      <c r="C320" s="75"/>
      <c r="D320" s="102"/>
      <c r="E320" s="102"/>
      <c r="F320" s="102"/>
      <c r="G320" s="102"/>
      <c r="H320" s="102"/>
      <c r="I320" s="102"/>
    </row>
    <row r="321" spans="1:9" ht="15" customHeight="1" x14ac:dyDescent="0.15">
      <c r="A321" s="83"/>
      <c r="B321" s="98"/>
      <c r="C321" s="74" t="s">
        <v>380</v>
      </c>
      <c r="D321" s="102">
        <v>0</v>
      </c>
      <c r="E321" s="102">
        <v>0</v>
      </c>
      <c r="F321" s="102">
        <v>0</v>
      </c>
      <c r="G321" s="102">
        <v>0</v>
      </c>
      <c r="H321" s="102">
        <v>0</v>
      </c>
      <c r="I321" s="102">
        <v>0</v>
      </c>
    </row>
    <row r="322" spans="1:9" ht="15" customHeight="1" x14ac:dyDescent="0.15">
      <c r="A322" s="83"/>
      <c r="B322" s="98"/>
      <c r="C322" s="74" t="s">
        <v>381</v>
      </c>
      <c r="D322" s="102">
        <v>9</v>
      </c>
      <c r="E322" s="102">
        <v>2</v>
      </c>
      <c r="F322" s="102">
        <v>6</v>
      </c>
      <c r="G322" s="102">
        <v>1</v>
      </c>
      <c r="H322" s="102">
        <v>0</v>
      </c>
      <c r="I322" s="102">
        <v>0</v>
      </c>
    </row>
    <row r="323" spans="1:9" ht="15" customHeight="1" x14ac:dyDescent="0.15">
      <c r="A323" s="83"/>
      <c r="B323" s="98"/>
      <c r="C323" s="74" t="s">
        <v>382</v>
      </c>
      <c r="D323" s="102">
        <v>11</v>
      </c>
      <c r="E323" s="102">
        <v>2</v>
      </c>
      <c r="F323" s="102">
        <v>3</v>
      </c>
      <c r="G323" s="102">
        <v>3</v>
      </c>
      <c r="H323" s="102">
        <v>3</v>
      </c>
      <c r="I323" s="102">
        <v>0</v>
      </c>
    </row>
    <row r="324" spans="1:9" ht="15" customHeight="1" x14ac:dyDescent="0.15">
      <c r="A324" s="83"/>
      <c r="B324" s="98"/>
      <c r="C324" s="74" t="s">
        <v>383</v>
      </c>
      <c r="D324" s="102">
        <v>5</v>
      </c>
      <c r="E324" s="102">
        <v>1</v>
      </c>
      <c r="F324" s="102">
        <v>2</v>
      </c>
      <c r="G324" s="102">
        <v>1</v>
      </c>
      <c r="H324" s="102">
        <v>1</v>
      </c>
      <c r="I324" s="102">
        <v>0</v>
      </c>
    </row>
    <row r="325" spans="1:9" ht="15" customHeight="1" x14ac:dyDescent="0.15">
      <c r="A325" s="83"/>
      <c r="B325" s="98"/>
      <c r="C325" s="74" t="s">
        <v>384</v>
      </c>
      <c r="D325" s="102">
        <v>3</v>
      </c>
      <c r="E325" s="102">
        <v>1</v>
      </c>
      <c r="F325" s="102">
        <v>1</v>
      </c>
      <c r="G325" s="102">
        <v>1</v>
      </c>
      <c r="H325" s="102">
        <v>0</v>
      </c>
      <c r="I325" s="102">
        <v>0</v>
      </c>
    </row>
    <row r="326" spans="1:9" ht="15" customHeight="1" x14ac:dyDescent="0.15">
      <c r="A326" s="83"/>
      <c r="B326" s="98"/>
      <c r="C326" s="74" t="s">
        <v>385</v>
      </c>
      <c r="D326" s="102">
        <v>0</v>
      </c>
      <c r="E326" s="102">
        <v>0</v>
      </c>
      <c r="F326" s="102">
        <v>0</v>
      </c>
      <c r="G326" s="102">
        <v>0</v>
      </c>
      <c r="H326" s="102">
        <v>0</v>
      </c>
      <c r="I326" s="102">
        <v>0</v>
      </c>
    </row>
    <row r="327" spans="1:9" ht="15" customHeight="1" x14ac:dyDescent="0.15">
      <c r="A327" s="83"/>
      <c r="B327" s="98"/>
      <c r="C327" s="74" t="s">
        <v>386</v>
      </c>
      <c r="D327" s="102">
        <v>4</v>
      </c>
      <c r="E327" s="102">
        <v>2</v>
      </c>
      <c r="F327" s="102">
        <v>2</v>
      </c>
      <c r="G327" s="102">
        <v>0</v>
      </c>
      <c r="H327" s="102">
        <v>0</v>
      </c>
      <c r="I327" s="102">
        <v>0</v>
      </c>
    </row>
    <row r="328" spans="1:9" ht="15" customHeight="1" x14ac:dyDescent="0.15">
      <c r="A328" s="83"/>
      <c r="B328" s="99"/>
      <c r="C328" s="75" t="s">
        <v>387</v>
      </c>
      <c r="D328" s="102">
        <v>25</v>
      </c>
      <c r="E328" s="102">
        <v>6</v>
      </c>
      <c r="F328" s="102">
        <v>4</v>
      </c>
      <c r="G328" s="102">
        <v>5</v>
      </c>
      <c r="H328" s="102">
        <v>6</v>
      </c>
      <c r="I328" s="102">
        <v>4</v>
      </c>
    </row>
    <row r="329" spans="1:9" ht="15" customHeight="1" x14ac:dyDescent="0.15">
      <c r="A329" s="83"/>
      <c r="B329" s="71" t="s">
        <v>345</v>
      </c>
      <c r="C329" s="72" t="s">
        <v>335</v>
      </c>
      <c r="D329" s="102">
        <v>503</v>
      </c>
      <c r="E329" s="102">
        <v>113</v>
      </c>
      <c r="F329" s="102">
        <v>195</v>
      </c>
      <c r="G329" s="102">
        <v>92</v>
      </c>
      <c r="H329" s="102">
        <v>69</v>
      </c>
      <c r="I329" s="102">
        <v>34</v>
      </c>
    </row>
    <row r="330" spans="1:9" ht="15" customHeight="1" x14ac:dyDescent="0.15">
      <c r="A330" s="83"/>
      <c r="B330" s="74"/>
      <c r="C330" s="75"/>
      <c r="D330" s="102"/>
      <c r="E330" s="102"/>
      <c r="F330" s="102"/>
      <c r="G330" s="102"/>
      <c r="H330" s="102"/>
      <c r="I330" s="102"/>
    </row>
    <row r="331" spans="1:9" ht="15" customHeight="1" x14ac:dyDescent="0.15">
      <c r="A331" s="83"/>
      <c r="B331" s="98"/>
      <c r="C331" s="74" t="s">
        <v>380</v>
      </c>
      <c r="D331" s="102">
        <v>46</v>
      </c>
      <c r="E331" s="102">
        <v>8</v>
      </c>
      <c r="F331" s="102">
        <v>17</v>
      </c>
      <c r="G331" s="102">
        <v>10</v>
      </c>
      <c r="H331" s="102">
        <v>9</v>
      </c>
      <c r="I331" s="102">
        <v>2</v>
      </c>
    </row>
    <row r="332" spans="1:9" ht="15" customHeight="1" x14ac:dyDescent="0.15">
      <c r="A332" s="83"/>
      <c r="B332" s="98"/>
      <c r="C332" s="74" t="s">
        <v>381</v>
      </c>
      <c r="D332" s="102">
        <v>153</v>
      </c>
      <c r="E332" s="102">
        <v>38</v>
      </c>
      <c r="F332" s="102">
        <v>58</v>
      </c>
      <c r="G332" s="102">
        <v>31</v>
      </c>
      <c r="H332" s="102">
        <v>16</v>
      </c>
      <c r="I332" s="102">
        <v>10</v>
      </c>
    </row>
    <row r="333" spans="1:9" ht="15" customHeight="1" x14ac:dyDescent="0.15">
      <c r="A333" s="83"/>
      <c r="B333" s="98"/>
      <c r="C333" s="74" t="s">
        <v>382</v>
      </c>
      <c r="D333" s="102">
        <v>91</v>
      </c>
      <c r="E333" s="102">
        <v>27</v>
      </c>
      <c r="F333" s="102">
        <v>36</v>
      </c>
      <c r="G333" s="102">
        <v>14</v>
      </c>
      <c r="H333" s="102">
        <v>9</v>
      </c>
      <c r="I333" s="102">
        <v>5</v>
      </c>
    </row>
    <row r="334" spans="1:9" ht="15" customHeight="1" x14ac:dyDescent="0.15">
      <c r="A334" s="83"/>
      <c r="B334" s="98"/>
      <c r="C334" s="74" t="s">
        <v>383</v>
      </c>
      <c r="D334" s="102">
        <v>23</v>
      </c>
      <c r="E334" s="102">
        <v>3</v>
      </c>
      <c r="F334" s="102">
        <v>12</v>
      </c>
      <c r="G334" s="102">
        <v>3</v>
      </c>
      <c r="H334" s="102">
        <v>5</v>
      </c>
      <c r="I334" s="102">
        <v>0</v>
      </c>
    </row>
    <row r="335" spans="1:9" ht="15" customHeight="1" x14ac:dyDescent="0.15">
      <c r="A335" s="83"/>
      <c r="B335" s="98"/>
      <c r="C335" s="74" t="s">
        <v>384</v>
      </c>
      <c r="D335" s="102">
        <v>5</v>
      </c>
      <c r="E335" s="102">
        <v>2</v>
      </c>
      <c r="F335" s="102">
        <v>2</v>
      </c>
      <c r="G335" s="102">
        <v>0</v>
      </c>
      <c r="H335" s="102">
        <v>0</v>
      </c>
      <c r="I335" s="102">
        <v>1</v>
      </c>
    </row>
    <row r="336" spans="1:9" ht="15" customHeight="1" x14ac:dyDescent="0.15">
      <c r="A336" s="83"/>
      <c r="B336" s="98"/>
      <c r="C336" s="74" t="s">
        <v>385</v>
      </c>
      <c r="D336" s="102">
        <v>5</v>
      </c>
      <c r="E336" s="102">
        <v>1</v>
      </c>
      <c r="F336" s="102">
        <v>1</v>
      </c>
      <c r="G336" s="102">
        <v>1</v>
      </c>
      <c r="H336" s="102">
        <v>1</v>
      </c>
      <c r="I336" s="102">
        <v>1</v>
      </c>
    </row>
    <row r="337" spans="1:9" ht="15" customHeight="1" x14ac:dyDescent="0.15">
      <c r="A337" s="83"/>
      <c r="B337" s="98"/>
      <c r="C337" s="74" t="s">
        <v>386</v>
      </c>
      <c r="D337" s="102">
        <v>3</v>
      </c>
      <c r="E337" s="102">
        <v>2</v>
      </c>
      <c r="F337" s="102">
        <v>1</v>
      </c>
      <c r="G337" s="102">
        <v>0</v>
      </c>
      <c r="H337" s="102">
        <v>0</v>
      </c>
      <c r="I337" s="102">
        <v>0</v>
      </c>
    </row>
    <row r="338" spans="1:9" ht="15" customHeight="1" x14ac:dyDescent="0.15">
      <c r="A338" s="84"/>
      <c r="B338" s="99"/>
      <c r="C338" s="75" t="s">
        <v>387</v>
      </c>
      <c r="D338" s="102">
        <v>177</v>
      </c>
      <c r="E338" s="102">
        <v>32</v>
      </c>
      <c r="F338" s="102">
        <v>68</v>
      </c>
      <c r="G338" s="102">
        <v>33</v>
      </c>
      <c r="H338" s="102">
        <v>29</v>
      </c>
      <c r="I338" s="102">
        <v>15</v>
      </c>
    </row>
    <row r="339" spans="1:9" ht="15" customHeight="1" x14ac:dyDescent="0.15">
      <c r="A339" s="70" t="s">
        <v>352</v>
      </c>
      <c r="B339" s="71" t="s">
        <v>334</v>
      </c>
      <c r="C339" s="72" t="s">
        <v>335</v>
      </c>
      <c r="D339" s="102">
        <v>577</v>
      </c>
      <c r="E339" s="102">
        <v>117</v>
      </c>
      <c r="F339" s="102">
        <v>216</v>
      </c>
      <c r="G339" s="102">
        <v>123</v>
      </c>
      <c r="H339" s="102">
        <v>81</v>
      </c>
      <c r="I339" s="102">
        <v>40</v>
      </c>
    </row>
    <row r="340" spans="1:9" ht="15" customHeight="1" x14ac:dyDescent="0.15">
      <c r="A340" s="83" t="s">
        <v>353</v>
      </c>
      <c r="B340" s="71"/>
      <c r="C340" s="75"/>
      <c r="D340" s="102"/>
      <c r="E340" s="102"/>
      <c r="F340" s="102"/>
      <c r="G340" s="102"/>
      <c r="H340" s="102"/>
      <c r="I340" s="102"/>
    </row>
    <row r="341" spans="1:9" ht="15" customHeight="1" x14ac:dyDescent="0.15">
      <c r="A341" s="83"/>
      <c r="B341" s="71"/>
      <c r="C341" s="74" t="s">
        <v>354</v>
      </c>
      <c r="D341" s="102">
        <v>172</v>
      </c>
      <c r="E341" s="102">
        <v>32</v>
      </c>
      <c r="F341" s="102">
        <v>60</v>
      </c>
      <c r="G341" s="102">
        <v>40</v>
      </c>
      <c r="H341" s="102">
        <v>27</v>
      </c>
      <c r="I341" s="102">
        <v>13</v>
      </c>
    </row>
    <row r="342" spans="1:9" ht="15" customHeight="1" x14ac:dyDescent="0.15">
      <c r="A342" s="83"/>
      <c r="B342" s="71"/>
      <c r="C342" s="74" t="s">
        <v>355</v>
      </c>
      <c r="D342" s="102">
        <v>386</v>
      </c>
      <c r="E342" s="102">
        <v>83</v>
      </c>
      <c r="F342" s="102">
        <v>147</v>
      </c>
      <c r="G342" s="102">
        <v>80</v>
      </c>
      <c r="H342" s="102">
        <v>52</v>
      </c>
      <c r="I342" s="102">
        <v>24</v>
      </c>
    </row>
    <row r="343" spans="1:9" ht="15" customHeight="1" x14ac:dyDescent="0.15">
      <c r="A343" s="83"/>
      <c r="B343" s="81"/>
      <c r="C343" s="75" t="s">
        <v>332</v>
      </c>
      <c r="D343" s="102">
        <v>19</v>
      </c>
      <c r="E343" s="102">
        <v>2</v>
      </c>
      <c r="F343" s="102">
        <v>9</v>
      </c>
      <c r="G343" s="102">
        <v>3</v>
      </c>
      <c r="H343" s="102">
        <v>2</v>
      </c>
      <c r="I343" s="102">
        <v>3</v>
      </c>
    </row>
    <row r="344" spans="1:9" ht="15" customHeight="1" x14ac:dyDescent="0.15">
      <c r="A344" s="83"/>
      <c r="B344" s="71" t="s">
        <v>342</v>
      </c>
      <c r="C344" s="72" t="s">
        <v>335</v>
      </c>
      <c r="D344" s="102">
        <v>57</v>
      </c>
      <c r="E344" s="102">
        <v>14</v>
      </c>
      <c r="F344" s="102">
        <v>18</v>
      </c>
      <c r="G344" s="102">
        <v>11</v>
      </c>
      <c r="H344" s="102">
        <v>10</v>
      </c>
      <c r="I344" s="102">
        <v>4</v>
      </c>
    </row>
    <row r="345" spans="1:9" ht="15" customHeight="1" x14ac:dyDescent="0.15">
      <c r="A345" s="83"/>
      <c r="B345" s="71" t="s">
        <v>343</v>
      </c>
      <c r="C345" s="75"/>
      <c r="D345" s="102"/>
      <c r="E345" s="102"/>
      <c r="F345" s="102"/>
      <c r="G345" s="102"/>
      <c r="H345" s="102"/>
      <c r="I345" s="102"/>
    </row>
    <row r="346" spans="1:9" ht="15" customHeight="1" x14ac:dyDescent="0.15">
      <c r="A346" s="83"/>
      <c r="B346" s="71"/>
      <c r="C346" s="74" t="s">
        <v>354</v>
      </c>
      <c r="D346" s="102">
        <v>17</v>
      </c>
      <c r="E346" s="102">
        <v>4</v>
      </c>
      <c r="F346" s="102">
        <v>7</v>
      </c>
      <c r="G346" s="102">
        <v>1</v>
      </c>
      <c r="H346" s="102">
        <v>5</v>
      </c>
      <c r="I346" s="102">
        <v>0</v>
      </c>
    </row>
    <row r="347" spans="1:9" ht="15" customHeight="1" x14ac:dyDescent="0.15">
      <c r="A347" s="83"/>
      <c r="B347" s="71"/>
      <c r="C347" s="74" t="s">
        <v>355</v>
      </c>
      <c r="D347" s="102">
        <v>37</v>
      </c>
      <c r="E347" s="102">
        <v>10</v>
      </c>
      <c r="F347" s="102">
        <v>11</v>
      </c>
      <c r="G347" s="102">
        <v>10</v>
      </c>
      <c r="H347" s="102">
        <v>5</v>
      </c>
      <c r="I347" s="102">
        <v>1</v>
      </c>
    </row>
    <row r="348" spans="1:9" ht="15" customHeight="1" x14ac:dyDescent="0.15">
      <c r="A348" s="83"/>
      <c r="B348" s="81"/>
      <c r="C348" s="75" t="s">
        <v>332</v>
      </c>
      <c r="D348" s="102">
        <v>3</v>
      </c>
      <c r="E348" s="102">
        <v>0</v>
      </c>
      <c r="F348" s="102">
        <v>0</v>
      </c>
      <c r="G348" s="102">
        <v>0</v>
      </c>
      <c r="H348" s="102">
        <v>0</v>
      </c>
      <c r="I348" s="102">
        <v>3</v>
      </c>
    </row>
    <row r="349" spans="1:9" ht="15" customHeight="1" x14ac:dyDescent="0.15">
      <c r="A349" s="83"/>
      <c r="B349" s="71" t="s">
        <v>345</v>
      </c>
      <c r="C349" s="72" t="s">
        <v>335</v>
      </c>
      <c r="D349" s="102">
        <v>503</v>
      </c>
      <c r="E349" s="102">
        <v>113</v>
      </c>
      <c r="F349" s="102">
        <v>195</v>
      </c>
      <c r="G349" s="102">
        <v>92</v>
      </c>
      <c r="H349" s="102">
        <v>69</v>
      </c>
      <c r="I349" s="102">
        <v>34</v>
      </c>
    </row>
    <row r="350" spans="1:9" ht="15" customHeight="1" x14ac:dyDescent="0.15">
      <c r="A350" s="83"/>
      <c r="B350" s="71"/>
      <c r="C350" s="75"/>
      <c r="D350" s="102"/>
      <c r="E350" s="102"/>
      <c r="F350" s="102"/>
      <c r="G350" s="102"/>
      <c r="H350" s="102"/>
      <c r="I350" s="102"/>
    </row>
    <row r="351" spans="1:9" ht="15" customHeight="1" x14ac:dyDescent="0.15">
      <c r="A351" s="83"/>
      <c r="B351" s="71"/>
      <c r="C351" s="74" t="s">
        <v>354</v>
      </c>
      <c r="D351" s="102">
        <v>138</v>
      </c>
      <c r="E351" s="102">
        <v>34</v>
      </c>
      <c r="F351" s="102">
        <v>60</v>
      </c>
      <c r="G351" s="102">
        <v>18</v>
      </c>
      <c r="H351" s="102">
        <v>19</v>
      </c>
      <c r="I351" s="102">
        <v>7</v>
      </c>
    </row>
    <row r="352" spans="1:9" ht="15" customHeight="1" x14ac:dyDescent="0.15">
      <c r="A352" s="83"/>
      <c r="B352" s="71"/>
      <c r="C352" s="74" t="s">
        <v>355</v>
      </c>
      <c r="D352" s="102">
        <v>336</v>
      </c>
      <c r="E352" s="102">
        <v>75</v>
      </c>
      <c r="F352" s="102">
        <v>126</v>
      </c>
      <c r="G352" s="102">
        <v>69</v>
      </c>
      <c r="H352" s="102">
        <v>46</v>
      </c>
      <c r="I352" s="102">
        <v>20</v>
      </c>
    </row>
    <row r="353" spans="1:32" ht="15" customHeight="1" x14ac:dyDescent="0.15">
      <c r="A353" s="84"/>
      <c r="B353" s="81"/>
      <c r="C353" s="75" t="s">
        <v>332</v>
      </c>
      <c r="D353" s="102">
        <v>29</v>
      </c>
      <c r="E353" s="102">
        <v>4</v>
      </c>
      <c r="F353" s="102">
        <v>9</v>
      </c>
      <c r="G353" s="102">
        <v>5</v>
      </c>
      <c r="H353" s="102">
        <v>4</v>
      </c>
      <c r="I353" s="102">
        <v>7</v>
      </c>
    </row>
    <row r="354" spans="1:32" ht="15" customHeight="1" x14ac:dyDescent="0.15">
      <c r="A354" s="70" t="s">
        <v>356</v>
      </c>
      <c r="B354" s="71" t="s">
        <v>334</v>
      </c>
      <c r="C354" s="72" t="s">
        <v>335</v>
      </c>
      <c r="D354" s="102">
        <v>577</v>
      </c>
      <c r="E354" s="102">
        <v>117</v>
      </c>
      <c r="F354" s="102">
        <v>216</v>
      </c>
      <c r="G354" s="102">
        <v>123</v>
      </c>
      <c r="H354" s="102">
        <v>81</v>
      </c>
      <c r="I354" s="102">
        <v>40</v>
      </c>
      <c r="U354" s="61" t="s">
        <v>427</v>
      </c>
      <c r="AB354" s="61" t="s">
        <v>428</v>
      </c>
    </row>
    <row r="355" spans="1:32" ht="15" customHeight="1" x14ac:dyDescent="0.15">
      <c r="A355" s="83" t="s">
        <v>431</v>
      </c>
      <c r="B355" s="71"/>
      <c r="C355" s="75"/>
      <c r="D355" s="102"/>
      <c r="E355" s="102"/>
      <c r="F355" s="102"/>
      <c r="G355" s="102"/>
      <c r="H355" s="102"/>
      <c r="I355" s="102"/>
      <c r="N355" s="103" t="s">
        <v>328</v>
      </c>
      <c r="O355" s="104" t="s">
        <v>329</v>
      </c>
      <c r="P355" s="103" t="s">
        <v>330</v>
      </c>
      <c r="Q355" s="103" t="s">
        <v>331</v>
      </c>
      <c r="R355" s="103" t="s">
        <v>332</v>
      </c>
      <c r="S355" s="61" t="s">
        <v>429</v>
      </c>
      <c r="U355" s="61">
        <f>CHITEST(N356:P358,U356:W358)</f>
        <v>0.21203859818375512</v>
      </c>
      <c r="Z355" s="61" t="s">
        <v>429</v>
      </c>
    </row>
    <row r="356" spans="1:32" ht="15" customHeight="1" x14ac:dyDescent="0.15">
      <c r="A356" s="83" t="s">
        <v>358</v>
      </c>
      <c r="B356" s="71"/>
      <c r="C356" s="112" t="s">
        <v>360</v>
      </c>
      <c r="D356" s="102">
        <v>319</v>
      </c>
      <c r="E356" s="102">
        <v>69</v>
      </c>
      <c r="F356" s="102">
        <v>111</v>
      </c>
      <c r="G356" s="102">
        <v>63</v>
      </c>
      <c r="H356" s="102">
        <v>57</v>
      </c>
      <c r="I356" s="102">
        <v>19</v>
      </c>
      <c r="N356" s="110">
        <f>E356</f>
        <v>69</v>
      </c>
      <c r="O356" s="110">
        <f t="shared" ref="O356:P358" si="76">F356</f>
        <v>111</v>
      </c>
      <c r="P356" s="110">
        <f t="shared" si="76"/>
        <v>63</v>
      </c>
      <c r="Q356" s="110"/>
      <c r="R356" s="110"/>
      <c r="S356" s="61">
        <f>SUM(N356:R356)</f>
        <v>243</v>
      </c>
      <c r="U356" s="105">
        <f>$S356*N$361</f>
        <v>63.94736842105263</v>
      </c>
      <c r="V356" s="105">
        <f>$S356*O$361</f>
        <v>112.32494279176201</v>
      </c>
      <c r="W356" s="105">
        <f>$S356*P$361</f>
        <v>66.727688787185357</v>
      </c>
      <c r="X356" s="105"/>
      <c r="Y356" s="105"/>
      <c r="Z356" s="105">
        <f>S356</f>
        <v>243</v>
      </c>
      <c r="AB356" s="105">
        <f>(N356-U356)^2/U356</f>
        <v>0.3992202729044837</v>
      </c>
      <c r="AC356" s="105">
        <f t="shared" ref="AC356:AD358" si="77">(O356-V356)^2/V356</f>
        <v>1.5628527002204386E-2</v>
      </c>
      <c r="AD356" s="105">
        <f t="shared" si="77"/>
        <v>0.20824434274091053</v>
      </c>
      <c r="AE356" s="105"/>
      <c r="AF356" s="106"/>
    </row>
    <row r="357" spans="1:32" ht="15" customHeight="1" x14ac:dyDescent="0.15">
      <c r="A357" s="83"/>
      <c r="B357" s="71"/>
      <c r="C357" s="112" t="s">
        <v>361</v>
      </c>
      <c r="D357" s="102">
        <v>193</v>
      </c>
      <c r="E357" s="102">
        <v>34</v>
      </c>
      <c r="F357" s="102">
        <v>77</v>
      </c>
      <c r="G357" s="102">
        <v>51</v>
      </c>
      <c r="H357" s="102">
        <v>17</v>
      </c>
      <c r="I357" s="102">
        <v>14</v>
      </c>
      <c r="N357" s="110">
        <f t="shared" ref="N357:N358" si="78">E357</f>
        <v>34</v>
      </c>
      <c r="O357" s="110">
        <f t="shared" si="76"/>
        <v>77</v>
      </c>
      <c r="P357" s="110">
        <f t="shared" si="76"/>
        <v>51</v>
      </c>
      <c r="Q357" s="110"/>
      <c r="R357" s="110"/>
      <c r="S357" s="61">
        <f>SUM(N357:R357)</f>
        <v>162</v>
      </c>
      <c r="U357" s="105">
        <f t="shared" ref="U357:W358" si="79">$S357*N$361</f>
        <v>42.631578947368418</v>
      </c>
      <c r="V357" s="105">
        <f t="shared" si="79"/>
        <v>74.883295194508008</v>
      </c>
      <c r="W357" s="105">
        <f t="shared" si="79"/>
        <v>44.485125858123567</v>
      </c>
      <c r="X357" s="105"/>
      <c r="Y357" s="105"/>
      <c r="Z357" s="105">
        <f t="shared" ref="Z357:Z358" si="80">S357</f>
        <v>162</v>
      </c>
      <c r="AB357" s="105">
        <f t="shared" ref="AB357:AB358" si="81">(N357-U357)^2/U357</f>
        <v>1.7476283300844691</v>
      </c>
      <c r="AC357" s="105">
        <f t="shared" si="77"/>
        <v>5.9832292662269075E-2</v>
      </c>
      <c r="AD357" s="105">
        <f t="shared" si="77"/>
        <v>0.95410733960505212</v>
      </c>
      <c r="AE357" s="105"/>
      <c r="AF357" s="106"/>
    </row>
    <row r="358" spans="1:32" ht="15" customHeight="1" x14ac:dyDescent="0.15">
      <c r="A358" s="83"/>
      <c r="B358" s="71"/>
      <c r="C358" s="112" t="s">
        <v>362</v>
      </c>
      <c r="D358" s="102">
        <v>38</v>
      </c>
      <c r="E358" s="102">
        <v>12</v>
      </c>
      <c r="F358" s="102">
        <v>14</v>
      </c>
      <c r="G358" s="102">
        <v>6</v>
      </c>
      <c r="H358" s="102">
        <v>3</v>
      </c>
      <c r="I358" s="102">
        <v>3</v>
      </c>
      <c r="N358" s="110">
        <f t="shared" si="78"/>
        <v>12</v>
      </c>
      <c r="O358" s="110">
        <f t="shared" si="76"/>
        <v>14</v>
      </c>
      <c r="P358" s="110">
        <f t="shared" si="76"/>
        <v>6</v>
      </c>
      <c r="Q358" s="110"/>
      <c r="R358" s="110"/>
      <c r="S358" s="61">
        <f>SUM(N358:R358)</f>
        <v>32</v>
      </c>
      <c r="U358" s="105">
        <f t="shared" si="79"/>
        <v>8.4210526315789469</v>
      </c>
      <c r="V358" s="105">
        <f t="shared" si="79"/>
        <v>14.791762013729977</v>
      </c>
      <c r="W358" s="105">
        <f t="shared" si="79"/>
        <v>8.7871853546910756</v>
      </c>
      <c r="X358" s="105"/>
      <c r="Y358" s="105"/>
      <c r="Z358" s="105">
        <f t="shared" si="80"/>
        <v>32</v>
      </c>
      <c r="AB358" s="105">
        <f t="shared" si="81"/>
        <v>1.5210526315789479</v>
      </c>
      <c r="AC358" s="105">
        <f t="shared" si="77"/>
        <v>4.2380825611165268E-2</v>
      </c>
      <c r="AD358" s="105">
        <f t="shared" si="77"/>
        <v>0.88406035469107558</v>
      </c>
      <c r="AE358" s="105"/>
      <c r="AF358" s="106"/>
    </row>
    <row r="359" spans="1:32" ht="15" customHeight="1" x14ac:dyDescent="0.15">
      <c r="A359" s="83"/>
      <c r="B359" s="81"/>
      <c r="C359" s="113" t="s">
        <v>332</v>
      </c>
      <c r="D359" s="102">
        <v>27</v>
      </c>
      <c r="E359" s="102">
        <v>2</v>
      </c>
      <c r="F359" s="102">
        <v>14</v>
      </c>
      <c r="G359" s="102">
        <v>3</v>
      </c>
      <c r="H359" s="102">
        <v>4</v>
      </c>
      <c r="I359" s="102">
        <v>4</v>
      </c>
      <c r="N359" s="110"/>
      <c r="O359" s="110"/>
      <c r="P359" s="110"/>
      <c r="Q359" s="110"/>
      <c r="R359" s="110"/>
      <c r="U359" s="105"/>
      <c r="V359" s="105"/>
      <c r="W359" s="105"/>
      <c r="X359" s="105"/>
      <c r="Y359" s="105"/>
      <c r="Z359" s="105"/>
      <c r="AB359" s="105"/>
      <c r="AC359" s="105"/>
      <c r="AD359" s="105"/>
      <c r="AE359" s="105"/>
      <c r="AF359" s="106"/>
    </row>
    <row r="360" spans="1:32" ht="15" customHeight="1" x14ac:dyDescent="0.15">
      <c r="A360" s="83"/>
      <c r="B360" s="71" t="s">
        <v>342</v>
      </c>
      <c r="C360" s="72" t="s">
        <v>335</v>
      </c>
      <c r="D360" s="102">
        <v>57</v>
      </c>
      <c r="E360" s="102">
        <v>14</v>
      </c>
      <c r="F360" s="102">
        <v>18</v>
      </c>
      <c r="G360" s="102">
        <v>11</v>
      </c>
      <c r="H360" s="102">
        <v>10</v>
      </c>
      <c r="I360" s="102">
        <v>4</v>
      </c>
      <c r="M360" s="61" t="s">
        <v>429</v>
      </c>
      <c r="N360" s="61">
        <f t="shared" ref="N360:S360" si="82">SUM(N356:N359)</f>
        <v>115</v>
      </c>
      <c r="O360" s="61">
        <f t="shared" si="82"/>
        <v>202</v>
      </c>
      <c r="P360" s="61">
        <f t="shared" si="82"/>
        <v>120</v>
      </c>
      <c r="S360" s="108">
        <f t="shared" si="82"/>
        <v>437</v>
      </c>
      <c r="U360" s="61">
        <f t="shared" ref="U360:Z360" si="83">SUM(U356:U359)</f>
        <v>114.99999999999999</v>
      </c>
      <c r="V360" s="61">
        <f t="shared" si="83"/>
        <v>202</v>
      </c>
      <c r="W360" s="61">
        <f t="shared" si="83"/>
        <v>120</v>
      </c>
      <c r="Z360" s="61">
        <f t="shared" si="83"/>
        <v>437</v>
      </c>
      <c r="AB360" s="105">
        <f>SUM(AB356:AB359)</f>
        <v>3.6679012345679007</v>
      </c>
      <c r="AC360" s="105">
        <f>SUM(AC356:AC359)</f>
        <v>0.11784164527563873</v>
      </c>
      <c r="AD360" s="105">
        <f>SUM(AD356:AD359)</f>
        <v>2.046412037037038</v>
      </c>
      <c r="AE360" s="105">
        <f>SUM(AB360:AD360)</f>
        <v>5.8321549168805777</v>
      </c>
      <c r="AF360" s="107"/>
    </row>
    <row r="361" spans="1:32" ht="15" customHeight="1" x14ac:dyDescent="0.15">
      <c r="A361" s="83"/>
      <c r="B361" s="71" t="s">
        <v>343</v>
      </c>
      <c r="C361" s="75"/>
      <c r="D361" s="102"/>
      <c r="E361" s="102"/>
      <c r="F361" s="102"/>
      <c r="G361" s="102"/>
      <c r="H361" s="102"/>
      <c r="I361" s="102"/>
      <c r="N361" s="105">
        <f>N360/$S360</f>
        <v>0.26315789473684209</v>
      </c>
      <c r="O361" s="105">
        <f t="shared" ref="O361:P361" si="84">O360/$S360</f>
        <v>0.4622425629290618</v>
      </c>
      <c r="P361" s="105">
        <f t="shared" si="84"/>
        <v>0.27459954233409611</v>
      </c>
      <c r="Q361" s="105"/>
      <c r="R361" s="105"/>
      <c r="U361" s="61">
        <f>CHITEST(N362:P364,U362:W364)</f>
        <v>0.4447784180825004</v>
      </c>
      <c r="AE361" s="109">
        <f>_xlfn.CHISQ.DIST.RT(5.8, 1)</f>
        <v>1.602617454798512E-2</v>
      </c>
      <c r="AF361" s="61" t="s">
        <v>430</v>
      </c>
    </row>
    <row r="362" spans="1:32" ht="15" customHeight="1" x14ac:dyDescent="0.15">
      <c r="A362" s="83"/>
      <c r="B362" s="71"/>
      <c r="C362" s="112" t="s">
        <v>360</v>
      </c>
      <c r="D362" s="102">
        <v>26</v>
      </c>
      <c r="E362" s="102">
        <v>6</v>
      </c>
      <c r="F362" s="102">
        <v>11</v>
      </c>
      <c r="G362" s="102">
        <v>3</v>
      </c>
      <c r="H362" s="102">
        <v>6</v>
      </c>
      <c r="I362" s="102">
        <v>0</v>
      </c>
      <c r="N362" s="110">
        <f>E362</f>
        <v>6</v>
      </c>
      <c r="O362" s="110">
        <f t="shared" ref="O362:P364" si="85">F362</f>
        <v>11</v>
      </c>
      <c r="P362" s="110">
        <f t="shared" si="85"/>
        <v>3</v>
      </c>
      <c r="Q362" s="110"/>
      <c r="R362" s="110"/>
      <c r="S362" s="61">
        <f>SUM(N362:R362)</f>
        <v>20</v>
      </c>
      <c r="U362" s="105">
        <f>$S362*N$367</f>
        <v>6.5</v>
      </c>
      <c r="V362" s="105">
        <f>$S362*O$367</f>
        <v>8.5</v>
      </c>
      <c r="W362" s="105">
        <f>$S362*P$367</f>
        <v>5</v>
      </c>
      <c r="X362" s="105"/>
      <c r="Y362" s="105"/>
      <c r="Z362" s="105">
        <f>S362</f>
        <v>20</v>
      </c>
      <c r="AB362" s="105">
        <f>(N362-U362)^2/U362</f>
        <v>3.8461538461538464E-2</v>
      </c>
      <c r="AC362" s="105">
        <f t="shared" ref="AC362:AD364" si="86">(O362-V362)^2/V362</f>
        <v>0.73529411764705888</v>
      </c>
      <c r="AD362" s="105">
        <f t="shared" si="86"/>
        <v>0.8</v>
      </c>
      <c r="AE362" s="105"/>
      <c r="AF362" s="106"/>
    </row>
    <row r="363" spans="1:32" ht="15" customHeight="1" x14ac:dyDescent="0.15">
      <c r="A363" s="83"/>
      <c r="B363" s="71"/>
      <c r="C363" s="112" t="s">
        <v>361</v>
      </c>
      <c r="D363" s="102">
        <v>18</v>
      </c>
      <c r="E363" s="102">
        <v>5</v>
      </c>
      <c r="F363" s="102">
        <v>5</v>
      </c>
      <c r="G363" s="102">
        <v>6</v>
      </c>
      <c r="H363" s="102">
        <v>2</v>
      </c>
      <c r="I363" s="102">
        <v>0</v>
      </c>
      <c r="N363" s="110">
        <f t="shared" ref="N363:N364" si="87">E363</f>
        <v>5</v>
      </c>
      <c r="O363" s="110">
        <f t="shared" si="85"/>
        <v>5</v>
      </c>
      <c r="P363" s="110">
        <f t="shared" si="85"/>
        <v>6</v>
      </c>
      <c r="Q363" s="110"/>
      <c r="R363" s="110"/>
      <c r="S363" s="61">
        <f>SUM(N363:R363)</f>
        <v>16</v>
      </c>
      <c r="U363" s="105">
        <f t="shared" ref="U363:W364" si="88">$S363*N$367</f>
        <v>5.2</v>
      </c>
      <c r="V363" s="105">
        <f t="shared" si="88"/>
        <v>6.8</v>
      </c>
      <c r="W363" s="105">
        <f t="shared" si="88"/>
        <v>4</v>
      </c>
      <c r="X363" s="105"/>
      <c r="Y363" s="105"/>
      <c r="Z363" s="105">
        <f t="shared" ref="Z363:Z364" si="89">S363</f>
        <v>16</v>
      </c>
      <c r="AB363" s="105">
        <f t="shared" ref="AB363:AB364" si="90">(N363-U363)^2/U363</f>
        <v>7.6923076923077057E-3</v>
      </c>
      <c r="AC363" s="105">
        <f t="shared" si="86"/>
        <v>0.47647058823529403</v>
      </c>
      <c r="AD363" s="105">
        <f t="shared" si="86"/>
        <v>1</v>
      </c>
      <c r="AE363" s="105"/>
      <c r="AF363" s="106"/>
    </row>
    <row r="364" spans="1:32" ht="15" customHeight="1" x14ac:dyDescent="0.15">
      <c r="A364" s="83"/>
      <c r="B364" s="71"/>
      <c r="C364" s="112" t="s">
        <v>362</v>
      </c>
      <c r="D364" s="102">
        <v>6</v>
      </c>
      <c r="E364" s="102">
        <v>2</v>
      </c>
      <c r="F364" s="102">
        <v>1</v>
      </c>
      <c r="G364" s="102">
        <v>1</v>
      </c>
      <c r="H364" s="102">
        <v>2</v>
      </c>
      <c r="I364" s="102">
        <v>0</v>
      </c>
      <c r="N364" s="110">
        <f t="shared" si="87"/>
        <v>2</v>
      </c>
      <c r="O364" s="110">
        <f t="shared" si="85"/>
        <v>1</v>
      </c>
      <c r="P364" s="110">
        <f t="shared" si="85"/>
        <v>1</v>
      </c>
      <c r="Q364" s="110"/>
      <c r="R364" s="110"/>
      <c r="S364" s="61">
        <f>SUM(N364:R364)</f>
        <v>4</v>
      </c>
      <c r="U364" s="105">
        <f t="shared" si="88"/>
        <v>1.3</v>
      </c>
      <c r="V364" s="105">
        <f t="shared" si="88"/>
        <v>1.7</v>
      </c>
      <c r="W364" s="105">
        <f t="shared" si="88"/>
        <v>1</v>
      </c>
      <c r="X364" s="105"/>
      <c r="Y364" s="105"/>
      <c r="Z364" s="105">
        <f t="shared" si="89"/>
        <v>4</v>
      </c>
      <c r="AB364" s="105">
        <f t="shared" si="90"/>
        <v>0.37692307692307686</v>
      </c>
      <c r="AC364" s="105">
        <f t="shared" si="86"/>
        <v>0.28823529411764703</v>
      </c>
      <c r="AD364" s="105">
        <f t="shared" si="86"/>
        <v>0</v>
      </c>
      <c r="AE364" s="105"/>
      <c r="AF364" s="106"/>
    </row>
    <row r="365" spans="1:32" ht="15" customHeight="1" x14ac:dyDescent="0.15">
      <c r="A365" s="83"/>
      <c r="B365" s="81"/>
      <c r="C365" s="113" t="s">
        <v>332</v>
      </c>
      <c r="D365" s="102">
        <v>7</v>
      </c>
      <c r="E365" s="102">
        <v>1</v>
      </c>
      <c r="F365" s="102">
        <v>1</v>
      </c>
      <c r="G365" s="102">
        <v>1</v>
      </c>
      <c r="H365" s="102">
        <v>0</v>
      </c>
      <c r="I365" s="102">
        <v>4</v>
      </c>
      <c r="N365" s="110"/>
      <c r="O365" s="110"/>
      <c r="P365" s="110"/>
      <c r="Q365" s="110"/>
      <c r="R365" s="110"/>
      <c r="U365" s="61">
        <f>CHITEST(N368:P369,U368:W369)</f>
        <v>0.28493799344011306</v>
      </c>
      <c r="V365" s="105"/>
      <c r="W365" s="105"/>
      <c r="X365" s="105"/>
      <c r="Y365" s="105"/>
      <c r="Z365" s="105"/>
      <c r="AB365" s="105"/>
      <c r="AC365" s="105"/>
      <c r="AD365" s="105"/>
      <c r="AE365" s="105"/>
      <c r="AF365" s="106"/>
    </row>
    <row r="366" spans="1:32" ht="15" customHeight="1" x14ac:dyDescent="0.15">
      <c r="A366" s="83"/>
      <c r="B366" s="71" t="s">
        <v>345</v>
      </c>
      <c r="C366" s="72" t="s">
        <v>335</v>
      </c>
      <c r="D366" s="102">
        <v>503</v>
      </c>
      <c r="E366" s="102">
        <v>113</v>
      </c>
      <c r="F366" s="102">
        <v>195</v>
      </c>
      <c r="G366" s="102">
        <v>92</v>
      </c>
      <c r="H366" s="102">
        <v>69</v>
      </c>
      <c r="I366" s="102">
        <v>34</v>
      </c>
      <c r="M366" s="61" t="s">
        <v>429</v>
      </c>
      <c r="N366" s="61">
        <f t="shared" ref="N366:S366" si="91">SUM(N362:N365)</f>
        <v>13</v>
      </c>
      <c r="O366" s="61">
        <f t="shared" si="91"/>
        <v>17</v>
      </c>
      <c r="P366" s="61">
        <f t="shared" si="91"/>
        <v>10</v>
      </c>
      <c r="S366" s="108">
        <f t="shared" si="91"/>
        <v>40</v>
      </c>
      <c r="U366" s="105">
        <f>SUM(U362:U364)</f>
        <v>13</v>
      </c>
      <c r="V366" s="61">
        <f t="shared" ref="V366:Z366" si="92">SUM(V362:V365)</f>
        <v>17</v>
      </c>
      <c r="W366" s="61">
        <f t="shared" si="92"/>
        <v>10</v>
      </c>
      <c r="Z366" s="61">
        <f t="shared" si="92"/>
        <v>40</v>
      </c>
      <c r="AB366" s="105">
        <f>SUM(AB362:AB365)</f>
        <v>0.42307692307692302</v>
      </c>
      <c r="AC366" s="105">
        <f>SUM(AC362:AC365)</f>
        <v>1.5</v>
      </c>
      <c r="AD366" s="105">
        <f>SUM(AD362:AD365)</f>
        <v>1.8</v>
      </c>
      <c r="AE366" s="105">
        <f>SUM(AB366:AD366)</f>
        <v>3.7230769230769232</v>
      </c>
      <c r="AF366" s="107"/>
    </row>
    <row r="367" spans="1:32" ht="15" customHeight="1" x14ac:dyDescent="0.15">
      <c r="A367" s="83"/>
      <c r="B367" s="71"/>
      <c r="C367" s="75"/>
      <c r="D367" s="102"/>
      <c r="E367" s="102"/>
      <c r="F367" s="102"/>
      <c r="G367" s="102"/>
      <c r="H367" s="102"/>
      <c r="I367" s="102"/>
      <c r="N367" s="105">
        <f>N366/$S366</f>
        <v>0.32500000000000001</v>
      </c>
      <c r="O367" s="105">
        <f t="shared" ref="O367:P367" si="93">O366/$S366</f>
        <v>0.42499999999999999</v>
      </c>
      <c r="P367" s="105">
        <f t="shared" si="93"/>
        <v>0.25</v>
      </c>
      <c r="Q367" s="105"/>
      <c r="R367" s="105"/>
      <c r="U367" s="105">
        <f>U366/$S366</f>
        <v>0.32500000000000001</v>
      </c>
      <c r="V367" s="105">
        <f t="shared" ref="V367:W367" si="94">V366/$S366</f>
        <v>0.42499999999999999</v>
      </c>
      <c r="W367" s="105">
        <f t="shared" si="94"/>
        <v>0.25</v>
      </c>
      <c r="X367" s="105"/>
      <c r="Y367" s="105"/>
      <c r="AE367" s="109">
        <f>_xlfn.CHISQ.DIST.RT(3.7, 1)</f>
        <v>5.4412467991601439E-2</v>
      </c>
      <c r="AF367" s="61" t="s">
        <v>430</v>
      </c>
    </row>
    <row r="368" spans="1:32" ht="15" customHeight="1" x14ac:dyDescent="0.15">
      <c r="A368" s="83"/>
      <c r="B368" s="71"/>
      <c r="C368" s="112" t="s">
        <v>360</v>
      </c>
      <c r="D368" s="102">
        <v>106</v>
      </c>
      <c r="E368" s="102">
        <v>23</v>
      </c>
      <c r="F368" s="102">
        <v>47</v>
      </c>
      <c r="G368" s="102">
        <v>14</v>
      </c>
      <c r="H368" s="102">
        <v>16</v>
      </c>
      <c r="I368" s="102">
        <v>6</v>
      </c>
      <c r="N368" s="110">
        <f>E368</f>
        <v>23</v>
      </c>
      <c r="O368" s="110">
        <f t="shared" ref="O368:P369" si="95">F368</f>
        <v>47</v>
      </c>
      <c r="P368" s="110">
        <f t="shared" si="95"/>
        <v>14</v>
      </c>
      <c r="Q368" s="110"/>
      <c r="R368" s="110"/>
      <c r="S368" s="61">
        <f>SUM(N368:R368)</f>
        <v>84</v>
      </c>
      <c r="U368" s="105">
        <f>$S368*N$372</f>
        <v>24.96</v>
      </c>
      <c r="V368" s="105">
        <f>$S368*O$372</f>
        <v>41.04</v>
      </c>
      <c r="W368" s="105">
        <f>$S368*P$372</f>
        <v>18</v>
      </c>
      <c r="X368" s="105"/>
      <c r="Y368" s="105"/>
      <c r="Z368" s="105">
        <f>S368</f>
        <v>84</v>
      </c>
      <c r="AB368" s="105">
        <f>(N368-U368)^2/U368</f>
        <v>0.15391025641025655</v>
      </c>
      <c r="AC368" s="105">
        <f t="shared" ref="AC368:AD369" si="96">(O368-V368)^2/V368</f>
        <v>0.86553606237816794</v>
      </c>
      <c r="AD368" s="105">
        <f t="shared" si="96"/>
        <v>0.88888888888888884</v>
      </c>
      <c r="AE368" s="109"/>
    </row>
    <row r="369" spans="1:32" ht="15" customHeight="1" x14ac:dyDescent="0.15">
      <c r="A369" s="83"/>
      <c r="B369" s="71"/>
      <c r="C369" s="112" t="s">
        <v>432</v>
      </c>
      <c r="D369" s="102">
        <v>325</v>
      </c>
      <c r="E369" s="102">
        <v>81</v>
      </c>
      <c r="F369" s="102">
        <v>124</v>
      </c>
      <c r="G369" s="102">
        <v>61</v>
      </c>
      <c r="H369" s="102">
        <v>40</v>
      </c>
      <c r="I369" s="102">
        <v>19</v>
      </c>
      <c r="K369" s="110"/>
      <c r="L369" s="110"/>
      <c r="N369" s="110">
        <f>E369</f>
        <v>81</v>
      </c>
      <c r="O369" s="110">
        <f t="shared" si="95"/>
        <v>124</v>
      </c>
      <c r="P369" s="110">
        <f t="shared" si="95"/>
        <v>61</v>
      </c>
      <c r="Q369" s="110"/>
      <c r="R369" s="110"/>
      <c r="S369" s="61">
        <f>SUM(N369:R369)</f>
        <v>266</v>
      </c>
      <c r="U369" s="105">
        <f t="shared" ref="U369:W369" si="97">$S369*N$372</f>
        <v>79.040000000000006</v>
      </c>
      <c r="V369" s="105">
        <f t="shared" si="97"/>
        <v>129.95999999999998</v>
      </c>
      <c r="W369" s="105">
        <f t="shared" si="97"/>
        <v>57</v>
      </c>
      <c r="X369" s="105"/>
      <c r="Y369" s="105"/>
      <c r="Z369" s="105">
        <f>S369</f>
        <v>266</v>
      </c>
      <c r="AB369" s="105">
        <f>(N369-U369)^2/U369</f>
        <v>4.8603238866396448E-2</v>
      </c>
      <c r="AC369" s="105">
        <f t="shared" si="96"/>
        <v>0.27332717759310377</v>
      </c>
      <c r="AD369" s="105">
        <f t="shared" si="96"/>
        <v>0.2807017543859649</v>
      </c>
      <c r="AE369" s="105"/>
    </row>
    <row r="370" spans="1:32" ht="15" customHeight="1" x14ac:dyDescent="0.15">
      <c r="A370" s="84"/>
      <c r="B370" s="81"/>
      <c r="C370" s="113" t="s">
        <v>332</v>
      </c>
      <c r="D370" s="102">
        <v>72</v>
      </c>
      <c r="E370" s="102">
        <v>9</v>
      </c>
      <c r="F370" s="102">
        <v>24</v>
      </c>
      <c r="G370" s="102">
        <v>17</v>
      </c>
      <c r="H370" s="102">
        <v>13</v>
      </c>
      <c r="I370" s="102">
        <v>9</v>
      </c>
      <c r="N370" s="110"/>
      <c r="O370" s="110"/>
      <c r="P370" s="110"/>
      <c r="Q370" s="110"/>
      <c r="R370" s="110"/>
      <c r="U370" s="105"/>
      <c r="V370" s="105"/>
      <c r="W370" s="105"/>
      <c r="X370" s="105"/>
      <c r="Y370" s="105"/>
      <c r="Z370" s="105"/>
      <c r="AB370" s="105"/>
      <c r="AC370" s="105"/>
      <c r="AD370" s="105"/>
      <c r="AE370" s="105"/>
    </row>
    <row r="371" spans="1:32" ht="15" customHeight="1" x14ac:dyDescent="0.15">
      <c r="A371" s="74" t="s">
        <v>388</v>
      </c>
      <c r="B371" s="71" t="s">
        <v>334</v>
      </c>
      <c r="C371" s="72" t="s">
        <v>335</v>
      </c>
      <c r="D371" s="102">
        <v>577</v>
      </c>
      <c r="E371" s="102">
        <v>117</v>
      </c>
      <c r="F371" s="102">
        <v>216</v>
      </c>
      <c r="G371" s="102">
        <v>123</v>
      </c>
      <c r="H371" s="102">
        <v>81</v>
      </c>
      <c r="I371" s="102">
        <v>40</v>
      </c>
      <c r="M371" s="61" t="s">
        <v>429</v>
      </c>
      <c r="N371" s="110">
        <f>SUM(N368:N370)</f>
        <v>104</v>
      </c>
      <c r="O371" s="110">
        <f>SUM(O368:O370)</f>
        <v>171</v>
      </c>
      <c r="P371" s="110">
        <f>SUM(P368:P370)</f>
        <v>75</v>
      </c>
      <c r="Q371" s="110"/>
      <c r="R371" s="110"/>
      <c r="S371" s="61">
        <f>SUM(N371:R371)</f>
        <v>350</v>
      </c>
      <c r="U371" s="105">
        <f>SUM(U367:U370)</f>
        <v>104.325</v>
      </c>
      <c r="V371" s="105">
        <f>SUM(V367:V370)</f>
        <v>171.42499999999998</v>
      </c>
      <c r="W371" s="105">
        <f>SUM(W367:W370)</f>
        <v>75.25</v>
      </c>
      <c r="X371" s="105"/>
      <c r="Y371" s="105"/>
      <c r="Z371" s="105">
        <f>S371</f>
        <v>350</v>
      </c>
      <c r="AB371" s="105">
        <f>SUM(AB368:AB370)</f>
        <v>0.20251349527665299</v>
      </c>
      <c r="AC371" s="105">
        <f>SUM(AC368:AC370)</f>
        <v>1.1388632399712717</v>
      </c>
      <c r="AD371" s="105">
        <f>SUM(AD368:AD370)</f>
        <v>1.1695906432748537</v>
      </c>
      <c r="AE371" s="105">
        <f>SUM(AB371:AD371)</f>
        <v>2.5109673785227784</v>
      </c>
    </row>
    <row r="372" spans="1:32" ht="15" customHeight="1" x14ac:dyDescent="0.15">
      <c r="A372" s="83" t="s">
        <v>389</v>
      </c>
      <c r="B372" s="74"/>
      <c r="C372" s="75"/>
      <c r="D372" s="102"/>
      <c r="E372" s="102"/>
      <c r="F372" s="102"/>
      <c r="G372" s="102"/>
      <c r="H372" s="102"/>
      <c r="I372" s="102"/>
      <c r="N372" s="105">
        <f>N371/$S371</f>
        <v>0.29714285714285715</v>
      </c>
      <c r="O372" s="105">
        <f>O371/$S371</f>
        <v>0.48857142857142855</v>
      </c>
      <c r="P372" s="105">
        <f>P371/$S371</f>
        <v>0.21428571428571427</v>
      </c>
      <c r="Q372" s="105"/>
      <c r="R372" s="105"/>
      <c r="S372" s="108"/>
      <c r="U372" s="105">
        <f>U371/$S371</f>
        <v>0.2980714285714286</v>
      </c>
      <c r="V372" s="105">
        <f>V371/$S371</f>
        <v>0.48978571428571421</v>
      </c>
      <c r="W372" s="105">
        <f>W371/$S371</f>
        <v>0.215</v>
      </c>
      <c r="X372" s="105"/>
      <c r="Y372" s="105"/>
      <c r="AE372" s="111">
        <f>_xlfn.CHISQ.DIST.RT(2.5, 1)</f>
        <v>0.11384629800665802</v>
      </c>
      <c r="AF372" s="61" t="s">
        <v>430</v>
      </c>
    </row>
    <row r="373" spans="1:32" ht="15" customHeight="1" x14ac:dyDescent="0.15">
      <c r="A373" s="83" t="s">
        <v>390</v>
      </c>
      <c r="B373" s="98"/>
      <c r="C373" s="74" t="s">
        <v>391</v>
      </c>
      <c r="D373" s="102">
        <v>22</v>
      </c>
      <c r="E373" s="102">
        <v>4</v>
      </c>
      <c r="F373" s="102">
        <v>10</v>
      </c>
      <c r="G373" s="102">
        <v>4</v>
      </c>
      <c r="H373" s="102">
        <v>1</v>
      </c>
      <c r="I373" s="102">
        <v>3</v>
      </c>
      <c r="K373" s="110">
        <f>E373</f>
        <v>4</v>
      </c>
      <c r="L373" s="110">
        <f t="shared" ref="L373:M381" si="98">F373</f>
        <v>10</v>
      </c>
      <c r="M373" s="110">
        <f t="shared" si="98"/>
        <v>4</v>
      </c>
      <c r="N373" s="110">
        <f>SUM(K373:M373)</f>
        <v>18</v>
      </c>
      <c r="Q373" s="61" t="s">
        <v>433</v>
      </c>
      <c r="R373" s="107">
        <f>$N373*K$383</f>
        <v>4.2711864406779663</v>
      </c>
      <c r="S373" s="107">
        <f>$N373*L$383</f>
        <v>8.5423728813559325</v>
      </c>
      <c r="T373" s="107">
        <f>$N373*M$383</f>
        <v>5.1864406779661021</v>
      </c>
    </row>
    <row r="374" spans="1:32" ht="15" customHeight="1" x14ac:dyDescent="0.15">
      <c r="A374" s="83"/>
      <c r="B374" s="98"/>
      <c r="C374" s="74" t="s">
        <v>392</v>
      </c>
      <c r="D374" s="102">
        <v>65</v>
      </c>
      <c r="E374" s="102">
        <v>7</v>
      </c>
      <c r="F374" s="102">
        <v>24</v>
      </c>
      <c r="G374" s="102">
        <v>16</v>
      </c>
      <c r="H374" s="102">
        <v>16</v>
      </c>
      <c r="I374" s="102">
        <v>2</v>
      </c>
      <c r="K374" s="110">
        <f t="shared" ref="K374:K381" si="99">E374</f>
        <v>7</v>
      </c>
      <c r="L374" s="110">
        <f t="shared" si="98"/>
        <v>24</v>
      </c>
      <c r="M374" s="110">
        <f t="shared" si="98"/>
        <v>16</v>
      </c>
      <c r="N374" s="110">
        <f t="shared" ref="N374:N381" si="100">SUM(K374:M374)</f>
        <v>47</v>
      </c>
      <c r="R374" s="107">
        <f t="shared" ref="R374:T381" si="101">$N374*K$383</f>
        <v>11.152542372881356</v>
      </c>
      <c r="S374" s="107">
        <f t="shared" si="101"/>
        <v>22.305084745762713</v>
      </c>
      <c r="T374" s="107">
        <f t="shared" si="101"/>
        <v>13.542372881355933</v>
      </c>
    </row>
    <row r="375" spans="1:32" ht="15" customHeight="1" x14ac:dyDescent="0.15">
      <c r="A375" s="83"/>
      <c r="B375" s="98"/>
      <c r="C375" s="74" t="s">
        <v>393</v>
      </c>
      <c r="D375" s="102">
        <v>90</v>
      </c>
      <c r="E375" s="102">
        <v>18</v>
      </c>
      <c r="F375" s="102">
        <v>33</v>
      </c>
      <c r="G375" s="102">
        <v>29</v>
      </c>
      <c r="H375" s="102">
        <v>5</v>
      </c>
      <c r="I375" s="102">
        <v>5</v>
      </c>
      <c r="K375" s="110">
        <f t="shared" si="99"/>
        <v>18</v>
      </c>
      <c r="L375" s="110">
        <f t="shared" si="98"/>
        <v>33</v>
      </c>
      <c r="M375" s="110">
        <f t="shared" si="98"/>
        <v>29</v>
      </c>
      <c r="N375" s="110">
        <f t="shared" si="100"/>
        <v>80</v>
      </c>
      <c r="R375" s="107">
        <f t="shared" si="101"/>
        <v>18.983050847457626</v>
      </c>
      <c r="S375" s="107">
        <f t="shared" si="101"/>
        <v>37.966101694915253</v>
      </c>
      <c r="T375" s="107">
        <f t="shared" si="101"/>
        <v>23.050847457627121</v>
      </c>
    </row>
    <row r="376" spans="1:32" ht="15" customHeight="1" x14ac:dyDescent="0.15">
      <c r="A376" s="83"/>
      <c r="B376" s="98"/>
      <c r="C376" s="74" t="s">
        <v>394</v>
      </c>
      <c r="D376" s="102">
        <v>67</v>
      </c>
      <c r="E376" s="102">
        <v>7</v>
      </c>
      <c r="F376" s="102">
        <v>28</v>
      </c>
      <c r="G376" s="102">
        <v>18</v>
      </c>
      <c r="H376" s="102">
        <v>10</v>
      </c>
      <c r="I376" s="102">
        <v>4</v>
      </c>
      <c r="K376" s="110">
        <f t="shared" si="99"/>
        <v>7</v>
      </c>
      <c r="L376" s="110">
        <f t="shared" si="98"/>
        <v>28</v>
      </c>
      <c r="M376" s="110">
        <f t="shared" si="98"/>
        <v>18</v>
      </c>
      <c r="N376" s="110">
        <f t="shared" si="100"/>
        <v>53</v>
      </c>
      <c r="R376" s="107">
        <f t="shared" si="101"/>
        <v>12.576271186440678</v>
      </c>
      <c r="S376" s="107">
        <f t="shared" si="101"/>
        <v>25.152542372881356</v>
      </c>
      <c r="T376" s="107">
        <f t="shared" si="101"/>
        <v>15.271186440677967</v>
      </c>
    </row>
    <row r="377" spans="1:32" ht="15" customHeight="1" x14ac:dyDescent="0.15">
      <c r="A377" s="83"/>
      <c r="B377" s="98"/>
      <c r="C377" s="74" t="s">
        <v>395</v>
      </c>
      <c r="D377" s="102">
        <v>45</v>
      </c>
      <c r="E377" s="102">
        <v>14</v>
      </c>
      <c r="F377" s="102">
        <v>17</v>
      </c>
      <c r="G377" s="102">
        <v>7</v>
      </c>
      <c r="H377" s="102">
        <v>6</v>
      </c>
      <c r="I377" s="102">
        <v>1</v>
      </c>
      <c r="K377" s="110">
        <f t="shared" si="99"/>
        <v>14</v>
      </c>
      <c r="L377" s="110">
        <f t="shared" si="98"/>
        <v>17</v>
      </c>
      <c r="M377" s="110">
        <f t="shared" si="98"/>
        <v>7</v>
      </c>
      <c r="N377" s="110">
        <f t="shared" si="100"/>
        <v>38</v>
      </c>
      <c r="R377" s="107">
        <f t="shared" si="101"/>
        <v>9.0169491525423737</v>
      </c>
      <c r="S377" s="107">
        <f t="shared" si="101"/>
        <v>18.033898305084747</v>
      </c>
      <c r="T377" s="107">
        <f t="shared" si="101"/>
        <v>10.949152542372882</v>
      </c>
    </row>
    <row r="378" spans="1:32" ht="15" customHeight="1" x14ac:dyDescent="0.15">
      <c r="A378" s="83"/>
      <c r="B378" s="98"/>
      <c r="C378" s="74" t="s">
        <v>396</v>
      </c>
      <c r="D378" s="102">
        <v>29</v>
      </c>
      <c r="E378" s="102">
        <v>7</v>
      </c>
      <c r="F378" s="102">
        <v>11</v>
      </c>
      <c r="G378" s="102">
        <v>5</v>
      </c>
      <c r="H378" s="102">
        <v>5</v>
      </c>
      <c r="I378" s="102">
        <v>1</v>
      </c>
      <c r="K378" s="110">
        <f t="shared" si="99"/>
        <v>7</v>
      </c>
      <c r="L378" s="110">
        <f t="shared" si="98"/>
        <v>11</v>
      </c>
      <c r="M378" s="110">
        <f t="shared" si="98"/>
        <v>5</v>
      </c>
      <c r="N378" s="110">
        <f t="shared" si="100"/>
        <v>23</v>
      </c>
      <c r="R378" s="107">
        <f t="shared" si="101"/>
        <v>5.4576271186440684</v>
      </c>
      <c r="S378" s="107">
        <f t="shared" si="101"/>
        <v>10.915254237288137</v>
      </c>
      <c r="T378" s="107">
        <f t="shared" si="101"/>
        <v>6.6271186440677967</v>
      </c>
    </row>
    <row r="379" spans="1:32" ht="15" customHeight="1" x14ac:dyDescent="0.15">
      <c r="A379" s="83"/>
      <c r="B379" s="98"/>
      <c r="C379" s="74" t="s">
        <v>397</v>
      </c>
      <c r="D379" s="102">
        <v>16</v>
      </c>
      <c r="E379" s="102">
        <v>3</v>
      </c>
      <c r="F379" s="102">
        <v>7</v>
      </c>
      <c r="G379" s="102">
        <v>2</v>
      </c>
      <c r="H379" s="102">
        <v>2</v>
      </c>
      <c r="I379" s="102">
        <v>2</v>
      </c>
      <c r="K379" s="110">
        <f t="shared" si="99"/>
        <v>3</v>
      </c>
      <c r="L379" s="110">
        <f t="shared" si="98"/>
        <v>7</v>
      </c>
      <c r="M379" s="110">
        <f t="shared" si="98"/>
        <v>2</v>
      </c>
      <c r="N379" s="110">
        <f t="shared" si="100"/>
        <v>12</v>
      </c>
      <c r="R379" s="107">
        <f t="shared" si="101"/>
        <v>2.847457627118644</v>
      </c>
      <c r="S379" s="107">
        <f t="shared" si="101"/>
        <v>5.6949152542372881</v>
      </c>
      <c r="T379" s="107">
        <f t="shared" si="101"/>
        <v>3.4576271186440679</v>
      </c>
    </row>
    <row r="380" spans="1:32" ht="15" customHeight="1" x14ac:dyDescent="0.15">
      <c r="A380" s="83"/>
      <c r="B380" s="98"/>
      <c r="C380" s="74" t="s">
        <v>398</v>
      </c>
      <c r="D380" s="102">
        <v>10</v>
      </c>
      <c r="E380" s="102">
        <v>4</v>
      </c>
      <c r="F380" s="102">
        <v>2</v>
      </c>
      <c r="G380" s="102">
        <v>2</v>
      </c>
      <c r="H380" s="102">
        <v>0</v>
      </c>
      <c r="I380" s="102">
        <v>2</v>
      </c>
      <c r="K380" s="110">
        <f t="shared" si="99"/>
        <v>4</v>
      </c>
      <c r="L380" s="110">
        <f t="shared" si="98"/>
        <v>2</v>
      </c>
      <c r="M380" s="110">
        <f t="shared" si="98"/>
        <v>2</v>
      </c>
      <c r="N380" s="110">
        <f t="shared" si="100"/>
        <v>8</v>
      </c>
      <c r="R380" s="107">
        <f t="shared" si="101"/>
        <v>1.8983050847457628</v>
      </c>
      <c r="S380" s="107">
        <f t="shared" si="101"/>
        <v>3.7966101694915255</v>
      </c>
      <c r="T380" s="107">
        <f t="shared" si="101"/>
        <v>2.3050847457627119</v>
      </c>
    </row>
    <row r="381" spans="1:32" ht="15" customHeight="1" x14ac:dyDescent="0.15">
      <c r="A381" s="83"/>
      <c r="B381" s="98"/>
      <c r="C381" s="74" t="s">
        <v>399</v>
      </c>
      <c r="D381" s="102">
        <v>19</v>
      </c>
      <c r="E381" s="102">
        <v>6</v>
      </c>
      <c r="F381" s="102">
        <v>8</v>
      </c>
      <c r="G381" s="102">
        <v>2</v>
      </c>
      <c r="H381" s="102">
        <v>2</v>
      </c>
      <c r="I381" s="102">
        <v>1</v>
      </c>
      <c r="K381" s="110">
        <f t="shared" si="99"/>
        <v>6</v>
      </c>
      <c r="L381" s="110">
        <f t="shared" si="98"/>
        <v>8</v>
      </c>
      <c r="M381" s="110">
        <f t="shared" si="98"/>
        <v>2</v>
      </c>
      <c r="N381" s="110">
        <f t="shared" si="100"/>
        <v>16</v>
      </c>
      <c r="R381" s="107">
        <f t="shared" si="101"/>
        <v>3.7966101694915255</v>
      </c>
      <c r="S381" s="107">
        <f t="shared" si="101"/>
        <v>7.593220338983051</v>
      </c>
      <c r="T381" s="107">
        <f t="shared" si="101"/>
        <v>4.6101694915254239</v>
      </c>
    </row>
    <row r="382" spans="1:32" ht="15" customHeight="1" x14ac:dyDescent="0.15">
      <c r="A382" s="83"/>
      <c r="B382" s="84"/>
      <c r="C382" s="75" t="s">
        <v>377</v>
      </c>
      <c r="D382" s="102">
        <v>214</v>
      </c>
      <c r="E382" s="102">
        <v>47</v>
      </c>
      <c r="F382" s="102">
        <v>76</v>
      </c>
      <c r="G382" s="102">
        <v>38</v>
      </c>
      <c r="H382" s="102">
        <v>34</v>
      </c>
      <c r="I382" s="102">
        <v>19</v>
      </c>
      <c r="K382" s="110">
        <f>SUM(K373:K381)</f>
        <v>70</v>
      </c>
      <c r="L382" s="110">
        <f>SUM(L373:L381)</f>
        <v>140</v>
      </c>
      <c r="M382" s="110">
        <f>SUM(M373:M381)</f>
        <v>85</v>
      </c>
      <c r="N382" s="110">
        <f>SUM(K382:M382)</f>
        <v>295</v>
      </c>
    </row>
    <row r="383" spans="1:32" ht="15" customHeight="1" x14ac:dyDescent="0.15">
      <c r="A383" s="83"/>
      <c r="B383" s="71" t="s">
        <v>342</v>
      </c>
      <c r="C383" s="72" t="s">
        <v>335</v>
      </c>
      <c r="D383" s="102">
        <v>57</v>
      </c>
      <c r="E383" s="102">
        <v>14</v>
      </c>
      <c r="F383" s="102">
        <v>18</v>
      </c>
      <c r="G383" s="102">
        <v>11</v>
      </c>
      <c r="H383" s="102">
        <v>10</v>
      </c>
      <c r="I383" s="102">
        <v>4</v>
      </c>
      <c r="K383" s="107">
        <f>K382/$N382</f>
        <v>0.23728813559322035</v>
      </c>
      <c r="L383" s="107">
        <f>L382/$N382</f>
        <v>0.47457627118644069</v>
      </c>
      <c r="M383" s="107">
        <f>M382/$N382</f>
        <v>0.28813559322033899</v>
      </c>
      <c r="Q383" s="61" t="s">
        <v>434</v>
      </c>
      <c r="R383" s="107">
        <f>CHITEST(K373:M381,R373:T381)</f>
        <v>0.21276229729885948</v>
      </c>
    </row>
    <row r="384" spans="1:32" ht="15" customHeight="1" x14ac:dyDescent="0.15">
      <c r="A384" s="83"/>
      <c r="B384" s="71" t="s">
        <v>343</v>
      </c>
      <c r="C384" s="75"/>
      <c r="D384" s="102"/>
      <c r="E384" s="102"/>
      <c r="F384" s="102"/>
      <c r="G384" s="102"/>
      <c r="H384" s="102"/>
      <c r="I384" s="102"/>
    </row>
    <row r="385" spans="1:20" ht="15" customHeight="1" x14ac:dyDescent="0.15">
      <c r="A385" s="83"/>
      <c r="B385" s="71"/>
      <c r="C385" s="74" t="s">
        <v>391</v>
      </c>
      <c r="D385" s="102">
        <v>6</v>
      </c>
      <c r="E385" s="102">
        <v>0</v>
      </c>
      <c r="F385" s="102">
        <v>2</v>
      </c>
      <c r="G385" s="102">
        <v>3</v>
      </c>
      <c r="H385" s="102">
        <v>1</v>
      </c>
      <c r="I385" s="102">
        <v>0</v>
      </c>
      <c r="K385" s="110"/>
      <c r="L385" s="110">
        <f t="shared" ref="L385:M393" si="102">F385</f>
        <v>2</v>
      </c>
      <c r="M385" s="110">
        <f t="shared" si="102"/>
        <v>3</v>
      </c>
      <c r="N385" s="110">
        <f>SUM(K385:M385)</f>
        <v>5</v>
      </c>
      <c r="Q385" s="61" t="s">
        <v>433</v>
      </c>
      <c r="R385" s="107">
        <f>$N385*K$395</f>
        <v>1.346153846153846</v>
      </c>
      <c r="S385" s="107">
        <f t="shared" ref="S385:T393" si="103">$N385*L$395</f>
        <v>2.1153846153846154</v>
      </c>
      <c r="T385" s="107">
        <f t="shared" si="103"/>
        <v>1.5384615384615385</v>
      </c>
    </row>
    <row r="386" spans="1:20" ht="15" customHeight="1" x14ac:dyDescent="0.15">
      <c r="A386" s="83"/>
      <c r="B386" s="98"/>
      <c r="C386" s="74" t="s">
        <v>392</v>
      </c>
      <c r="D386" s="102">
        <v>8</v>
      </c>
      <c r="E386" s="102">
        <v>1</v>
      </c>
      <c r="F386" s="102">
        <v>4</v>
      </c>
      <c r="G386" s="102">
        <v>2</v>
      </c>
      <c r="H386" s="102">
        <v>1</v>
      </c>
      <c r="I386" s="102">
        <v>0</v>
      </c>
      <c r="K386" s="110">
        <f t="shared" ref="K386:K390" si="104">E386</f>
        <v>1</v>
      </c>
      <c r="L386" s="110">
        <f t="shared" si="102"/>
        <v>4</v>
      </c>
      <c r="M386" s="110">
        <f t="shared" si="102"/>
        <v>2</v>
      </c>
      <c r="N386" s="110">
        <f t="shared" ref="N386:N393" si="105">SUM(K386:M386)</f>
        <v>7</v>
      </c>
      <c r="R386" s="107">
        <f t="shared" ref="R386:R393" si="106">$N386*K$395</f>
        <v>1.8846153846153846</v>
      </c>
      <c r="S386" s="107">
        <f t="shared" si="103"/>
        <v>2.9615384615384617</v>
      </c>
      <c r="T386" s="107">
        <f t="shared" si="103"/>
        <v>2.1538461538461542</v>
      </c>
    </row>
    <row r="387" spans="1:20" ht="15" customHeight="1" x14ac:dyDescent="0.15">
      <c r="A387" s="83"/>
      <c r="B387" s="98"/>
      <c r="C387" s="74" t="s">
        <v>393</v>
      </c>
      <c r="D387" s="102">
        <v>8</v>
      </c>
      <c r="E387" s="102">
        <v>2</v>
      </c>
      <c r="F387" s="102">
        <v>3</v>
      </c>
      <c r="G387" s="102">
        <v>2</v>
      </c>
      <c r="H387" s="102">
        <v>1</v>
      </c>
      <c r="I387" s="102">
        <v>0</v>
      </c>
      <c r="K387" s="110">
        <f t="shared" si="104"/>
        <v>2</v>
      </c>
      <c r="L387" s="110">
        <f t="shared" si="102"/>
        <v>3</v>
      </c>
      <c r="M387" s="110">
        <f t="shared" si="102"/>
        <v>2</v>
      </c>
      <c r="N387" s="110">
        <f t="shared" si="105"/>
        <v>7</v>
      </c>
      <c r="R387" s="107">
        <f t="shared" si="106"/>
        <v>1.8846153846153846</v>
      </c>
      <c r="S387" s="107">
        <f t="shared" si="103"/>
        <v>2.9615384615384617</v>
      </c>
      <c r="T387" s="107">
        <f t="shared" si="103"/>
        <v>2.1538461538461542</v>
      </c>
    </row>
    <row r="388" spans="1:20" ht="15" customHeight="1" x14ac:dyDescent="0.15">
      <c r="A388" s="83"/>
      <c r="B388" s="98"/>
      <c r="C388" s="74" t="s">
        <v>394</v>
      </c>
      <c r="D388" s="102">
        <v>5</v>
      </c>
      <c r="E388" s="102">
        <v>2</v>
      </c>
      <c r="F388" s="102">
        <v>0</v>
      </c>
      <c r="G388" s="102">
        <v>1</v>
      </c>
      <c r="H388" s="102">
        <v>2</v>
      </c>
      <c r="I388" s="102">
        <v>0</v>
      </c>
      <c r="K388" s="110">
        <f t="shared" si="104"/>
        <v>2</v>
      </c>
      <c r="L388" s="110"/>
      <c r="M388" s="110">
        <f t="shared" si="102"/>
        <v>1</v>
      </c>
      <c r="N388" s="110">
        <f t="shared" si="105"/>
        <v>3</v>
      </c>
      <c r="R388" s="107">
        <f t="shared" si="106"/>
        <v>0.80769230769230771</v>
      </c>
      <c r="S388" s="107">
        <f t="shared" si="103"/>
        <v>1.2692307692307692</v>
      </c>
      <c r="T388" s="107">
        <f t="shared" si="103"/>
        <v>0.92307692307692313</v>
      </c>
    </row>
    <row r="389" spans="1:20" ht="15" customHeight="1" x14ac:dyDescent="0.15">
      <c r="A389" s="83"/>
      <c r="B389" s="98"/>
      <c r="C389" s="74" t="s">
        <v>395</v>
      </c>
      <c r="D389" s="102">
        <v>1</v>
      </c>
      <c r="E389" s="102">
        <v>0</v>
      </c>
      <c r="F389" s="102">
        <v>0</v>
      </c>
      <c r="G389" s="102">
        <v>0</v>
      </c>
      <c r="H389" s="102">
        <v>0</v>
      </c>
      <c r="I389" s="102">
        <v>1</v>
      </c>
      <c r="K389" s="110"/>
      <c r="L389" s="110"/>
      <c r="M389" s="110"/>
      <c r="N389" s="110">
        <f t="shared" si="105"/>
        <v>0</v>
      </c>
      <c r="R389" s="107">
        <f t="shared" si="106"/>
        <v>0</v>
      </c>
      <c r="S389" s="107">
        <f t="shared" si="103"/>
        <v>0</v>
      </c>
      <c r="T389" s="107">
        <f t="shared" si="103"/>
        <v>0</v>
      </c>
    </row>
    <row r="390" spans="1:20" ht="15" customHeight="1" x14ac:dyDescent="0.15">
      <c r="A390" s="83"/>
      <c r="B390" s="98"/>
      <c r="C390" s="74" t="s">
        <v>396</v>
      </c>
      <c r="D390" s="102">
        <v>4</v>
      </c>
      <c r="E390" s="102">
        <v>2</v>
      </c>
      <c r="F390" s="102">
        <v>1</v>
      </c>
      <c r="G390" s="102">
        <v>0</v>
      </c>
      <c r="H390" s="102">
        <v>1</v>
      </c>
      <c r="I390" s="102">
        <v>0</v>
      </c>
      <c r="K390" s="110">
        <f t="shared" si="104"/>
        <v>2</v>
      </c>
      <c r="L390" s="110">
        <f t="shared" si="102"/>
        <v>1</v>
      </c>
      <c r="M390" s="110">
        <f t="shared" si="102"/>
        <v>0</v>
      </c>
      <c r="N390" s="110">
        <f t="shared" si="105"/>
        <v>3</v>
      </c>
      <c r="R390" s="107">
        <f t="shared" si="106"/>
        <v>0.80769230769230771</v>
      </c>
      <c r="S390" s="107">
        <f t="shared" si="103"/>
        <v>1.2692307692307692</v>
      </c>
      <c r="T390" s="107">
        <f t="shared" si="103"/>
        <v>0.92307692307692313</v>
      </c>
    </row>
    <row r="391" spans="1:20" ht="15" customHeight="1" x14ac:dyDescent="0.15">
      <c r="A391" s="83"/>
      <c r="B391" s="98"/>
      <c r="C391" s="74" t="s">
        <v>397</v>
      </c>
      <c r="D391" s="102">
        <v>0</v>
      </c>
      <c r="E391" s="102">
        <v>0</v>
      </c>
      <c r="F391" s="102">
        <v>0</v>
      </c>
      <c r="G391" s="102">
        <v>0</v>
      </c>
      <c r="H391" s="102">
        <v>0</v>
      </c>
      <c r="I391" s="102">
        <v>0</v>
      </c>
      <c r="K391" s="110"/>
      <c r="L391" s="110"/>
      <c r="M391" s="110"/>
      <c r="N391" s="110">
        <f t="shared" si="105"/>
        <v>0</v>
      </c>
      <c r="R391" s="107">
        <f t="shared" si="106"/>
        <v>0</v>
      </c>
      <c r="S391" s="107">
        <f t="shared" si="103"/>
        <v>0</v>
      </c>
      <c r="T391" s="107">
        <f t="shared" si="103"/>
        <v>0</v>
      </c>
    </row>
    <row r="392" spans="1:20" ht="15" customHeight="1" x14ac:dyDescent="0.15">
      <c r="A392" s="83"/>
      <c r="B392" s="98"/>
      <c r="C392" s="74" t="s">
        <v>398</v>
      </c>
      <c r="D392" s="102">
        <v>0</v>
      </c>
      <c r="E392" s="102">
        <v>0</v>
      </c>
      <c r="F392" s="102">
        <v>0</v>
      </c>
      <c r="G392" s="102">
        <v>0</v>
      </c>
      <c r="H392" s="102">
        <v>0</v>
      </c>
      <c r="I392" s="102">
        <v>0</v>
      </c>
      <c r="K392" s="110"/>
      <c r="L392" s="110"/>
      <c r="M392" s="110"/>
      <c r="N392" s="110">
        <f t="shared" si="105"/>
        <v>0</v>
      </c>
      <c r="R392" s="107">
        <f t="shared" si="106"/>
        <v>0</v>
      </c>
      <c r="S392" s="107">
        <f t="shared" si="103"/>
        <v>0</v>
      </c>
      <c r="T392" s="107">
        <f t="shared" si="103"/>
        <v>0</v>
      </c>
    </row>
    <row r="393" spans="1:20" ht="15" customHeight="1" x14ac:dyDescent="0.15">
      <c r="A393" s="83"/>
      <c r="B393" s="98"/>
      <c r="C393" s="74" t="s">
        <v>399</v>
      </c>
      <c r="D393" s="102">
        <v>2</v>
      </c>
      <c r="E393" s="102">
        <v>0</v>
      </c>
      <c r="F393" s="102">
        <v>1</v>
      </c>
      <c r="G393" s="102">
        <v>0</v>
      </c>
      <c r="H393" s="102">
        <v>1</v>
      </c>
      <c r="I393" s="102">
        <v>0</v>
      </c>
      <c r="K393" s="110"/>
      <c r="L393" s="110">
        <f t="shared" si="102"/>
        <v>1</v>
      </c>
      <c r="M393" s="110"/>
      <c r="N393" s="110">
        <f t="shared" si="105"/>
        <v>1</v>
      </c>
      <c r="R393" s="107">
        <f t="shared" si="106"/>
        <v>0.26923076923076922</v>
      </c>
      <c r="S393" s="107">
        <f t="shared" si="103"/>
        <v>0.42307692307692307</v>
      </c>
      <c r="T393" s="107">
        <f t="shared" si="103"/>
        <v>0.30769230769230771</v>
      </c>
    </row>
    <row r="394" spans="1:20" ht="15" customHeight="1" x14ac:dyDescent="0.15">
      <c r="A394" s="83"/>
      <c r="B394" s="84"/>
      <c r="C394" s="75" t="s">
        <v>377</v>
      </c>
      <c r="D394" s="102">
        <v>23</v>
      </c>
      <c r="E394" s="102">
        <v>7</v>
      </c>
      <c r="F394" s="102">
        <v>7</v>
      </c>
      <c r="G394" s="102">
        <v>3</v>
      </c>
      <c r="H394" s="102">
        <v>3</v>
      </c>
      <c r="I394" s="102">
        <v>3</v>
      </c>
      <c r="K394" s="110">
        <f>SUM(K385:K393)</f>
        <v>7</v>
      </c>
      <c r="L394" s="110">
        <f>SUM(L385:L393)</f>
        <v>11</v>
      </c>
      <c r="M394" s="110">
        <f>SUM(M385:M393)</f>
        <v>8</v>
      </c>
      <c r="N394" s="110">
        <f>SUM(K394:M394)</f>
        <v>26</v>
      </c>
    </row>
    <row r="395" spans="1:20" ht="15" customHeight="1" x14ac:dyDescent="0.15">
      <c r="A395" s="83"/>
      <c r="B395" s="71" t="s">
        <v>345</v>
      </c>
      <c r="C395" s="72" t="s">
        <v>335</v>
      </c>
      <c r="D395" s="102">
        <v>503</v>
      </c>
      <c r="E395" s="102">
        <v>113</v>
      </c>
      <c r="F395" s="102">
        <v>195</v>
      </c>
      <c r="G395" s="102">
        <v>92</v>
      </c>
      <c r="H395" s="102">
        <v>69</v>
      </c>
      <c r="I395" s="102">
        <v>34</v>
      </c>
      <c r="K395" s="107">
        <f>K394/$N394</f>
        <v>0.26923076923076922</v>
      </c>
      <c r="L395" s="107">
        <f>L394/$N394</f>
        <v>0.42307692307692307</v>
      </c>
      <c r="M395" s="107">
        <f>M394/$N394</f>
        <v>0.30769230769230771</v>
      </c>
      <c r="Q395" s="61" t="s">
        <v>434</v>
      </c>
      <c r="R395" s="107">
        <f>CHITEST(K385:M393,R385:T393)</f>
        <v>0.9624487549920111</v>
      </c>
    </row>
    <row r="396" spans="1:20" ht="15" customHeight="1" x14ac:dyDescent="0.15">
      <c r="A396" s="83"/>
      <c r="B396" s="74"/>
      <c r="C396" s="75"/>
      <c r="D396" s="102"/>
      <c r="E396" s="102"/>
      <c r="F396" s="102"/>
      <c r="G396" s="102"/>
      <c r="H396" s="102"/>
      <c r="I396" s="102"/>
    </row>
    <row r="397" spans="1:20" ht="15" customHeight="1" x14ac:dyDescent="0.15">
      <c r="A397" s="83"/>
      <c r="B397" s="98"/>
      <c r="C397" s="74" t="s">
        <v>391</v>
      </c>
      <c r="D397" s="102">
        <v>7</v>
      </c>
      <c r="E397" s="102">
        <v>0</v>
      </c>
      <c r="F397" s="102">
        <v>2</v>
      </c>
      <c r="G397" s="102">
        <v>3</v>
      </c>
      <c r="H397" s="102">
        <v>2</v>
      </c>
      <c r="I397" s="102">
        <v>0</v>
      </c>
      <c r="K397" s="110">
        <f>E397</f>
        <v>0</v>
      </c>
      <c r="L397" s="110">
        <f t="shared" ref="L397:M405" si="107">F397</f>
        <v>2</v>
      </c>
      <c r="M397" s="110">
        <f t="shared" si="107"/>
        <v>3</v>
      </c>
      <c r="N397" s="110">
        <f>SUM(K397:M397)</f>
        <v>5</v>
      </c>
      <c r="Q397" s="61" t="s">
        <v>433</v>
      </c>
      <c r="R397" s="107">
        <f>$N397*K$407</f>
        <v>1.4110429447852759</v>
      </c>
      <c r="S397" s="107">
        <f t="shared" ref="S397:T405" si="108">$N397*L$407</f>
        <v>2.4233128834355826</v>
      </c>
      <c r="T397" s="107">
        <f t="shared" si="108"/>
        <v>1.165644171779141</v>
      </c>
    </row>
    <row r="398" spans="1:20" ht="15" customHeight="1" x14ac:dyDescent="0.15">
      <c r="A398" s="83"/>
      <c r="B398" s="98"/>
      <c r="C398" s="74" t="s">
        <v>392</v>
      </c>
      <c r="D398" s="102">
        <v>54</v>
      </c>
      <c r="E398" s="102">
        <v>7</v>
      </c>
      <c r="F398" s="102">
        <v>19</v>
      </c>
      <c r="G398" s="102">
        <v>13</v>
      </c>
      <c r="H398" s="102">
        <v>9</v>
      </c>
      <c r="I398" s="102">
        <v>6</v>
      </c>
      <c r="K398" s="110">
        <f t="shared" ref="K398:K405" si="109">E398</f>
        <v>7</v>
      </c>
      <c r="L398" s="110">
        <f t="shared" si="107"/>
        <v>19</v>
      </c>
      <c r="M398" s="110">
        <f t="shared" si="107"/>
        <v>13</v>
      </c>
      <c r="N398" s="110">
        <f t="shared" ref="N398:N405" si="110">SUM(K398:M398)</f>
        <v>39</v>
      </c>
      <c r="R398" s="107">
        <f t="shared" ref="R398:R405" si="111">$N398*K$407</f>
        <v>11.006134969325153</v>
      </c>
      <c r="S398" s="107">
        <f t="shared" si="108"/>
        <v>18.901840490797547</v>
      </c>
      <c r="T398" s="107">
        <f t="shared" si="108"/>
        <v>9.0920245398773005</v>
      </c>
    </row>
    <row r="399" spans="1:20" ht="15" customHeight="1" x14ac:dyDescent="0.15">
      <c r="A399" s="83"/>
      <c r="B399" s="98"/>
      <c r="C399" s="74" t="s">
        <v>393</v>
      </c>
      <c r="D399" s="102">
        <v>93</v>
      </c>
      <c r="E399" s="102">
        <v>20</v>
      </c>
      <c r="F399" s="102">
        <v>36</v>
      </c>
      <c r="G399" s="102">
        <v>18</v>
      </c>
      <c r="H399" s="102">
        <v>11</v>
      </c>
      <c r="I399" s="102">
        <v>8</v>
      </c>
      <c r="K399" s="110">
        <f t="shared" si="109"/>
        <v>20</v>
      </c>
      <c r="L399" s="110">
        <f t="shared" si="107"/>
        <v>36</v>
      </c>
      <c r="M399" s="110">
        <f t="shared" si="107"/>
        <v>18</v>
      </c>
      <c r="N399" s="110">
        <f t="shared" si="110"/>
        <v>74</v>
      </c>
      <c r="R399" s="107">
        <f t="shared" si="111"/>
        <v>20.883435582822084</v>
      </c>
      <c r="S399" s="107">
        <f t="shared" si="108"/>
        <v>35.865030674846622</v>
      </c>
      <c r="T399" s="107">
        <f t="shared" si="108"/>
        <v>17.251533742331286</v>
      </c>
    </row>
    <row r="400" spans="1:20" ht="15" customHeight="1" x14ac:dyDescent="0.15">
      <c r="A400" s="83"/>
      <c r="B400" s="98"/>
      <c r="C400" s="74" t="s">
        <v>394</v>
      </c>
      <c r="D400" s="102">
        <v>98</v>
      </c>
      <c r="E400" s="102">
        <v>19</v>
      </c>
      <c r="F400" s="102">
        <v>42</v>
      </c>
      <c r="G400" s="102">
        <v>17</v>
      </c>
      <c r="H400" s="102">
        <v>15</v>
      </c>
      <c r="I400" s="102">
        <v>5</v>
      </c>
      <c r="K400" s="110">
        <f t="shared" si="109"/>
        <v>19</v>
      </c>
      <c r="L400" s="110">
        <f t="shared" si="107"/>
        <v>42</v>
      </c>
      <c r="M400" s="110">
        <f t="shared" si="107"/>
        <v>17</v>
      </c>
      <c r="N400" s="110">
        <f t="shared" si="110"/>
        <v>78</v>
      </c>
      <c r="R400" s="107">
        <f t="shared" si="111"/>
        <v>22.012269938650306</v>
      </c>
      <c r="S400" s="107">
        <f t="shared" si="108"/>
        <v>37.803680981595093</v>
      </c>
      <c r="T400" s="107">
        <f t="shared" si="108"/>
        <v>18.184049079754601</v>
      </c>
    </row>
    <row r="401" spans="1:20" ht="15" customHeight="1" x14ac:dyDescent="0.15">
      <c r="A401" s="83"/>
      <c r="B401" s="98"/>
      <c r="C401" s="74" t="s">
        <v>395</v>
      </c>
      <c r="D401" s="102">
        <v>50</v>
      </c>
      <c r="E401" s="102">
        <v>7</v>
      </c>
      <c r="F401" s="102">
        <v>20</v>
      </c>
      <c r="G401" s="102">
        <v>12</v>
      </c>
      <c r="H401" s="102">
        <v>9</v>
      </c>
      <c r="I401" s="102">
        <v>2</v>
      </c>
      <c r="K401" s="110">
        <f t="shared" si="109"/>
        <v>7</v>
      </c>
      <c r="L401" s="110">
        <f t="shared" si="107"/>
        <v>20</v>
      </c>
      <c r="M401" s="110">
        <f t="shared" si="107"/>
        <v>12</v>
      </c>
      <c r="N401" s="110">
        <f t="shared" si="110"/>
        <v>39</v>
      </c>
      <c r="R401" s="107">
        <f t="shared" si="111"/>
        <v>11.006134969325153</v>
      </c>
      <c r="S401" s="107">
        <f t="shared" si="108"/>
        <v>18.901840490797547</v>
      </c>
      <c r="T401" s="107">
        <f t="shared" si="108"/>
        <v>9.0920245398773005</v>
      </c>
    </row>
    <row r="402" spans="1:20" ht="15" customHeight="1" x14ac:dyDescent="0.15">
      <c r="A402" s="83"/>
      <c r="B402" s="98"/>
      <c r="C402" s="74" t="s">
        <v>396</v>
      </c>
      <c r="D402" s="102">
        <v>26</v>
      </c>
      <c r="E402" s="102">
        <v>6</v>
      </c>
      <c r="F402" s="102">
        <v>14</v>
      </c>
      <c r="G402" s="102">
        <v>5</v>
      </c>
      <c r="H402" s="102">
        <v>1</v>
      </c>
      <c r="I402" s="102">
        <v>0</v>
      </c>
      <c r="K402" s="110">
        <f t="shared" si="109"/>
        <v>6</v>
      </c>
      <c r="L402" s="110">
        <f t="shared" si="107"/>
        <v>14</v>
      </c>
      <c r="M402" s="110">
        <f t="shared" si="107"/>
        <v>5</v>
      </c>
      <c r="N402" s="110">
        <f t="shared" si="110"/>
        <v>25</v>
      </c>
      <c r="R402" s="107">
        <f t="shared" si="111"/>
        <v>7.0552147239263796</v>
      </c>
      <c r="S402" s="107">
        <f t="shared" si="108"/>
        <v>12.116564417177914</v>
      </c>
      <c r="T402" s="107">
        <f t="shared" si="108"/>
        <v>5.8282208588957047</v>
      </c>
    </row>
    <row r="403" spans="1:20" ht="15" customHeight="1" x14ac:dyDescent="0.15">
      <c r="A403" s="83"/>
      <c r="B403" s="98"/>
      <c r="C403" s="74" t="s">
        <v>397</v>
      </c>
      <c r="D403" s="102">
        <v>23</v>
      </c>
      <c r="E403" s="102">
        <v>13</v>
      </c>
      <c r="F403" s="102">
        <v>5</v>
      </c>
      <c r="G403" s="102">
        <v>3</v>
      </c>
      <c r="H403" s="102">
        <v>1</v>
      </c>
      <c r="I403" s="102">
        <v>1</v>
      </c>
      <c r="K403" s="110">
        <f t="shared" si="109"/>
        <v>13</v>
      </c>
      <c r="L403" s="110">
        <f t="shared" si="107"/>
        <v>5</v>
      </c>
      <c r="M403" s="110">
        <f t="shared" si="107"/>
        <v>3</v>
      </c>
      <c r="N403" s="110">
        <f t="shared" si="110"/>
        <v>21</v>
      </c>
      <c r="R403" s="107">
        <f t="shared" si="111"/>
        <v>5.926380368098159</v>
      </c>
      <c r="S403" s="107">
        <f t="shared" si="108"/>
        <v>10.177914110429448</v>
      </c>
      <c r="T403" s="107">
        <f t="shared" si="108"/>
        <v>4.8957055214723919</v>
      </c>
    </row>
    <row r="404" spans="1:20" ht="15" customHeight="1" x14ac:dyDescent="0.15">
      <c r="A404" s="83"/>
      <c r="B404" s="98"/>
      <c r="C404" s="74" t="s">
        <v>398</v>
      </c>
      <c r="D404" s="102">
        <v>13</v>
      </c>
      <c r="E404" s="102">
        <v>5</v>
      </c>
      <c r="F404" s="102">
        <v>7</v>
      </c>
      <c r="G404" s="102">
        <v>1</v>
      </c>
      <c r="H404" s="102">
        <v>0</v>
      </c>
      <c r="I404" s="102">
        <v>0</v>
      </c>
      <c r="K404" s="110">
        <f t="shared" si="109"/>
        <v>5</v>
      </c>
      <c r="L404" s="110">
        <f t="shared" si="107"/>
        <v>7</v>
      </c>
      <c r="M404" s="110">
        <f t="shared" si="107"/>
        <v>1</v>
      </c>
      <c r="N404" s="110">
        <f t="shared" si="110"/>
        <v>13</v>
      </c>
      <c r="R404" s="107">
        <f t="shared" si="111"/>
        <v>3.6687116564417175</v>
      </c>
      <c r="S404" s="107">
        <f t="shared" si="108"/>
        <v>6.3006134969325149</v>
      </c>
      <c r="T404" s="107">
        <f t="shared" si="108"/>
        <v>3.0306748466257667</v>
      </c>
    </row>
    <row r="405" spans="1:20" ht="15" customHeight="1" x14ac:dyDescent="0.15">
      <c r="A405" s="83"/>
      <c r="B405" s="98"/>
      <c r="C405" s="74" t="s">
        <v>399</v>
      </c>
      <c r="D405" s="102">
        <v>41</v>
      </c>
      <c r="E405" s="102">
        <v>15</v>
      </c>
      <c r="F405" s="102">
        <v>13</v>
      </c>
      <c r="G405" s="102">
        <v>4</v>
      </c>
      <c r="H405" s="102">
        <v>5</v>
      </c>
      <c r="I405" s="102">
        <v>4</v>
      </c>
      <c r="K405" s="110">
        <f t="shared" si="109"/>
        <v>15</v>
      </c>
      <c r="L405" s="110">
        <f t="shared" si="107"/>
        <v>13</v>
      </c>
      <c r="M405" s="110">
        <f t="shared" si="107"/>
        <v>4</v>
      </c>
      <c r="N405" s="110">
        <f t="shared" si="110"/>
        <v>32</v>
      </c>
      <c r="R405" s="107">
        <f t="shared" si="111"/>
        <v>9.0306748466257662</v>
      </c>
      <c r="S405" s="107">
        <f t="shared" si="108"/>
        <v>15.509202453987729</v>
      </c>
      <c r="T405" s="107">
        <f t="shared" si="108"/>
        <v>7.4601226993865026</v>
      </c>
    </row>
    <row r="406" spans="1:20" ht="15" customHeight="1" x14ac:dyDescent="0.15">
      <c r="A406" s="84"/>
      <c r="B406" s="84"/>
      <c r="C406" s="75" t="s">
        <v>377</v>
      </c>
      <c r="D406" s="102">
        <v>98</v>
      </c>
      <c r="E406" s="102">
        <v>21</v>
      </c>
      <c r="F406" s="102">
        <v>37</v>
      </c>
      <c r="G406" s="102">
        <v>16</v>
      </c>
      <c r="H406" s="102">
        <v>16</v>
      </c>
      <c r="I406" s="102">
        <v>8</v>
      </c>
      <c r="K406" s="110">
        <f>SUM(K397:K405)</f>
        <v>92</v>
      </c>
      <c r="L406" s="110">
        <f>SUM(L397:L405)</f>
        <v>158</v>
      </c>
      <c r="M406" s="110">
        <f>SUM(M397:M405)</f>
        <v>76</v>
      </c>
      <c r="N406" s="110">
        <f>SUM(K406:M406)</f>
        <v>326</v>
      </c>
    </row>
    <row r="407" spans="1:20" ht="15" customHeight="1" x14ac:dyDescent="0.15">
      <c r="A407" s="74" t="s">
        <v>388</v>
      </c>
      <c r="B407" s="71" t="s">
        <v>334</v>
      </c>
      <c r="C407" s="72" t="s">
        <v>335</v>
      </c>
      <c r="D407" s="102">
        <v>577</v>
      </c>
      <c r="E407" s="102">
        <v>117</v>
      </c>
      <c r="F407" s="102">
        <v>216</v>
      </c>
      <c r="G407" s="102">
        <v>123</v>
      </c>
      <c r="H407" s="102">
        <v>81</v>
      </c>
      <c r="I407" s="102">
        <v>40</v>
      </c>
      <c r="K407" s="107">
        <f>K406/$N406</f>
        <v>0.2822085889570552</v>
      </c>
      <c r="L407" s="107">
        <f>L406/$N406</f>
        <v>0.48466257668711654</v>
      </c>
      <c r="M407" s="107">
        <f>M406/$N406</f>
        <v>0.23312883435582821</v>
      </c>
      <c r="Q407" s="61" t="s">
        <v>434</v>
      </c>
      <c r="R407" s="109">
        <f>CHITEST(K397:M405,R397:T405)</f>
        <v>1.2518423292278088E-2</v>
      </c>
    </row>
    <row r="408" spans="1:20" ht="15" customHeight="1" x14ac:dyDescent="0.15">
      <c r="A408" s="83" t="s">
        <v>400</v>
      </c>
      <c r="B408" s="74"/>
      <c r="C408" s="75"/>
      <c r="D408" s="102"/>
      <c r="E408" s="102"/>
      <c r="F408" s="102"/>
      <c r="G408" s="102"/>
      <c r="H408" s="102"/>
      <c r="I408" s="102"/>
    </row>
    <row r="409" spans="1:20" ht="15" customHeight="1" x14ac:dyDescent="0.15">
      <c r="A409" s="83" t="s">
        <v>401</v>
      </c>
      <c r="B409" s="98"/>
      <c r="C409" s="74" t="s">
        <v>403</v>
      </c>
      <c r="D409" s="102">
        <v>12</v>
      </c>
      <c r="E409" s="102">
        <v>2</v>
      </c>
      <c r="F409" s="102">
        <v>6</v>
      </c>
      <c r="G409" s="102">
        <v>2</v>
      </c>
      <c r="H409" s="102">
        <v>1</v>
      </c>
      <c r="I409" s="102">
        <v>1</v>
      </c>
      <c r="K409" s="110">
        <f>E409</f>
        <v>2</v>
      </c>
      <c r="L409" s="110">
        <f t="shared" ref="L409:M419" si="112">F409</f>
        <v>6</v>
      </c>
      <c r="M409" s="110">
        <f t="shared" si="112"/>
        <v>2</v>
      </c>
      <c r="N409" s="110">
        <f>SUM(K409:M409)</f>
        <v>10</v>
      </c>
      <c r="R409" s="107">
        <f>$N409*K$421</f>
        <v>2.3728813559322033</v>
      </c>
      <c r="S409" s="107">
        <f t="shared" ref="S409:T419" si="113">$N409*L$421</f>
        <v>4.7457627118644066</v>
      </c>
      <c r="T409" s="107">
        <f t="shared" si="113"/>
        <v>2.8813559322033901</v>
      </c>
    </row>
    <row r="410" spans="1:20" ht="15" customHeight="1" x14ac:dyDescent="0.15">
      <c r="A410" s="83"/>
      <c r="B410" s="98"/>
      <c r="C410" s="74" t="s">
        <v>404</v>
      </c>
      <c r="D410" s="102">
        <v>15</v>
      </c>
      <c r="E410" s="102">
        <v>3</v>
      </c>
      <c r="F410" s="102">
        <v>6</v>
      </c>
      <c r="G410" s="102">
        <v>3</v>
      </c>
      <c r="H410" s="102">
        <v>0</v>
      </c>
      <c r="I410" s="102">
        <v>3</v>
      </c>
      <c r="K410" s="110">
        <f t="shared" ref="K410:K419" si="114">E410</f>
        <v>3</v>
      </c>
      <c r="L410" s="110">
        <f t="shared" si="112"/>
        <v>6</v>
      </c>
      <c r="M410" s="110">
        <f t="shared" si="112"/>
        <v>3</v>
      </c>
      <c r="N410" s="110">
        <f t="shared" ref="N410:N417" si="115">SUM(K410:M410)</f>
        <v>12</v>
      </c>
      <c r="R410" s="107">
        <f t="shared" ref="R410:R419" si="116">$N410*K$421</f>
        <v>2.847457627118644</v>
      </c>
      <c r="S410" s="107">
        <f t="shared" si="113"/>
        <v>5.6949152542372881</v>
      </c>
      <c r="T410" s="107">
        <f t="shared" si="113"/>
        <v>3.4576271186440679</v>
      </c>
    </row>
    <row r="411" spans="1:20" ht="15" customHeight="1" x14ac:dyDescent="0.15">
      <c r="A411" s="83"/>
      <c r="B411" s="98"/>
      <c r="C411" s="74" t="s">
        <v>405</v>
      </c>
      <c r="D411" s="102">
        <v>13</v>
      </c>
      <c r="E411" s="102">
        <v>3</v>
      </c>
      <c r="F411" s="102">
        <v>4</v>
      </c>
      <c r="G411" s="102">
        <v>1</v>
      </c>
      <c r="H411" s="102">
        <v>2</v>
      </c>
      <c r="I411" s="102">
        <v>3</v>
      </c>
      <c r="K411" s="110">
        <f t="shared" si="114"/>
        <v>3</v>
      </c>
      <c r="L411" s="110">
        <f t="shared" si="112"/>
        <v>4</v>
      </c>
      <c r="M411" s="110">
        <f t="shared" si="112"/>
        <v>1</v>
      </c>
      <c r="N411" s="110">
        <f t="shared" si="115"/>
        <v>8</v>
      </c>
      <c r="R411" s="107">
        <f t="shared" si="116"/>
        <v>1.8983050847457628</v>
      </c>
      <c r="S411" s="107">
        <f t="shared" si="113"/>
        <v>3.7966101694915255</v>
      </c>
      <c r="T411" s="107">
        <f t="shared" si="113"/>
        <v>2.3050847457627119</v>
      </c>
    </row>
    <row r="412" spans="1:20" ht="15" customHeight="1" x14ac:dyDescent="0.15">
      <c r="A412" s="83"/>
      <c r="B412" s="98"/>
      <c r="C412" s="74" t="s">
        <v>406</v>
      </c>
      <c r="D412" s="102">
        <v>14</v>
      </c>
      <c r="E412" s="102">
        <v>6</v>
      </c>
      <c r="F412" s="102">
        <v>4</v>
      </c>
      <c r="G412" s="102">
        <v>2</v>
      </c>
      <c r="H412" s="102">
        <v>1</v>
      </c>
      <c r="I412" s="102">
        <v>1</v>
      </c>
      <c r="K412" s="110">
        <f t="shared" si="114"/>
        <v>6</v>
      </c>
      <c r="L412" s="110">
        <f t="shared" si="112"/>
        <v>4</v>
      </c>
      <c r="M412" s="110">
        <f t="shared" si="112"/>
        <v>2</v>
      </c>
      <c r="N412" s="110">
        <f t="shared" si="115"/>
        <v>12</v>
      </c>
      <c r="R412" s="107">
        <f t="shared" si="116"/>
        <v>2.847457627118644</v>
      </c>
      <c r="S412" s="107">
        <f t="shared" si="113"/>
        <v>5.6949152542372881</v>
      </c>
      <c r="T412" s="107">
        <f t="shared" si="113"/>
        <v>3.4576271186440679</v>
      </c>
    </row>
    <row r="413" spans="1:20" ht="15" customHeight="1" x14ac:dyDescent="0.15">
      <c r="A413" s="83"/>
      <c r="B413" s="98"/>
      <c r="C413" s="74" t="s">
        <v>407</v>
      </c>
      <c r="D413" s="102">
        <v>13</v>
      </c>
      <c r="E413" s="102">
        <v>2</v>
      </c>
      <c r="F413" s="102">
        <v>9</v>
      </c>
      <c r="G413" s="102">
        <v>2</v>
      </c>
      <c r="H413" s="102">
        <v>0</v>
      </c>
      <c r="I413" s="102">
        <v>0</v>
      </c>
      <c r="K413" s="110">
        <f t="shared" si="114"/>
        <v>2</v>
      </c>
      <c r="L413" s="110">
        <f t="shared" si="112"/>
        <v>9</v>
      </c>
      <c r="M413" s="110">
        <f t="shared" si="112"/>
        <v>2</v>
      </c>
      <c r="N413" s="110">
        <f t="shared" si="115"/>
        <v>13</v>
      </c>
      <c r="R413" s="107">
        <f t="shared" si="116"/>
        <v>3.0847457627118646</v>
      </c>
      <c r="S413" s="107">
        <f t="shared" si="113"/>
        <v>6.1694915254237293</v>
      </c>
      <c r="T413" s="107">
        <f t="shared" si="113"/>
        <v>3.745762711864407</v>
      </c>
    </row>
    <row r="414" spans="1:20" ht="15" customHeight="1" x14ac:dyDescent="0.15">
      <c r="A414" s="83"/>
      <c r="B414" s="98"/>
      <c r="C414" s="74" t="s">
        <v>408</v>
      </c>
      <c r="D414" s="102">
        <v>20</v>
      </c>
      <c r="E414" s="102">
        <v>4</v>
      </c>
      <c r="F414" s="102">
        <v>6</v>
      </c>
      <c r="G414" s="102">
        <v>7</v>
      </c>
      <c r="H414" s="102">
        <v>1</v>
      </c>
      <c r="I414" s="102">
        <v>2</v>
      </c>
      <c r="K414" s="110">
        <f t="shared" si="114"/>
        <v>4</v>
      </c>
      <c r="L414" s="110">
        <f t="shared" si="112"/>
        <v>6</v>
      </c>
      <c r="M414" s="110">
        <f t="shared" si="112"/>
        <v>7</v>
      </c>
      <c r="N414" s="110">
        <f t="shared" si="115"/>
        <v>17</v>
      </c>
      <c r="R414" s="107">
        <f t="shared" si="116"/>
        <v>4.0338983050847457</v>
      </c>
      <c r="S414" s="107">
        <f t="shared" si="113"/>
        <v>8.0677966101694913</v>
      </c>
      <c r="T414" s="107">
        <f t="shared" si="113"/>
        <v>4.898305084745763</v>
      </c>
    </row>
    <row r="415" spans="1:20" ht="15" customHeight="1" x14ac:dyDescent="0.15">
      <c r="A415" s="83"/>
      <c r="B415" s="98"/>
      <c r="C415" s="74" t="s">
        <v>409</v>
      </c>
      <c r="D415" s="102">
        <v>15</v>
      </c>
      <c r="E415" s="102">
        <v>2</v>
      </c>
      <c r="F415" s="102">
        <v>7</v>
      </c>
      <c r="G415" s="102">
        <v>5</v>
      </c>
      <c r="H415" s="102">
        <v>1</v>
      </c>
      <c r="I415" s="102">
        <v>0</v>
      </c>
      <c r="K415" s="110">
        <f t="shared" si="114"/>
        <v>2</v>
      </c>
      <c r="L415" s="110">
        <f t="shared" si="112"/>
        <v>7</v>
      </c>
      <c r="M415" s="110">
        <f t="shared" si="112"/>
        <v>5</v>
      </c>
      <c r="N415" s="110">
        <f t="shared" si="115"/>
        <v>14</v>
      </c>
      <c r="R415" s="107">
        <f t="shared" si="116"/>
        <v>3.3220338983050848</v>
      </c>
      <c r="S415" s="107">
        <f t="shared" si="113"/>
        <v>6.6440677966101696</v>
      </c>
      <c r="T415" s="107">
        <f t="shared" si="113"/>
        <v>4.0338983050847457</v>
      </c>
    </row>
    <row r="416" spans="1:20" ht="15" customHeight="1" x14ac:dyDescent="0.15">
      <c r="A416" s="83"/>
      <c r="B416" s="98"/>
      <c r="C416" s="74" t="s">
        <v>410</v>
      </c>
      <c r="D416" s="102">
        <v>16</v>
      </c>
      <c r="E416" s="102">
        <v>0</v>
      </c>
      <c r="F416" s="102">
        <v>5</v>
      </c>
      <c r="G416" s="102">
        <v>6</v>
      </c>
      <c r="H416" s="102">
        <v>2</v>
      </c>
      <c r="I416" s="102">
        <v>3</v>
      </c>
      <c r="K416" s="110">
        <f t="shared" si="114"/>
        <v>0</v>
      </c>
      <c r="L416" s="110">
        <f t="shared" si="112"/>
        <v>5</v>
      </c>
      <c r="M416" s="110">
        <f t="shared" si="112"/>
        <v>6</v>
      </c>
      <c r="N416" s="110">
        <f t="shared" si="115"/>
        <v>11</v>
      </c>
      <c r="R416" s="107">
        <f t="shared" si="116"/>
        <v>2.6101694915254239</v>
      </c>
      <c r="S416" s="107">
        <f t="shared" si="113"/>
        <v>5.2203389830508478</v>
      </c>
      <c r="T416" s="107">
        <f t="shared" si="113"/>
        <v>3.1694915254237288</v>
      </c>
    </row>
    <row r="417" spans="1:20" ht="15" customHeight="1" x14ac:dyDescent="0.15">
      <c r="A417" s="83"/>
      <c r="B417" s="98"/>
      <c r="C417" s="74" t="s">
        <v>411</v>
      </c>
      <c r="D417" s="102">
        <v>19</v>
      </c>
      <c r="E417" s="102">
        <v>2</v>
      </c>
      <c r="F417" s="102">
        <v>9</v>
      </c>
      <c r="G417" s="102">
        <v>5</v>
      </c>
      <c r="H417" s="102">
        <v>3</v>
      </c>
      <c r="I417" s="102">
        <v>0</v>
      </c>
      <c r="K417" s="110">
        <f t="shared" si="114"/>
        <v>2</v>
      </c>
      <c r="L417" s="110">
        <f t="shared" si="112"/>
        <v>9</v>
      </c>
      <c r="M417" s="110">
        <f t="shared" si="112"/>
        <v>5</v>
      </c>
      <c r="N417" s="110">
        <f t="shared" si="115"/>
        <v>16</v>
      </c>
      <c r="R417" s="107">
        <f t="shared" si="116"/>
        <v>3.7966101694915255</v>
      </c>
      <c r="S417" s="107">
        <f t="shared" si="113"/>
        <v>7.593220338983051</v>
      </c>
      <c r="T417" s="107">
        <f t="shared" si="113"/>
        <v>4.6101694915254239</v>
      </c>
    </row>
    <row r="418" spans="1:20" ht="15" customHeight="1" x14ac:dyDescent="0.15">
      <c r="A418" s="83"/>
      <c r="B418" s="98"/>
      <c r="C418" s="74" t="s">
        <v>412</v>
      </c>
      <c r="D418" s="102">
        <v>50</v>
      </c>
      <c r="E418" s="102">
        <v>8</v>
      </c>
      <c r="F418" s="102">
        <v>19</v>
      </c>
      <c r="G418" s="102">
        <v>14</v>
      </c>
      <c r="H418" s="102">
        <v>6</v>
      </c>
      <c r="I418" s="102">
        <v>3</v>
      </c>
      <c r="K418" s="110">
        <f t="shared" si="114"/>
        <v>8</v>
      </c>
      <c r="L418" s="110">
        <f t="shared" si="112"/>
        <v>19</v>
      </c>
      <c r="M418" s="110">
        <f t="shared" si="112"/>
        <v>14</v>
      </c>
      <c r="N418" s="110">
        <f>SUM(K418:M418)</f>
        <v>41</v>
      </c>
      <c r="R418" s="107">
        <f t="shared" si="116"/>
        <v>9.7288135593220346</v>
      </c>
      <c r="S418" s="107">
        <f t="shared" si="113"/>
        <v>19.457627118644069</v>
      </c>
      <c r="T418" s="107">
        <f t="shared" si="113"/>
        <v>11.813559322033898</v>
      </c>
    </row>
    <row r="419" spans="1:20" ht="15" customHeight="1" x14ac:dyDescent="0.15">
      <c r="A419" s="83"/>
      <c r="B419" s="98"/>
      <c r="C419" s="74" t="s">
        <v>413</v>
      </c>
      <c r="D419" s="102">
        <v>176</v>
      </c>
      <c r="E419" s="102">
        <v>38</v>
      </c>
      <c r="F419" s="102">
        <v>65</v>
      </c>
      <c r="G419" s="102">
        <v>38</v>
      </c>
      <c r="H419" s="102">
        <v>30</v>
      </c>
      <c r="I419" s="102">
        <v>5</v>
      </c>
      <c r="K419" s="110">
        <f t="shared" si="114"/>
        <v>38</v>
      </c>
      <c r="L419" s="110">
        <f t="shared" si="112"/>
        <v>65</v>
      </c>
      <c r="M419" s="110">
        <f t="shared" si="112"/>
        <v>38</v>
      </c>
      <c r="N419" s="110">
        <f>SUM(K419:M419)</f>
        <v>141</v>
      </c>
      <c r="R419" s="107">
        <f t="shared" si="116"/>
        <v>33.457627118644069</v>
      </c>
      <c r="S419" s="107">
        <f t="shared" si="113"/>
        <v>66.915254237288138</v>
      </c>
      <c r="T419" s="107">
        <f t="shared" si="113"/>
        <v>40.627118644067799</v>
      </c>
    </row>
    <row r="420" spans="1:20" ht="15" customHeight="1" x14ac:dyDescent="0.15">
      <c r="A420" s="83"/>
      <c r="B420" s="84"/>
      <c r="C420" s="75" t="s">
        <v>387</v>
      </c>
      <c r="D420" s="102">
        <v>214</v>
      </c>
      <c r="E420" s="102">
        <v>47</v>
      </c>
      <c r="F420" s="102">
        <v>76</v>
      </c>
      <c r="G420" s="102">
        <v>38</v>
      </c>
      <c r="H420" s="102">
        <v>34</v>
      </c>
      <c r="I420" s="102">
        <v>19</v>
      </c>
      <c r="K420" s="110">
        <f>SUM(K409:K419)</f>
        <v>70</v>
      </c>
      <c r="L420" s="110">
        <f>SUM(L409:L419)</f>
        <v>140</v>
      </c>
      <c r="M420" s="110">
        <f>SUM(M409:M419)</f>
        <v>85</v>
      </c>
      <c r="N420" s="110">
        <f>SUM(K420:M420)</f>
        <v>295</v>
      </c>
      <c r="R420" s="107"/>
      <c r="S420" s="107"/>
      <c r="T420" s="107"/>
    </row>
    <row r="421" spans="1:20" ht="15" customHeight="1" x14ac:dyDescent="0.15">
      <c r="A421" s="83"/>
      <c r="B421" s="71" t="s">
        <v>342</v>
      </c>
      <c r="C421" s="72" t="s">
        <v>335</v>
      </c>
      <c r="D421" s="102">
        <v>57</v>
      </c>
      <c r="E421" s="102">
        <v>14</v>
      </c>
      <c r="F421" s="102">
        <v>18</v>
      </c>
      <c r="G421" s="102">
        <v>11</v>
      </c>
      <c r="H421" s="102">
        <v>10</v>
      </c>
      <c r="I421" s="102">
        <v>4</v>
      </c>
      <c r="K421" s="107">
        <f>K420/$N420</f>
        <v>0.23728813559322035</v>
      </c>
      <c r="L421" s="107">
        <f>L420/$N420</f>
        <v>0.47457627118644069</v>
      </c>
      <c r="M421" s="107">
        <f>M420/$N420</f>
        <v>0.28813559322033899</v>
      </c>
    </row>
    <row r="422" spans="1:20" ht="15" customHeight="1" x14ac:dyDescent="0.15">
      <c r="A422" s="83"/>
      <c r="B422" s="71" t="s">
        <v>343</v>
      </c>
      <c r="C422" s="75"/>
      <c r="D422" s="102"/>
      <c r="E422" s="102"/>
      <c r="F422" s="102"/>
      <c r="G422" s="102"/>
      <c r="H422" s="102"/>
      <c r="I422" s="102"/>
      <c r="R422" s="109">
        <f>CHITEST(K409:M419,R409:T419)</f>
        <v>0.50237611250922565</v>
      </c>
    </row>
    <row r="423" spans="1:20" ht="15" customHeight="1" x14ac:dyDescent="0.15">
      <c r="A423" s="83"/>
      <c r="B423" s="98"/>
      <c r="C423" s="74" t="s">
        <v>403</v>
      </c>
      <c r="D423" s="102">
        <v>2</v>
      </c>
      <c r="E423" s="102">
        <v>0</v>
      </c>
      <c r="F423" s="102">
        <v>0</v>
      </c>
      <c r="G423" s="102">
        <v>1</v>
      </c>
      <c r="H423" s="102">
        <v>1</v>
      </c>
      <c r="I423" s="102">
        <v>0</v>
      </c>
      <c r="K423" s="110">
        <f>E423</f>
        <v>0</v>
      </c>
      <c r="L423" s="110">
        <f t="shared" ref="L423:M433" si="117">F423</f>
        <v>0</v>
      </c>
      <c r="M423" s="110">
        <f t="shared" si="117"/>
        <v>1</v>
      </c>
      <c r="N423" s="110">
        <f>SUM(K423:M423)</f>
        <v>1</v>
      </c>
      <c r="R423" s="107">
        <f>$N423*K$435</f>
        <v>0.26923076923076922</v>
      </c>
      <c r="S423" s="107">
        <f t="shared" ref="S423:T433" si="118">$N423*L$435</f>
        <v>0.42307692307692307</v>
      </c>
      <c r="T423" s="107">
        <f t="shared" si="118"/>
        <v>0.30769230769230771</v>
      </c>
    </row>
    <row r="424" spans="1:20" ht="15" customHeight="1" x14ac:dyDescent="0.15">
      <c r="A424" s="83"/>
      <c r="B424" s="98"/>
      <c r="C424" s="74" t="s">
        <v>404</v>
      </c>
      <c r="D424" s="102">
        <v>0</v>
      </c>
      <c r="E424" s="102">
        <v>0</v>
      </c>
      <c r="F424" s="102">
        <v>0</v>
      </c>
      <c r="G424" s="102">
        <v>0</v>
      </c>
      <c r="H424" s="102">
        <v>0</v>
      </c>
      <c r="I424" s="102">
        <v>0</v>
      </c>
      <c r="K424" s="110"/>
      <c r="L424" s="110"/>
      <c r="M424" s="110"/>
      <c r="N424" s="110">
        <f t="shared" ref="N424:N431" si="119">SUM(K424:M424)</f>
        <v>0</v>
      </c>
      <c r="R424" s="107">
        <f t="shared" ref="R424:R433" si="120">$N424*K$435</f>
        <v>0</v>
      </c>
      <c r="S424" s="107">
        <f t="shared" si="118"/>
        <v>0</v>
      </c>
      <c r="T424" s="107">
        <f t="shared" si="118"/>
        <v>0</v>
      </c>
    </row>
    <row r="425" spans="1:20" ht="15" customHeight="1" x14ac:dyDescent="0.15">
      <c r="A425" s="83"/>
      <c r="B425" s="98"/>
      <c r="C425" s="74" t="s">
        <v>405</v>
      </c>
      <c r="D425" s="102">
        <v>1</v>
      </c>
      <c r="E425" s="102">
        <v>0</v>
      </c>
      <c r="F425" s="102">
        <v>0</v>
      </c>
      <c r="G425" s="102">
        <v>1</v>
      </c>
      <c r="H425" s="102">
        <v>0</v>
      </c>
      <c r="I425" s="102">
        <v>0</v>
      </c>
      <c r="K425" s="110">
        <f t="shared" ref="K425:K433" si="121">E425</f>
        <v>0</v>
      </c>
      <c r="L425" s="110">
        <f t="shared" si="117"/>
        <v>0</v>
      </c>
      <c r="M425" s="110">
        <f t="shared" si="117"/>
        <v>1</v>
      </c>
      <c r="N425" s="110">
        <f t="shared" si="119"/>
        <v>1</v>
      </c>
      <c r="R425" s="107">
        <f t="shared" si="120"/>
        <v>0.26923076923076922</v>
      </c>
      <c r="S425" s="107">
        <f t="shared" si="118"/>
        <v>0.42307692307692307</v>
      </c>
      <c r="T425" s="107">
        <f t="shared" si="118"/>
        <v>0.30769230769230771</v>
      </c>
    </row>
    <row r="426" spans="1:20" ht="15" customHeight="1" x14ac:dyDescent="0.15">
      <c r="A426" s="83"/>
      <c r="B426" s="98"/>
      <c r="C426" s="74" t="s">
        <v>406</v>
      </c>
      <c r="D426" s="102">
        <v>1</v>
      </c>
      <c r="E426" s="102">
        <v>1</v>
      </c>
      <c r="F426" s="102">
        <v>0</v>
      </c>
      <c r="G426" s="102">
        <v>0</v>
      </c>
      <c r="H426" s="102">
        <v>0</v>
      </c>
      <c r="I426" s="102">
        <v>0</v>
      </c>
      <c r="K426" s="110">
        <f t="shared" si="121"/>
        <v>1</v>
      </c>
      <c r="L426" s="110">
        <f t="shared" si="117"/>
        <v>0</v>
      </c>
      <c r="M426" s="110">
        <f t="shared" si="117"/>
        <v>0</v>
      </c>
      <c r="N426" s="110">
        <f t="shared" si="119"/>
        <v>1</v>
      </c>
      <c r="R426" s="107">
        <f t="shared" si="120"/>
        <v>0.26923076923076922</v>
      </c>
      <c r="S426" s="107">
        <f t="shared" si="118"/>
        <v>0.42307692307692307</v>
      </c>
      <c r="T426" s="107">
        <f t="shared" si="118"/>
        <v>0.30769230769230771</v>
      </c>
    </row>
    <row r="427" spans="1:20" ht="15" customHeight="1" x14ac:dyDescent="0.15">
      <c r="A427" s="83"/>
      <c r="B427" s="98"/>
      <c r="C427" s="74" t="s">
        <v>407</v>
      </c>
      <c r="D427" s="102">
        <v>1</v>
      </c>
      <c r="E427" s="102">
        <v>0</v>
      </c>
      <c r="F427" s="102">
        <v>1</v>
      </c>
      <c r="G427" s="102">
        <v>0</v>
      </c>
      <c r="H427" s="102">
        <v>0</v>
      </c>
      <c r="I427" s="102">
        <v>0</v>
      </c>
      <c r="K427" s="110">
        <f t="shared" si="121"/>
        <v>0</v>
      </c>
      <c r="L427" s="110">
        <f t="shared" si="117"/>
        <v>1</v>
      </c>
      <c r="M427" s="110">
        <f t="shared" si="117"/>
        <v>0</v>
      </c>
      <c r="N427" s="110">
        <f t="shared" si="119"/>
        <v>1</v>
      </c>
      <c r="R427" s="107">
        <f t="shared" si="120"/>
        <v>0.26923076923076922</v>
      </c>
      <c r="S427" s="107">
        <f t="shared" si="118"/>
        <v>0.42307692307692307</v>
      </c>
      <c r="T427" s="107">
        <f t="shared" si="118"/>
        <v>0.30769230769230771</v>
      </c>
    </row>
    <row r="428" spans="1:20" ht="15" customHeight="1" x14ac:dyDescent="0.15">
      <c r="A428" s="83"/>
      <c r="B428" s="98"/>
      <c r="C428" s="74" t="s">
        <v>408</v>
      </c>
      <c r="D428" s="102">
        <v>3</v>
      </c>
      <c r="E428" s="102">
        <v>2</v>
      </c>
      <c r="F428" s="102">
        <v>1</v>
      </c>
      <c r="G428" s="102">
        <v>0</v>
      </c>
      <c r="H428" s="102">
        <v>0</v>
      </c>
      <c r="I428" s="102">
        <v>0</v>
      </c>
      <c r="K428" s="110">
        <f t="shared" si="121"/>
        <v>2</v>
      </c>
      <c r="L428" s="110">
        <f t="shared" si="117"/>
        <v>1</v>
      </c>
      <c r="M428" s="110">
        <f t="shared" si="117"/>
        <v>0</v>
      </c>
      <c r="N428" s="110">
        <f t="shared" si="119"/>
        <v>3</v>
      </c>
      <c r="R428" s="107">
        <f t="shared" si="120"/>
        <v>0.80769230769230771</v>
      </c>
      <c r="S428" s="107">
        <f t="shared" si="118"/>
        <v>1.2692307692307692</v>
      </c>
      <c r="T428" s="107">
        <f t="shared" si="118"/>
        <v>0.92307692307692313</v>
      </c>
    </row>
    <row r="429" spans="1:20" ht="15" customHeight="1" x14ac:dyDescent="0.15">
      <c r="A429" s="83"/>
      <c r="B429" s="98"/>
      <c r="C429" s="74" t="s">
        <v>409</v>
      </c>
      <c r="D429" s="102">
        <v>3</v>
      </c>
      <c r="E429" s="102">
        <v>0</v>
      </c>
      <c r="F429" s="102">
        <v>0</v>
      </c>
      <c r="G429" s="102">
        <v>2</v>
      </c>
      <c r="H429" s="102">
        <v>0</v>
      </c>
      <c r="I429" s="102">
        <v>1</v>
      </c>
      <c r="K429" s="110">
        <f t="shared" si="121"/>
        <v>0</v>
      </c>
      <c r="L429" s="110">
        <f t="shared" si="117"/>
        <v>0</v>
      </c>
      <c r="M429" s="110">
        <f t="shared" si="117"/>
        <v>2</v>
      </c>
      <c r="N429" s="110">
        <f t="shared" si="119"/>
        <v>2</v>
      </c>
      <c r="R429" s="107">
        <f t="shared" si="120"/>
        <v>0.53846153846153844</v>
      </c>
      <c r="S429" s="107">
        <f t="shared" si="118"/>
        <v>0.84615384615384615</v>
      </c>
      <c r="T429" s="107">
        <f t="shared" si="118"/>
        <v>0.61538461538461542</v>
      </c>
    </row>
    <row r="430" spans="1:20" ht="15" customHeight="1" x14ac:dyDescent="0.15">
      <c r="A430" s="83"/>
      <c r="B430" s="98"/>
      <c r="C430" s="74" t="s">
        <v>410</v>
      </c>
      <c r="D430" s="102">
        <v>2</v>
      </c>
      <c r="E430" s="102">
        <v>1</v>
      </c>
      <c r="F430" s="102">
        <v>0</v>
      </c>
      <c r="G430" s="102">
        <v>0</v>
      </c>
      <c r="H430" s="102">
        <v>1</v>
      </c>
      <c r="I430" s="102">
        <v>0</v>
      </c>
      <c r="K430" s="110">
        <f t="shared" si="121"/>
        <v>1</v>
      </c>
      <c r="L430" s="110">
        <f t="shared" si="117"/>
        <v>0</v>
      </c>
      <c r="M430" s="110">
        <f t="shared" si="117"/>
        <v>0</v>
      </c>
      <c r="N430" s="110">
        <f t="shared" si="119"/>
        <v>1</v>
      </c>
      <c r="R430" s="107">
        <f t="shared" si="120"/>
        <v>0.26923076923076922</v>
      </c>
      <c r="S430" s="107">
        <f t="shared" si="118"/>
        <v>0.42307692307692307</v>
      </c>
      <c r="T430" s="107">
        <f t="shared" si="118"/>
        <v>0.30769230769230771</v>
      </c>
    </row>
    <row r="431" spans="1:20" ht="15" customHeight="1" x14ac:dyDescent="0.15">
      <c r="A431" s="83"/>
      <c r="B431" s="98"/>
      <c r="C431" s="74" t="s">
        <v>411</v>
      </c>
      <c r="D431" s="102">
        <v>3</v>
      </c>
      <c r="E431" s="102">
        <v>0</v>
      </c>
      <c r="F431" s="102">
        <v>1</v>
      </c>
      <c r="G431" s="102">
        <v>2</v>
      </c>
      <c r="H431" s="102">
        <v>0</v>
      </c>
      <c r="I431" s="102">
        <v>0</v>
      </c>
      <c r="K431" s="110">
        <f t="shared" si="121"/>
        <v>0</v>
      </c>
      <c r="L431" s="110">
        <f t="shared" si="117"/>
        <v>1</v>
      </c>
      <c r="M431" s="110">
        <f t="shared" si="117"/>
        <v>2</v>
      </c>
      <c r="N431" s="110">
        <f t="shared" si="119"/>
        <v>3</v>
      </c>
      <c r="R431" s="107">
        <f t="shared" si="120"/>
        <v>0.80769230769230771</v>
      </c>
      <c r="S431" s="107">
        <f t="shared" si="118"/>
        <v>1.2692307692307692</v>
      </c>
      <c r="T431" s="107">
        <f t="shared" si="118"/>
        <v>0.92307692307692313</v>
      </c>
    </row>
    <row r="432" spans="1:20" ht="15" customHeight="1" x14ac:dyDescent="0.15">
      <c r="A432" s="83"/>
      <c r="B432" s="98"/>
      <c r="C432" s="74" t="s">
        <v>412</v>
      </c>
      <c r="D432" s="102">
        <v>5</v>
      </c>
      <c r="E432" s="102">
        <v>1</v>
      </c>
      <c r="F432" s="102">
        <v>3</v>
      </c>
      <c r="G432" s="102">
        <v>0</v>
      </c>
      <c r="H432" s="102">
        <v>1</v>
      </c>
      <c r="I432" s="102">
        <v>0</v>
      </c>
      <c r="K432" s="110">
        <f t="shared" si="121"/>
        <v>1</v>
      </c>
      <c r="L432" s="110">
        <f t="shared" si="117"/>
        <v>3</v>
      </c>
      <c r="M432" s="110">
        <f t="shared" si="117"/>
        <v>0</v>
      </c>
      <c r="N432" s="110">
        <f>SUM(K432:M432)</f>
        <v>4</v>
      </c>
      <c r="R432" s="107">
        <f t="shared" si="120"/>
        <v>1.0769230769230769</v>
      </c>
      <c r="S432" s="107">
        <f t="shared" si="118"/>
        <v>1.6923076923076923</v>
      </c>
      <c r="T432" s="107">
        <f t="shared" si="118"/>
        <v>1.2307692307692308</v>
      </c>
    </row>
    <row r="433" spans="1:20" ht="15" customHeight="1" x14ac:dyDescent="0.15">
      <c r="A433" s="83"/>
      <c r="B433" s="98"/>
      <c r="C433" s="74" t="s">
        <v>413</v>
      </c>
      <c r="D433" s="102">
        <v>13</v>
      </c>
      <c r="E433" s="102">
        <v>2</v>
      </c>
      <c r="F433" s="102">
        <v>5</v>
      </c>
      <c r="G433" s="102">
        <v>2</v>
      </c>
      <c r="H433" s="102">
        <v>4</v>
      </c>
      <c r="I433" s="102">
        <v>0</v>
      </c>
      <c r="K433" s="110">
        <f t="shared" si="121"/>
        <v>2</v>
      </c>
      <c r="L433" s="110">
        <f t="shared" si="117"/>
        <v>5</v>
      </c>
      <c r="M433" s="110">
        <f t="shared" si="117"/>
        <v>2</v>
      </c>
      <c r="N433" s="110">
        <f>SUM(K433:M433)</f>
        <v>9</v>
      </c>
      <c r="R433" s="107">
        <f t="shared" si="120"/>
        <v>2.4230769230769229</v>
      </c>
      <c r="S433" s="107">
        <f t="shared" si="118"/>
        <v>3.8076923076923075</v>
      </c>
      <c r="T433" s="107">
        <f t="shared" si="118"/>
        <v>2.7692307692307692</v>
      </c>
    </row>
    <row r="434" spans="1:20" ht="15" customHeight="1" x14ac:dyDescent="0.15">
      <c r="A434" s="83"/>
      <c r="B434" s="84"/>
      <c r="C434" s="75" t="s">
        <v>387</v>
      </c>
      <c r="D434" s="102">
        <v>23</v>
      </c>
      <c r="E434" s="102">
        <v>7</v>
      </c>
      <c r="F434" s="102">
        <v>7</v>
      </c>
      <c r="G434" s="102">
        <v>3</v>
      </c>
      <c r="H434" s="102">
        <v>3</v>
      </c>
      <c r="I434" s="102">
        <v>3</v>
      </c>
      <c r="K434" s="110">
        <f>SUM(K423:K433)</f>
        <v>7</v>
      </c>
      <c r="L434" s="110">
        <f>SUM(L423:L433)</f>
        <v>11</v>
      </c>
      <c r="M434" s="110">
        <f>SUM(M423:M433)</f>
        <v>8</v>
      </c>
      <c r="N434" s="110">
        <f>SUM(K434:M434)</f>
        <v>26</v>
      </c>
      <c r="R434" s="107"/>
      <c r="S434" s="107"/>
      <c r="T434" s="107"/>
    </row>
    <row r="435" spans="1:20" ht="15" customHeight="1" x14ac:dyDescent="0.15">
      <c r="A435" s="83"/>
      <c r="B435" s="98" t="s">
        <v>415</v>
      </c>
      <c r="C435" s="72" t="s">
        <v>335</v>
      </c>
      <c r="D435" s="102">
        <v>503</v>
      </c>
      <c r="E435" s="102">
        <v>113</v>
      </c>
      <c r="F435" s="102">
        <v>195</v>
      </c>
      <c r="G435" s="102">
        <v>92</v>
      </c>
      <c r="H435" s="102">
        <v>69</v>
      </c>
      <c r="I435" s="102">
        <v>34</v>
      </c>
      <c r="K435" s="107">
        <f>K434/$N434</f>
        <v>0.26923076923076922</v>
      </c>
      <c r="L435" s="107">
        <f>L434/$N434</f>
        <v>0.42307692307692307</v>
      </c>
      <c r="M435" s="107">
        <f>M434/$N434</f>
        <v>0.30769230769230771</v>
      </c>
    </row>
    <row r="436" spans="1:20" ht="15" customHeight="1" x14ac:dyDescent="0.15">
      <c r="A436" s="83"/>
      <c r="B436" s="98"/>
      <c r="C436" s="75"/>
      <c r="D436" s="102"/>
      <c r="E436" s="102"/>
      <c r="F436" s="102"/>
      <c r="G436" s="102"/>
      <c r="H436" s="102"/>
      <c r="I436" s="102"/>
      <c r="R436" s="107">
        <f>CHITEST(K423:M433,R423:T433)</f>
        <v>0.26207934557074863</v>
      </c>
    </row>
    <row r="437" spans="1:20" ht="15" customHeight="1" x14ac:dyDescent="0.15">
      <c r="A437" s="83"/>
      <c r="B437" s="98"/>
      <c r="C437" s="74" t="s">
        <v>403</v>
      </c>
      <c r="D437" s="102">
        <v>32</v>
      </c>
      <c r="E437" s="102">
        <v>8</v>
      </c>
      <c r="F437" s="102">
        <v>10</v>
      </c>
      <c r="G437" s="102">
        <v>5</v>
      </c>
      <c r="H437" s="102">
        <v>6</v>
      </c>
      <c r="I437" s="102">
        <v>3</v>
      </c>
      <c r="K437" s="110">
        <f>E437</f>
        <v>8</v>
      </c>
      <c r="L437" s="110">
        <f t="shared" ref="L437:M447" si="122">F437</f>
        <v>10</v>
      </c>
      <c r="M437" s="110">
        <f t="shared" si="122"/>
        <v>5</v>
      </c>
      <c r="N437" s="110">
        <f>SUM(K437:M437)</f>
        <v>23</v>
      </c>
      <c r="R437" s="107">
        <f>$N437*K$449</f>
        <v>6.4907975460122698</v>
      </c>
      <c r="S437" s="107">
        <f t="shared" ref="S437:T447" si="123">$N437*L$449</f>
        <v>11.14723926380368</v>
      </c>
      <c r="T437" s="107">
        <f t="shared" si="123"/>
        <v>5.3619631901840492</v>
      </c>
    </row>
    <row r="438" spans="1:20" ht="15" customHeight="1" x14ac:dyDescent="0.15">
      <c r="A438" s="83"/>
      <c r="B438" s="98"/>
      <c r="C438" s="74" t="s">
        <v>404</v>
      </c>
      <c r="D438" s="102">
        <v>37</v>
      </c>
      <c r="E438" s="102">
        <v>10</v>
      </c>
      <c r="F438" s="102">
        <v>15</v>
      </c>
      <c r="G438" s="102">
        <v>7</v>
      </c>
      <c r="H438" s="102">
        <v>4</v>
      </c>
      <c r="I438" s="102">
        <v>1</v>
      </c>
      <c r="K438" s="110">
        <f t="shared" ref="K438:K447" si="124">E438</f>
        <v>10</v>
      </c>
      <c r="L438" s="110">
        <f t="shared" si="122"/>
        <v>15</v>
      </c>
      <c r="M438" s="110">
        <f t="shared" si="122"/>
        <v>7</v>
      </c>
      <c r="N438" s="110">
        <f t="shared" ref="N438:N445" si="125">SUM(K438:M438)</f>
        <v>32</v>
      </c>
      <c r="R438" s="107">
        <f t="shared" ref="R438:R447" si="126">$N438*K$449</f>
        <v>9.0306748466257662</v>
      </c>
      <c r="S438" s="107">
        <f t="shared" si="123"/>
        <v>15.509202453987729</v>
      </c>
      <c r="T438" s="107">
        <f t="shared" si="123"/>
        <v>7.4601226993865026</v>
      </c>
    </row>
    <row r="439" spans="1:20" ht="15" customHeight="1" x14ac:dyDescent="0.15">
      <c r="A439" s="83"/>
      <c r="B439" s="98"/>
      <c r="C439" s="74" t="s">
        <v>405</v>
      </c>
      <c r="D439" s="102">
        <v>40</v>
      </c>
      <c r="E439" s="102">
        <v>8</v>
      </c>
      <c r="F439" s="102">
        <v>14</v>
      </c>
      <c r="G439" s="102">
        <v>10</v>
      </c>
      <c r="H439" s="102">
        <v>4</v>
      </c>
      <c r="I439" s="102">
        <v>4</v>
      </c>
      <c r="K439" s="110">
        <f t="shared" si="124"/>
        <v>8</v>
      </c>
      <c r="L439" s="110">
        <f t="shared" si="122"/>
        <v>14</v>
      </c>
      <c r="M439" s="110">
        <f t="shared" si="122"/>
        <v>10</v>
      </c>
      <c r="N439" s="110">
        <f t="shared" si="125"/>
        <v>32</v>
      </c>
      <c r="R439" s="107">
        <f t="shared" si="126"/>
        <v>9.0306748466257662</v>
      </c>
      <c r="S439" s="107">
        <f t="shared" si="123"/>
        <v>15.509202453987729</v>
      </c>
      <c r="T439" s="107">
        <f t="shared" si="123"/>
        <v>7.4601226993865026</v>
      </c>
    </row>
    <row r="440" spans="1:20" ht="15" customHeight="1" x14ac:dyDescent="0.15">
      <c r="A440" s="83"/>
      <c r="B440" s="83"/>
      <c r="C440" s="74" t="s">
        <v>406</v>
      </c>
      <c r="D440" s="102">
        <v>41</v>
      </c>
      <c r="E440" s="102">
        <v>9</v>
      </c>
      <c r="F440" s="102">
        <v>22</v>
      </c>
      <c r="G440" s="102">
        <v>6</v>
      </c>
      <c r="H440" s="102">
        <v>3</v>
      </c>
      <c r="I440" s="102">
        <v>1</v>
      </c>
      <c r="K440" s="110">
        <f t="shared" si="124"/>
        <v>9</v>
      </c>
      <c r="L440" s="110">
        <f t="shared" si="122"/>
        <v>22</v>
      </c>
      <c r="M440" s="110">
        <f t="shared" si="122"/>
        <v>6</v>
      </c>
      <c r="N440" s="110">
        <f t="shared" si="125"/>
        <v>37</v>
      </c>
      <c r="R440" s="107">
        <f t="shared" si="126"/>
        <v>10.441717791411042</v>
      </c>
      <c r="S440" s="107">
        <f t="shared" si="123"/>
        <v>17.932515337423311</v>
      </c>
      <c r="T440" s="107">
        <f t="shared" si="123"/>
        <v>8.6257668711656432</v>
      </c>
    </row>
    <row r="441" spans="1:20" ht="15" customHeight="1" x14ac:dyDescent="0.15">
      <c r="A441" s="83"/>
      <c r="B441" s="83"/>
      <c r="C441" s="74" t="s">
        <v>407</v>
      </c>
      <c r="D441" s="102">
        <v>30</v>
      </c>
      <c r="E441" s="102">
        <v>6</v>
      </c>
      <c r="F441" s="102">
        <v>11</v>
      </c>
      <c r="G441" s="102">
        <v>6</v>
      </c>
      <c r="H441" s="102">
        <v>4</v>
      </c>
      <c r="I441" s="102">
        <v>3</v>
      </c>
      <c r="K441" s="110">
        <f t="shared" si="124"/>
        <v>6</v>
      </c>
      <c r="L441" s="110">
        <f t="shared" si="122"/>
        <v>11</v>
      </c>
      <c r="M441" s="110">
        <f t="shared" si="122"/>
        <v>6</v>
      </c>
      <c r="N441" s="110">
        <f t="shared" si="125"/>
        <v>23</v>
      </c>
      <c r="R441" s="107">
        <f t="shared" si="126"/>
        <v>6.4907975460122698</v>
      </c>
      <c r="S441" s="107">
        <f t="shared" si="123"/>
        <v>11.14723926380368</v>
      </c>
      <c r="T441" s="107">
        <f t="shared" si="123"/>
        <v>5.3619631901840492</v>
      </c>
    </row>
    <row r="442" spans="1:20" ht="15" customHeight="1" x14ac:dyDescent="0.15">
      <c r="A442" s="83"/>
      <c r="B442" s="83"/>
      <c r="C442" s="74" t="s">
        <v>408</v>
      </c>
      <c r="D442" s="102">
        <v>43</v>
      </c>
      <c r="E442" s="102">
        <v>9</v>
      </c>
      <c r="F442" s="102">
        <v>16</v>
      </c>
      <c r="G442" s="102">
        <v>10</v>
      </c>
      <c r="H442" s="102">
        <v>5</v>
      </c>
      <c r="I442" s="102">
        <v>3</v>
      </c>
      <c r="K442" s="110">
        <f t="shared" si="124"/>
        <v>9</v>
      </c>
      <c r="L442" s="110">
        <f t="shared" si="122"/>
        <v>16</v>
      </c>
      <c r="M442" s="110">
        <f t="shared" si="122"/>
        <v>10</v>
      </c>
      <c r="N442" s="110">
        <f t="shared" si="125"/>
        <v>35</v>
      </c>
      <c r="R442" s="107">
        <f t="shared" si="126"/>
        <v>9.8773006134969314</v>
      </c>
      <c r="S442" s="107">
        <f t="shared" si="123"/>
        <v>16.963190184049079</v>
      </c>
      <c r="T442" s="107">
        <f t="shared" si="123"/>
        <v>8.1595092024539877</v>
      </c>
    </row>
    <row r="443" spans="1:20" ht="15" customHeight="1" x14ac:dyDescent="0.15">
      <c r="A443" s="83"/>
      <c r="B443" s="83"/>
      <c r="C443" s="74" t="s">
        <v>409</v>
      </c>
      <c r="D443" s="102">
        <v>31</v>
      </c>
      <c r="E443" s="102">
        <v>5</v>
      </c>
      <c r="F443" s="102">
        <v>12</v>
      </c>
      <c r="G443" s="102">
        <v>7</v>
      </c>
      <c r="H443" s="102">
        <v>5</v>
      </c>
      <c r="I443" s="102">
        <v>2</v>
      </c>
      <c r="K443" s="110">
        <f t="shared" si="124"/>
        <v>5</v>
      </c>
      <c r="L443" s="110">
        <f t="shared" si="122"/>
        <v>12</v>
      </c>
      <c r="M443" s="110">
        <f t="shared" si="122"/>
        <v>7</v>
      </c>
      <c r="N443" s="110">
        <f t="shared" si="125"/>
        <v>24</v>
      </c>
      <c r="R443" s="107">
        <f t="shared" si="126"/>
        <v>6.7730061349693251</v>
      </c>
      <c r="S443" s="107">
        <f t="shared" si="123"/>
        <v>11.631901840490798</v>
      </c>
      <c r="T443" s="107">
        <f t="shared" si="123"/>
        <v>5.595092024539877</v>
      </c>
    </row>
    <row r="444" spans="1:20" ht="15" customHeight="1" x14ac:dyDescent="0.15">
      <c r="A444" s="83"/>
      <c r="B444" s="83"/>
      <c r="C444" s="74" t="s">
        <v>410</v>
      </c>
      <c r="D444" s="102">
        <v>27</v>
      </c>
      <c r="E444" s="102">
        <v>10</v>
      </c>
      <c r="F444" s="102">
        <v>11</v>
      </c>
      <c r="G444" s="102">
        <v>4</v>
      </c>
      <c r="H444" s="102">
        <v>1</v>
      </c>
      <c r="I444" s="102">
        <v>1</v>
      </c>
      <c r="K444" s="110">
        <f t="shared" si="124"/>
        <v>10</v>
      </c>
      <c r="L444" s="110">
        <f t="shared" si="122"/>
        <v>11</v>
      </c>
      <c r="M444" s="110">
        <f t="shared" si="122"/>
        <v>4</v>
      </c>
      <c r="N444" s="110">
        <f t="shared" si="125"/>
        <v>25</v>
      </c>
      <c r="R444" s="107">
        <f t="shared" si="126"/>
        <v>7.0552147239263796</v>
      </c>
      <c r="S444" s="107">
        <f t="shared" si="123"/>
        <v>12.116564417177914</v>
      </c>
      <c r="T444" s="107">
        <f t="shared" si="123"/>
        <v>5.8282208588957047</v>
      </c>
    </row>
    <row r="445" spans="1:20" ht="15" customHeight="1" x14ac:dyDescent="0.15">
      <c r="A445" s="83"/>
      <c r="B445" s="83"/>
      <c r="C445" s="74" t="s">
        <v>411</v>
      </c>
      <c r="D445" s="102">
        <v>37</v>
      </c>
      <c r="E445" s="102">
        <v>4</v>
      </c>
      <c r="F445" s="102">
        <v>15</v>
      </c>
      <c r="G445" s="102">
        <v>10</v>
      </c>
      <c r="H445" s="102">
        <v>6</v>
      </c>
      <c r="I445" s="102">
        <v>2</v>
      </c>
      <c r="K445" s="110">
        <f t="shared" si="124"/>
        <v>4</v>
      </c>
      <c r="L445" s="110">
        <f t="shared" si="122"/>
        <v>15</v>
      </c>
      <c r="M445" s="110">
        <f t="shared" si="122"/>
        <v>10</v>
      </c>
      <c r="N445" s="110">
        <f t="shared" si="125"/>
        <v>29</v>
      </c>
      <c r="R445" s="107">
        <f t="shared" si="126"/>
        <v>8.1840490797546011</v>
      </c>
      <c r="S445" s="107">
        <f t="shared" si="123"/>
        <v>14.05521472392638</v>
      </c>
      <c r="T445" s="107">
        <f t="shared" si="123"/>
        <v>6.7607361963190176</v>
      </c>
    </row>
    <row r="446" spans="1:20" ht="15" customHeight="1" x14ac:dyDescent="0.15">
      <c r="A446" s="83"/>
      <c r="B446" s="83"/>
      <c r="C446" s="74" t="s">
        <v>412</v>
      </c>
      <c r="D446" s="102">
        <v>46</v>
      </c>
      <c r="E446" s="102">
        <v>14</v>
      </c>
      <c r="F446" s="102">
        <v>18</v>
      </c>
      <c r="G446" s="102">
        <v>4</v>
      </c>
      <c r="H446" s="102">
        <v>6</v>
      </c>
      <c r="I446" s="102">
        <v>4</v>
      </c>
      <c r="K446" s="110">
        <f t="shared" si="124"/>
        <v>14</v>
      </c>
      <c r="L446" s="110">
        <f t="shared" si="122"/>
        <v>18</v>
      </c>
      <c r="M446" s="110">
        <f t="shared" si="122"/>
        <v>4</v>
      </c>
      <c r="N446" s="110">
        <f>SUM(K446:M446)</f>
        <v>36</v>
      </c>
      <c r="R446" s="107">
        <f t="shared" si="126"/>
        <v>10.159509202453988</v>
      </c>
      <c r="S446" s="107">
        <f t="shared" si="123"/>
        <v>17.447852760736197</v>
      </c>
      <c r="T446" s="107">
        <f t="shared" si="123"/>
        <v>8.3926380368098155</v>
      </c>
    </row>
    <row r="447" spans="1:20" ht="15" customHeight="1" x14ac:dyDescent="0.15">
      <c r="A447" s="83"/>
      <c r="B447" s="83"/>
      <c r="C447" s="74" t="s">
        <v>413</v>
      </c>
      <c r="D447" s="102">
        <v>41</v>
      </c>
      <c r="E447" s="102">
        <v>9</v>
      </c>
      <c r="F447" s="102">
        <v>14</v>
      </c>
      <c r="G447" s="102">
        <v>7</v>
      </c>
      <c r="H447" s="102">
        <v>9</v>
      </c>
      <c r="I447" s="102">
        <v>2</v>
      </c>
      <c r="K447" s="110">
        <f t="shared" si="124"/>
        <v>9</v>
      </c>
      <c r="L447" s="110">
        <f t="shared" si="122"/>
        <v>14</v>
      </c>
      <c r="M447" s="110">
        <f t="shared" si="122"/>
        <v>7</v>
      </c>
      <c r="N447" s="110">
        <f>SUM(K447:M447)</f>
        <v>30</v>
      </c>
      <c r="R447" s="107">
        <f t="shared" si="126"/>
        <v>8.4662576687116555</v>
      </c>
      <c r="S447" s="107">
        <f t="shared" si="123"/>
        <v>14.539877300613496</v>
      </c>
      <c r="T447" s="107">
        <f t="shared" si="123"/>
        <v>6.9938650306748462</v>
      </c>
    </row>
    <row r="448" spans="1:20" ht="15" customHeight="1" x14ac:dyDescent="0.15">
      <c r="A448" s="84"/>
      <c r="B448" s="84"/>
      <c r="C448" s="75" t="s">
        <v>387</v>
      </c>
      <c r="D448" s="102">
        <v>98</v>
      </c>
      <c r="E448" s="102">
        <v>21</v>
      </c>
      <c r="F448" s="102">
        <v>37</v>
      </c>
      <c r="G448" s="102">
        <v>16</v>
      </c>
      <c r="H448" s="102">
        <v>16</v>
      </c>
      <c r="I448" s="102">
        <v>8</v>
      </c>
      <c r="K448" s="110">
        <f>SUM(K437:K447)</f>
        <v>92</v>
      </c>
      <c r="L448" s="110">
        <f>SUM(L437:L447)</f>
        <v>158</v>
      </c>
      <c r="M448" s="110">
        <f>SUM(M437:M447)</f>
        <v>76</v>
      </c>
      <c r="N448" s="110">
        <f>SUM(K448:M448)</f>
        <v>326</v>
      </c>
      <c r="R448" s="107"/>
      <c r="S448" s="107"/>
      <c r="T448" s="107"/>
    </row>
    <row r="449" spans="1:18" ht="15" customHeight="1" x14ac:dyDescent="0.15">
      <c r="A449" s="74" t="s">
        <v>417</v>
      </c>
      <c r="B449" s="71" t="s">
        <v>334</v>
      </c>
      <c r="C449" s="72" t="s">
        <v>335</v>
      </c>
      <c r="D449" s="102">
        <v>577</v>
      </c>
      <c r="E449" s="102">
        <v>117</v>
      </c>
      <c r="F449" s="102">
        <v>216</v>
      </c>
      <c r="G449" s="102">
        <v>123</v>
      </c>
      <c r="H449" s="102">
        <v>81</v>
      </c>
      <c r="I449" s="102">
        <v>40</v>
      </c>
      <c r="K449" s="107">
        <f>K448/$N448</f>
        <v>0.2822085889570552</v>
      </c>
      <c r="L449" s="107">
        <f>L448/$N448</f>
        <v>0.48466257668711654</v>
      </c>
      <c r="M449" s="107">
        <f>M448/$N448</f>
        <v>0.23312883435582821</v>
      </c>
    </row>
    <row r="450" spans="1:18" ht="15" customHeight="1" x14ac:dyDescent="0.15">
      <c r="A450" s="83" t="s">
        <v>418</v>
      </c>
      <c r="B450" s="98"/>
      <c r="C450" s="75"/>
      <c r="D450" s="102"/>
      <c r="E450" s="102"/>
      <c r="F450" s="102"/>
      <c r="G450" s="102"/>
      <c r="H450" s="102"/>
      <c r="I450" s="102"/>
      <c r="R450" s="107">
        <f>CHITEST(K437:M447,R437:T447)</f>
        <v>0.79518062701192749</v>
      </c>
    </row>
    <row r="451" spans="1:18" ht="15" customHeight="1" x14ac:dyDescent="0.15">
      <c r="A451" s="83" t="s">
        <v>419</v>
      </c>
      <c r="B451" s="98"/>
      <c r="C451" s="74" t="s">
        <v>420</v>
      </c>
      <c r="D451" s="102">
        <v>50</v>
      </c>
      <c r="E451" s="102">
        <v>9</v>
      </c>
      <c r="F451" s="102">
        <v>17</v>
      </c>
      <c r="G451" s="102">
        <v>13</v>
      </c>
      <c r="H451" s="102">
        <v>3</v>
      </c>
      <c r="I451" s="102">
        <v>8</v>
      </c>
    </row>
    <row r="452" spans="1:18" ht="15" customHeight="1" x14ac:dyDescent="0.15">
      <c r="A452" s="83"/>
      <c r="B452" s="98"/>
      <c r="C452" s="74" t="s">
        <v>421</v>
      </c>
      <c r="D452" s="102">
        <v>100</v>
      </c>
      <c r="E452" s="102">
        <v>18</v>
      </c>
      <c r="F452" s="102">
        <v>37</v>
      </c>
      <c r="G452" s="102">
        <v>29</v>
      </c>
      <c r="H452" s="102">
        <v>11</v>
      </c>
      <c r="I452" s="102">
        <v>5</v>
      </c>
    </row>
    <row r="453" spans="1:18" ht="15" customHeight="1" x14ac:dyDescent="0.15">
      <c r="A453" s="83"/>
      <c r="B453" s="98"/>
      <c r="C453" s="74" t="s">
        <v>422</v>
      </c>
      <c r="D453" s="102">
        <v>93</v>
      </c>
      <c r="E453" s="102">
        <v>22</v>
      </c>
      <c r="F453" s="102">
        <v>34</v>
      </c>
      <c r="G453" s="102">
        <v>18</v>
      </c>
      <c r="H453" s="102">
        <v>14</v>
      </c>
      <c r="I453" s="102">
        <v>5</v>
      </c>
    </row>
    <row r="454" spans="1:18" ht="15" customHeight="1" x14ac:dyDescent="0.15">
      <c r="A454" s="83"/>
      <c r="B454" s="98"/>
      <c r="C454" s="74" t="s">
        <v>423</v>
      </c>
      <c r="D454" s="102">
        <v>72</v>
      </c>
      <c r="E454" s="102">
        <v>13</v>
      </c>
      <c r="F454" s="102">
        <v>32</v>
      </c>
      <c r="G454" s="102">
        <v>13</v>
      </c>
      <c r="H454" s="102">
        <v>12</v>
      </c>
      <c r="I454" s="102">
        <v>2</v>
      </c>
    </row>
    <row r="455" spans="1:18" ht="15" customHeight="1" x14ac:dyDescent="0.15">
      <c r="A455" s="83"/>
      <c r="B455" s="98"/>
      <c r="C455" s="74" t="s">
        <v>424</v>
      </c>
      <c r="D455" s="102">
        <v>15</v>
      </c>
      <c r="E455" s="102">
        <v>3</v>
      </c>
      <c r="F455" s="102">
        <v>6</v>
      </c>
      <c r="G455" s="102">
        <v>5</v>
      </c>
      <c r="H455" s="102">
        <v>1</v>
      </c>
      <c r="I455" s="102">
        <v>0</v>
      </c>
    </row>
    <row r="456" spans="1:18" ht="15" customHeight="1" x14ac:dyDescent="0.15">
      <c r="A456" s="83"/>
      <c r="B456" s="98"/>
      <c r="C456" s="74" t="s">
        <v>425</v>
      </c>
      <c r="D456" s="102">
        <v>11</v>
      </c>
      <c r="E456" s="102">
        <v>2</v>
      </c>
      <c r="F456" s="102">
        <v>5</v>
      </c>
      <c r="G456" s="102">
        <v>1</v>
      </c>
      <c r="H456" s="102">
        <v>3</v>
      </c>
      <c r="I456" s="102">
        <v>0</v>
      </c>
    </row>
    <row r="457" spans="1:18" ht="15" customHeight="1" x14ac:dyDescent="0.15">
      <c r="A457" s="83"/>
      <c r="B457" s="98"/>
      <c r="C457" s="74" t="s">
        <v>426</v>
      </c>
      <c r="D457" s="102">
        <v>4</v>
      </c>
      <c r="E457" s="102">
        <v>0</v>
      </c>
      <c r="F457" s="102">
        <v>3</v>
      </c>
      <c r="G457" s="102">
        <v>0</v>
      </c>
      <c r="H457" s="102">
        <v>1</v>
      </c>
      <c r="I457" s="102">
        <v>0</v>
      </c>
    </row>
    <row r="458" spans="1:18" ht="15" customHeight="1" x14ac:dyDescent="0.15">
      <c r="A458" s="83"/>
      <c r="B458" s="84"/>
      <c r="C458" s="75" t="s">
        <v>387</v>
      </c>
      <c r="D458" s="102">
        <v>232</v>
      </c>
      <c r="E458" s="102">
        <v>50</v>
      </c>
      <c r="F458" s="102">
        <v>82</v>
      </c>
      <c r="G458" s="102">
        <v>44</v>
      </c>
      <c r="H458" s="102">
        <v>36</v>
      </c>
      <c r="I458" s="102">
        <v>20</v>
      </c>
    </row>
    <row r="459" spans="1:18" ht="15" customHeight="1" x14ac:dyDescent="0.15">
      <c r="A459" s="83"/>
      <c r="B459" s="71" t="s">
        <v>334</v>
      </c>
      <c r="C459" s="72" t="s">
        <v>335</v>
      </c>
      <c r="D459" s="102">
        <v>57</v>
      </c>
      <c r="E459" s="102">
        <v>14</v>
      </c>
      <c r="F459" s="102">
        <v>18</v>
      </c>
      <c r="G459" s="102">
        <v>11</v>
      </c>
      <c r="H459" s="102">
        <v>10</v>
      </c>
      <c r="I459" s="102">
        <v>4</v>
      </c>
    </row>
    <row r="460" spans="1:18" ht="15" customHeight="1" x14ac:dyDescent="0.15">
      <c r="A460" s="83"/>
      <c r="B460" s="98"/>
      <c r="C460" s="75"/>
      <c r="D460" s="102"/>
      <c r="E460" s="102"/>
      <c r="F460" s="102"/>
      <c r="G460" s="102"/>
      <c r="H460" s="102"/>
      <c r="I460" s="102"/>
    </row>
    <row r="461" spans="1:18" ht="15" customHeight="1" x14ac:dyDescent="0.15">
      <c r="A461" s="83"/>
      <c r="B461" s="98"/>
      <c r="C461" s="74" t="s">
        <v>420</v>
      </c>
      <c r="D461" s="102">
        <v>4</v>
      </c>
      <c r="E461" s="102">
        <v>1</v>
      </c>
      <c r="F461" s="102">
        <v>2</v>
      </c>
      <c r="G461" s="102">
        <v>0</v>
      </c>
      <c r="H461" s="102">
        <v>1</v>
      </c>
      <c r="I461" s="102">
        <v>0</v>
      </c>
    </row>
    <row r="462" spans="1:18" ht="15" customHeight="1" x14ac:dyDescent="0.15">
      <c r="A462" s="83"/>
      <c r="B462" s="98"/>
      <c r="C462" s="74" t="s">
        <v>421</v>
      </c>
      <c r="D462" s="102">
        <v>10</v>
      </c>
      <c r="E462" s="102">
        <v>2</v>
      </c>
      <c r="F462" s="102">
        <v>3</v>
      </c>
      <c r="G462" s="102">
        <v>4</v>
      </c>
      <c r="H462" s="102">
        <v>0</v>
      </c>
      <c r="I462" s="102">
        <v>1</v>
      </c>
    </row>
    <row r="463" spans="1:18" ht="15" customHeight="1" x14ac:dyDescent="0.15">
      <c r="A463" s="83"/>
      <c r="B463" s="98"/>
      <c r="C463" s="74" t="s">
        <v>422</v>
      </c>
      <c r="D463" s="102">
        <v>12</v>
      </c>
      <c r="E463" s="102">
        <v>2</v>
      </c>
      <c r="F463" s="102">
        <v>4</v>
      </c>
      <c r="G463" s="102">
        <v>1</v>
      </c>
      <c r="H463" s="102">
        <v>5</v>
      </c>
      <c r="I463" s="102">
        <v>0</v>
      </c>
    </row>
    <row r="464" spans="1:18" ht="15" customHeight="1" x14ac:dyDescent="0.15">
      <c r="A464" s="83"/>
      <c r="B464" s="98"/>
      <c r="C464" s="74" t="s">
        <v>423</v>
      </c>
      <c r="D464" s="102">
        <v>5</v>
      </c>
      <c r="E464" s="102">
        <v>2</v>
      </c>
      <c r="F464" s="102">
        <v>1</v>
      </c>
      <c r="G464" s="102">
        <v>1</v>
      </c>
      <c r="H464" s="102">
        <v>1</v>
      </c>
      <c r="I464" s="102">
        <v>0</v>
      </c>
    </row>
    <row r="465" spans="1:9" ht="15" customHeight="1" x14ac:dyDescent="0.15">
      <c r="A465" s="83"/>
      <c r="B465" s="98"/>
      <c r="C465" s="74" t="s">
        <v>424</v>
      </c>
      <c r="D465" s="102">
        <v>2</v>
      </c>
      <c r="E465" s="102">
        <v>0</v>
      </c>
      <c r="F465" s="102">
        <v>1</v>
      </c>
      <c r="G465" s="102">
        <v>1</v>
      </c>
      <c r="H465" s="102">
        <v>0</v>
      </c>
      <c r="I465" s="102">
        <v>0</v>
      </c>
    </row>
    <row r="466" spans="1:9" ht="15" customHeight="1" x14ac:dyDescent="0.15">
      <c r="A466" s="83"/>
      <c r="B466" s="98"/>
      <c r="C466" s="74" t="s">
        <v>425</v>
      </c>
      <c r="D466" s="102">
        <v>0</v>
      </c>
      <c r="E466" s="102">
        <v>0</v>
      </c>
      <c r="F466" s="102">
        <v>0</v>
      </c>
      <c r="G466" s="102">
        <v>0</v>
      </c>
      <c r="H466" s="102">
        <v>0</v>
      </c>
      <c r="I466" s="102">
        <v>0</v>
      </c>
    </row>
    <row r="467" spans="1:9" ht="15" customHeight="1" x14ac:dyDescent="0.15">
      <c r="A467" s="83"/>
      <c r="B467" s="98"/>
      <c r="C467" s="74" t="s">
        <v>426</v>
      </c>
      <c r="D467" s="102">
        <v>0</v>
      </c>
      <c r="E467" s="102">
        <v>0</v>
      </c>
      <c r="F467" s="102">
        <v>0</v>
      </c>
      <c r="G467" s="102">
        <v>0</v>
      </c>
      <c r="H467" s="102">
        <v>0</v>
      </c>
      <c r="I467" s="102">
        <v>0</v>
      </c>
    </row>
    <row r="468" spans="1:9" ht="15" customHeight="1" x14ac:dyDescent="0.15">
      <c r="A468" s="83"/>
      <c r="B468" s="84"/>
      <c r="C468" s="75" t="s">
        <v>387</v>
      </c>
      <c r="D468" s="102">
        <v>24</v>
      </c>
      <c r="E468" s="102">
        <v>7</v>
      </c>
      <c r="F468" s="102">
        <v>7</v>
      </c>
      <c r="G468" s="102">
        <v>4</v>
      </c>
      <c r="H468" s="102">
        <v>3</v>
      </c>
      <c r="I468" s="102">
        <v>3</v>
      </c>
    </row>
    <row r="469" spans="1:9" ht="15" customHeight="1" x14ac:dyDescent="0.15">
      <c r="A469" s="83"/>
      <c r="B469" s="71" t="s">
        <v>334</v>
      </c>
      <c r="C469" s="72" t="s">
        <v>335</v>
      </c>
      <c r="D469" s="102">
        <v>503</v>
      </c>
      <c r="E469" s="102">
        <v>113</v>
      </c>
      <c r="F469" s="102">
        <v>195</v>
      </c>
      <c r="G469" s="102">
        <v>92</v>
      </c>
      <c r="H469" s="102">
        <v>69</v>
      </c>
      <c r="I469" s="102">
        <v>34</v>
      </c>
    </row>
    <row r="470" spans="1:9" ht="15" customHeight="1" x14ac:dyDescent="0.15">
      <c r="A470" s="83"/>
      <c r="B470" s="98"/>
      <c r="C470" s="75"/>
      <c r="D470" s="102"/>
      <c r="E470" s="102"/>
      <c r="F470" s="102"/>
      <c r="G470" s="102"/>
      <c r="H470" s="102"/>
      <c r="I470" s="102"/>
    </row>
    <row r="471" spans="1:9" ht="15" customHeight="1" x14ac:dyDescent="0.15">
      <c r="A471" s="83"/>
      <c r="B471" s="98"/>
      <c r="C471" s="74" t="s">
        <v>420</v>
      </c>
      <c r="D471" s="102">
        <v>85</v>
      </c>
      <c r="E471" s="102">
        <v>19</v>
      </c>
      <c r="F471" s="102">
        <v>29</v>
      </c>
      <c r="G471" s="102">
        <v>23</v>
      </c>
      <c r="H471" s="102">
        <v>11</v>
      </c>
      <c r="I471" s="102">
        <v>3</v>
      </c>
    </row>
    <row r="472" spans="1:9" ht="15" customHeight="1" x14ac:dyDescent="0.15">
      <c r="A472" s="83"/>
      <c r="B472" s="98"/>
      <c r="C472" s="74" t="s">
        <v>421</v>
      </c>
      <c r="D472" s="102">
        <v>122</v>
      </c>
      <c r="E472" s="102">
        <v>27</v>
      </c>
      <c r="F472" s="102">
        <v>44</v>
      </c>
      <c r="G472" s="102">
        <v>23</v>
      </c>
      <c r="H472" s="102">
        <v>12</v>
      </c>
      <c r="I472" s="102">
        <v>16</v>
      </c>
    </row>
    <row r="473" spans="1:9" ht="15" customHeight="1" x14ac:dyDescent="0.15">
      <c r="A473" s="83"/>
      <c r="B473" s="98"/>
      <c r="C473" s="74" t="s">
        <v>422</v>
      </c>
      <c r="D473" s="102">
        <v>105</v>
      </c>
      <c r="E473" s="102">
        <v>20</v>
      </c>
      <c r="F473" s="102">
        <v>48</v>
      </c>
      <c r="G473" s="102">
        <v>15</v>
      </c>
      <c r="H473" s="102">
        <v>17</v>
      </c>
      <c r="I473" s="102">
        <v>5</v>
      </c>
    </row>
    <row r="474" spans="1:9" ht="15" customHeight="1" x14ac:dyDescent="0.15">
      <c r="A474" s="83"/>
      <c r="B474" s="98"/>
      <c r="C474" s="74" t="s">
        <v>423</v>
      </c>
      <c r="D474" s="102">
        <v>51</v>
      </c>
      <c r="E474" s="102">
        <v>14</v>
      </c>
      <c r="F474" s="102">
        <v>22</v>
      </c>
      <c r="G474" s="102">
        <v>7</v>
      </c>
      <c r="H474" s="102">
        <v>7</v>
      </c>
      <c r="I474" s="102">
        <v>1</v>
      </c>
    </row>
    <row r="475" spans="1:9" ht="15" customHeight="1" x14ac:dyDescent="0.15">
      <c r="A475" s="83"/>
      <c r="B475" s="98"/>
      <c r="C475" s="74" t="s">
        <v>424</v>
      </c>
      <c r="D475" s="102">
        <v>14</v>
      </c>
      <c r="E475" s="102">
        <v>3</v>
      </c>
      <c r="F475" s="102">
        <v>6</v>
      </c>
      <c r="G475" s="102">
        <v>2</v>
      </c>
      <c r="H475" s="102">
        <v>3</v>
      </c>
      <c r="I475" s="102">
        <v>0</v>
      </c>
    </row>
    <row r="476" spans="1:9" ht="15" customHeight="1" x14ac:dyDescent="0.15">
      <c r="A476" s="83"/>
      <c r="B476" s="98"/>
      <c r="C476" s="74" t="s">
        <v>425</v>
      </c>
      <c r="D476" s="102">
        <v>4</v>
      </c>
      <c r="E476" s="102">
        <v>1</v>
      </c>
      <c r="F476" s="102">
        <v>1</v>
      </c>
      <c r="G476" s="102">
        <v>1</v>
      </c>
      <c r="H476" s="102">
        <v>0</v>
      </c>
      <c r="I476" s="102">
        <v>1</v>
      </c>
    </row>
    <row r="477" spans="1:9" ht="15" customHeight="1" x14ac:dyDescent="0.15">
      <c r="A477" s="83"/>
      <c r="B477" s="98"/>
      <c r="C477" s="74" t="s">
        <v>426</v>
      </c>
      <c r="D477" s="102">
        <v>0</v>
      </c>
      <c r="E477" s="102">
        <v>0</v>
      </c>
      <c r="F477" s="102">
        <v>0</v>
      </c>
      <c r="G477" s="102">
        <v>0</v>
      </c>
      <c r="H477" s="102">
        <v>0</v>
      </c>
      <c r="I477" s="102">
        <v>0</v>
      </c>
    </row>
    <row r="478" spans="1:9" ht="15" customHeight="1" x14ac:dyDescent="0.15">
      <c r="A478" s="84"/>
      <c r="B478" s="84"/>
      <c r="C478" s="75" t="s">
        <v>387</v>
      </c>
      <c r="D478" s="102">
        <v>122</v>
      </c>
      <c r="E478" s="102">
        <v>29</v>
      </c>
      <c r="F478" s="102">
        <v>45</v>
      </c>
      <c r="G478" s="102">
        <v>21</v>
      </c>
      <c r="H478" s="102">
        <v>19</v>
      </c>
      <c r="I478" s="102">
        <v>8</v>
      </c>
    </row>
  </sheetData>
  <mergeCells count="1">
    <mergeCell ref="D2:I2"/>
  </mergeCells>
  <phoneticPr fontId="1"/>
  <pageMargins left="0.39370078740157483" right="0.39370078740157483" top="0.70866141732283472" bottom="0.39370078740157483" header="0.31496062992125984" footer="0.19685039370078741"/>
  <pageSetup paperSize="9" scale="75" pageOrder="overThenDown" orientation="landscape" horizontalDpi="200" verticalDpi="200" r:id="rId1"/>
  <headerFooter alignWithMargins="0">
    <oddHeader>&amp;R【１．住まい事業所と介護サービス事業所の経営実態】
 &amp;A  (&amp;P/&amp;N)</oddHeader>
  </headerFooter>
  <rowBreaks count="7" manualBreakCount="7">
    <brk id="36" min="3" max="8" man="1"/>
    <brk id="51" min="3" max="8" man="1"/>
    <brk id="68" min="3" max="8" man="1"/>
    <brk id="101" min="3" max="8" man="1"/>
    <brk id="131" min="3" max="8" man="1"/>
    <brk id="167" min="3" max="8" man="1"/>
    <brk id="209" min="3" max="8"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F20"/>
  <sheetViews>
    <sheetView showGridLines="0" view="pageBreakPreview" zoomScale="85" zoomScaleNormal="100" zoomScaleSheetLayoutView="85" workbookViewId="0"/>
  </sheetViews>
  <sheetFormatPr defaultColWidth="8" defaultRowHeight="15" customHeight="1" x14ac:dyDescent="0.15"/>
  <cols>
    <col min="1" max="1" width="11.42578125" style="114" customWidth="1"/>
    <col min="2" max="2" width="33.85546875" style="114" customWidth="1"/>
    <col min="3" max="32" width="8.140625" style="114" hidden="1" customWidth="1"/>
    <col min="33" max="52" width="7.28515625" style="114" hidden="1" customWidth="1"/>
    <col min="53" max="56" width="8.140625" style="114" hidden="1" customWidth="1"/>
    <col min="57" max="73" width="8.140625" style="114" customWidth="1"/>
    <col min="74" max="74" width="9.7109375" style="114" customWidth="1"/>
    <col min="75" max="91" width="8.140625" style="114" customWidth="1"/>
    <col min="92" max="92" width="9.28515625" style="114" customWidth="1"/>
    <col min="93" max="101" width="8.140625" style="114" customWidth="1"/>
    <col min="102" max="16384" width="8" style="114"/>
  </cols>
  <sheetData>
    <row r="1" spans="1:110" ht="15" customHeight="1" x14ac:dyDescent="0.15">
      <c r="C1" s="114" t="s">
        <v>741</v>
      </c>
      <c r="I1" s="114" t="s">
        <v>741</v>
      </c>
      <c r="O1" s="114" t="s">
        <v>741</v>
      </c>
      <c r="U1" s="114" t="s">
        <v>741</v>
      </c>
      <c r="AA1" s="114" t="s">
        <v>741</v>
      </c>
      <c r="AG1" s="114" t="s">
        <v>742</v>
      </c>
      <c r="AQ1" s="114" t="s">
        <v>743</v>
      </c>
      <c r="BA1" s="190" t="s">
        <v>744</v>
      </c>
      <c r="BE1" s="190" t="s">
        <v>694</v>
      </c>
      <c r="BN1" s="190" t="s">
        <v>729</v>
      </c>
      <c r="BW1" s="190" t="s">
        <v>729</v>
      </c>
      <c r="CF1" s="190" t="s">
        <v>729</v>
      </c>
      <c r="CO1" s="190" t="s">
        <v>745</v>
      </c>
      <c r="CX1" s="190" t="s">
        <v>745</v>
      </c>
    </row>
    <row r="2" spans="1:110" ht="15" customHeight="1" x14ac:dyDescent="0.15">
      <c r="B2" s="250"/>
      <c r="C2" s="114" t="s">
        <v>746</v>
      </c>
      <c r="I2" s="114" t="s">
        <v>747</v>
      </c>
      <c r="O2" s="114" t="s">
        <v>748</v>
      </c>
      <c r="U2" s="114" t="s">
        <v>749</v>
      </c>
      <c r="AA2" s="114" t="s">
        <v>750</v>
      </c>
      <c r="BN2" s="114" t="s">
        <v>730</v>
      </c>
      <c r="BW2" s="114" t="s">
        <v>731</v>
      </c>
      <c r="CF2" s="114" t="s">
        <v>732</v>
      </c>
      <c r="CO2" s="114" t="s">
        <v>751</v>
      </c>
      <c r="CX2" s="114" t="s">
        <v>752</v>
      </c>
    </row>
    <row r="3" spans="1:110" s="123" customFormat="1" ht="56.25" x14ac:dyDescent="0.15">
      <c r="A3" s="115"/>
      <c r="B3" s="117"/>
      <c r="C3" s="159" t="s">
        <v>499</v>
      </c>
      <c r="D3" s="160" t="s">
        <v>753</v>
      </c>
      <c r="E3" s="160" t="s">
        <v>754</v>
      </c>
      <c r="F3" s="160" t="s">
        <v>755</v>
      </c>
      <c r="G3" s="160" t="s">
        <v>756</v>
      </c>
      <c r="H3" s="159" t="s">
        <v>332</v>
      </c>
      <c r="I3" s="159" t="s">
        <v>499</v>
      </c>
      <c r="J3" s="160" t="s">
        <v>753</v>
      </c>
      <c r="K3" s="160" t="s">
        <v>754</v>
      </c>
      <c r="L3" s="160" t="s">
        <v>755</v>
      </c>
      <c r="M3" s="160" t="s">
        <v>756</v>
      </c>
      <c r="N3" s="159" t="s">
        <v>332</v>
      </c>
      <c r="O3" s="159" t="s">
        <v>499</v>
      </c>
      <c r="P3" s="160" t="s">
        <v>753</v>
      </c>
      <c r="Q3" s="160" t="s">
        <v>754</v>
      </c>
      <c r="R3" s="160" t="s">
        <v>755</v>
      </c>
      <c r="S3" s="160" t="s">
        <v>756</v>
      </c>
      <c r="T3" s="159" t="s">
        <v>332</v>
      </c>
      <c r="U3" s="159" t="s">
        <v>499</v>
      </c>
      <c r="V3" s="160" t="s">
        <v>753</v>
      </c>
      <c r="W3" s="160" t="s">
        <v>754</v>
      </c>
      <c r="X3" s="160" t="s">
        <v>755</v>
      </c>
      <c r="Y3" s="160" t="s">
        <v>756</v>
      </c>
      <c r="Z3" s="159" t="s">
        <v>332</v>
      </c>
      <c r="AA3" s="159" t="s">
        <v>499</v>
      </c>
      <c r="AB3" s="160" t="s">
        <v>753</v>
      </c>
      <c r="AC3" s="160" t="s">
        <v>754</v>
      </c>
      <c r="AD3" s="160" t="s">
        <v>755</v>
      </c>
      <c r="AE3" s="160" t="s">
        <v>756</v>
      </c>
      <c r="AF3" s="159" t="s">
        <v>332</v>
      </c>
      <c r="AG3" s="159" t="s">
        <v>499</v>
      </c>
      <c r="AH3" s="160" t="s">
        <v>757</v>
      </c>
      <c r="AI3" s="160" t="s">
        <v>758</v>
      </c>
      <c r="AJ3" s="160" t="s">
        <v>759</v>
      </c>
      <c r="AK3" s="160" t="s">
        <v>760</v>
      </c>
      <c r="AL3" s="160" t="s">
        <v>761</v>
      </c>
      <c r="AM3" s="160" t="s">
        <v>762</v>
      </c>
      <c r="AN3" s="160" t="s">
        <v>763</v>
      </c>
      <c r="AO3" s="159" t="s">
        <v>764</v>
      </c>
      <c r="AP3" s="160" t="s">
        <v>765</v>
      </c>
      <c r="AQ3" s="160" t="s">
        <v>766</v>
      </c>
      <c r="AR3" s="160" t="s">
        <v>767</v>
      </c>
      <c r="AS3" s="160" t="s">
        <v>768</v>
      </c>
      <c r="AT3" s="160" t="s">
        <v>769</v>
      </c>
      <c r="AU3" s="160" t="s">
        <v>770</v>
      </c>
      <c r="AV3" s="160" t="s">
        <v>771</v>
      </c>
      <c r="AW3" s="160" t="s">
        <v>772</v>
      </c>
      <c r="AX3" s="160" t="s">
        <v>773</v>
      </c>
      <c r="AY3" s="159" t="s">
        <v>774</v>
      </c>
      <c r="AZ3" s="159" t="s">
        <v>332</v>
      </c>
      <c r="BA3" s="159" t="s">
        <v>499</v>
      </c>
      <c r="BB3" s="160" t="s">
        <v>775</v>
      </c>
      <c r="BC3" s="160" t="s">
        <v>776</v>
      </c>
      <c r="BD3" s="159" t="s">
        <v>332</v>
      </c>
      <c r="BE3" s="159" t="s">
        <v>499</v>
      </c>
      <c r="BF3" s="160" t="s">
        <v>716</v>
      </c>
      <c r="BG3" s="160" t="s">
        <v>717</v>
      </c>
      <c r="BH3" s="160" t="s">
        <v>718</v>
      </c>
      <c r="BI3" s="160" t="s">
        <v>719</v>
      </c>
      <c r="BJ3" s="160" t="s">
        <v>720</v>
      </c>
      <c r="BK3" s="160" t="s">
        <v>721</v>
      </c>
      <c r="BL3" s="159" t="s">
        <v>483</v>
      </c>
      <c r="BM3" s="226" t="s">
        <v>722</v>
      </c>
      <c r="BN3" s="159" t="s">
        <v>499</v>
      </c>
      <c r="BO3" s="193" t="s">
        <v>709</v>
      </c>
      <c r="BP3" s="194" t="s">
        <v>710</v>
      </c>
      <c r="BQ3" s="194" t="s">
        <v>711</v>
      </c>
      <c r="BR3" s="194" t="s">
        <v>712</v>
      </c>
      <c r="BS3" s="194" t="s">
        <v>713</v>
      </c>
      <c r="BT3" s="194" t="s">
        <v>714</v>
      </c>
      <c r="BU3" s="215" t="s">
        <v>483</v>
      </c>
      <c r="BV3" s="226" t="s">
        <v>733</v>
      </c>
      <c r="BW3" s="159" t="s">
        <v>499</v>
      </c>
      <c r="BX3" s="193" t="s">
        <v>709</v>
      </c>
      <c r="BY3" s="194" t="s">
        <v>710</v>
      </c>
      <c r="BZ3" s="194" t="s">
        <v>711</v>
      </c>
      <c r="CA3" s="194" t="s">
        <v>712</v>
      </c>
      <c r="CB3" s="194" t="s">
        <v>713</v>
      </c>
      <c r="CC3" s="194" t="s">
        <v>714</v>
      </c>
      <c r="CD3" s="215" t="s">
        <v>483</v>
      </c>
      <c r="CE3" s="226" t="s">
        <v>733</v>
      </c>
      <c r="CF3" s="159" t="s">
        <v>499</v>
      </c>
      <c r="CG3" s="193" t="s">
        <v>709</v>
      </c>
      <c r="CH3" s="194" t="s">
        <v>710</v>
      </c>
      <c r="CI3" s="194" t="s">
        <v>711</v>
      </c>
      <c r="CJ3" s="194" t="s">
        <v>712</v>
      </c>
      <c r="CK3" s="194" t="s">
        <v>713</v>
      </c>
      <c r="CL3" s="194" t="s">
        <v>714</v>
      </c>
      <c r="CM3" s="215" t="s">
        <v>483</v>
      </c>
      <c r="CN3" s="226" t="s">
        <v>733</v>
      </c>
      <c r="CO3" s="159" t="s">
        <v>499</v>
      </c>
      <c r="CP3" s="193" t="s">
        <v>777</v>
      </c>
      <c r="CQ3" s="193" t="s">
        <v>778</v>
      </c>
      <c r="CR3" s="194" t="s">
        <v>779</v>
      </c>
      <c r="CS3" s="194" t="s">
        <v>780</v>
      </c>
      <c r="CT3" s="194" t="s">
        <v>781</v>
      </c>
      <c r="CU3" s="193" t="s">
        <v>782</v>
      </c>
      <c r="CV3" s="226" t="s">
        <v>332</v>
      </c>
      <c r="CW3" s="226" t="s">
        <v>783</v>
      </c>
      <c r="CX3" s="159" t="s">
        <v>499</v>
      </c>
      <c r="CY3" s="193" t="s">
        <v>777</v>
      </c>
      <c r="CZ3" s="193" t="s">
        <v>778</v>
      </c>
      <c r="DA3" s="194" t="s">
        <v>779</v>
      </c>
      <c r="DB3" s="194" t="s">
        <v>780</v>
      </c>
      <c r="DC3" s="194" t="s">
        <v>781</v>
      </c>
      <c r="DD3" s="193" t="s">
        <v>782</v>
      </c>
      <c r="DE3" s="226" t="s">
        <v>332</v>
      </c>
      <c r="DF3" s="226" t="s">
        <v>783</v>
      </c>
    </row>
    <row r="4" spans="1:110" ht="15" customHeight="1" x14ac:dyDescent="0.15">
      <c r="A4" s="230" t="s">
        <v>504</v>
      </c>
      <c r="B4" s="231"/>
      <c r="C4" s="128">
        <f t="shared" ref="C4:BN4" si="0">C14</f>
        <v>1601</v>
      </c>
      <c r="D4" s="128">
        <f t="shared" si="0"/>
        <v>1070</v>
      </c>
      <c r="E4" s="128">
        <f t="shared" si="0"/>
        <v>15</v>
      </c>
      <c r="F4" s="128">
        <f t="shared" si="0"/>
        <v>159</v>
      </c>
      <c r="G4" s="128">
        <f t="shared" si="0"/>
        <v>315</v>
      </c>
      <c r="H4" s="128">
        <f t="shared" si="0"/>
        <v>42</v>
      </c>
      <c r="I4" s="128">
        <f t="shared" si="0"/>
        <v>1601</v>
      </c>
      <c r="J4" s="128">
        <f t="shared" si="0"/>
        <v>815</v>
      </c>
      <c r="K4" s="128">
        <f t="shared" si="0"/>
        <v>21</v>
      </c>
      <c r="L4" s="128">
        <f t="shared" si="0"/>
        <v>298</v>
      </c>
      <c r="M4" s="128">
        <f t="shared" si="0"/>
        <v>403</v>
      </c>
      <c r="N4" s="128">
        <f t="shared" si="0"/>
        <v>64</v>
      </c>
      <c r="O4" s="128">
        <f t="shared" si="0"/>
        <v>1601</v>
      </c>
      <c r="P4" s="128">
        <f t="shared" si="0"/>
        <v>125</v>
      </c>
      <c r="Q4" s="128">
        <f t="shared" si="0"/>
        <v>33</v>
      </c>
      <c r="R4" s="128">
        <f t="shared" si="0"/>
        <v>1115</v>
      </c>
      <c r="S4" s="128">
        <f t="shared" si="0"/>
        <v>273</v>
      </c>
      <c r="T4" s="128">
        <f t="shared" si="0"/>
        <v>55</v>
      </c>
      <c r="U4" s="128">
        <f t="shared" si="0"/>
        <v>1601</v>
      </c>
      <c r="V4" s="128">
        <f t="shared" si="0"/>
        <v>795</v>
      </c>
      <c r="W4" s="128">
        <f t="shared" si="0"/>
        <v>11</v>
      </c>
      <c r="X4" s="128">
        <f t="shared" si="0"/>
        <v>437</v>
      </c>
      <c r="Y4" s="128">
        <f t="shared" si="0"/>
        <v>281</v>
      </c>
      <c r="Z4" s="128">
        <f t="shared" si="0"/>
        <v>77</v>
      </c>
      <c r="AA4" s="128">
        <f t="shared" si="0"/>
        <v>1601</v>
      </c>
      <c r="AB4" s="128">
        <f t="shared" si="0"/>
        <v>684</v>
      </c>
      <c r="AC4" s="128">
        <f t="shared" si="0"/>
        <v>24</v>
      </c>
      <c r="AD4" s="128">
        <f t="shared" si="0"/>
        <v>523</v>
      </c>
      <c r="AE4" s="128">
        <f t="shared" si="0"/>
        <v>300</v>
      </c>
      <c r="AF4" s="128">
        <f t="shared" si="0"/>
        <v>70</v>
      </c>
      <c r="AG4" s="128">
        <f t="shared" si="0"/>
        <v>1601</v>
      </c>
      <c r="AH4" s="128">
        <f t="shared" si="0"/>
        <v>1047</v>
      </c>
      <c r="AI4" s="128">
        <f t="shared" si="0"/>
        <v>39</v>
      </c>
      <c r="AJ4" s="128">
        <f t="shared" si="0"/>
        <v>32</v>
      </c>
      <c r="AK4" s="128">
        <f t="shared" si="0"/>
        <v>7</v>
      </c>
      <c r="AL4" s="128">
        <f t="shared" si="0"/>
        <v>4</v>
      </c>
      <c r="AM4" s="128">
        <f t="shared" si="0"/>
        <v>9</v>
      </c>
      <c r="AN4" s="128">
        <f t="shared" si="0"/>
        <v>37</v>
      </c>
      <c r="AO4" s="128">
        <f t="shared" si="0"/>
        <v>26</v>
      </c>
      <c r="AP4" s="128">
        <f t="shared" si="0"/>
        <v>14</v>
      </c>
      <c r="AQ4" s="128">
        <f t="shared" si="0"/>
        <v>43</v>
      </c>
      <c r="AR4" s="128">
        <f t="shared" si="0"/>
        <v>20</v>
      </c>
      <c r="AS4" s="128">
        <f t="shared" si="0"/>
        <v>1</v>
      </c>
      <c r="AT4" s="128">
        <f t="shared" si="0"/>
        <v>34</v>
      </c>
      <c r="AU4" s="128">
        <f t="shared" si="0"/>
        <v>53</v>
      </c>
      <c r="AV4" s="128">
        <f t="shared" si="0"/>
        <v>0</v>
      </c>
      <c r="AW4" s="128">
        <f t="shared" si="0"/>
        <v>4</v>
      </c>
      <c r="AX4" s="128">
        <f t="shared" si="0"/>
        <v>3</v>
      </c>
      <c r="AY4" s="128">
        <f t="shared" si="0"/>
        <v>82</v>
      </c>
      <c r="AZ4" s="128">
        <f t="shared" si="0"/>
        <v>236</v>
      </c>
      <c r="BA4" s="128">
        <f t="shared" si="0"/>
        <v>1601</v>
      </c>
      <c r="BB4" s="128">
        <f t="shared" si="0"/>
        <v>437</v>
      </c>
      <c r="BC4" s="128">
        <f t="shared" si="0"/>
        <v>1130</v>
      </c>
      <c r="BD4" s="128">
        <f t="shared" si="0"/>
        <v>34</v>
      </c>
      <c r="BE4" s="128">
        <f t="shared" si="0"/>
        <v>1601</v>
      </c>
      <c r="BF4" s="128">
        <f t="shared" si="0"/>
        <v>171</v>
      </c>
      <c r="BG4" s="128">
        <f t="shared" si="0"/>
        <v>116</v>
      </c>
      <c r="BH4" s="128">
        <f t="shared" si="0"/>
        <v>101</v>
      </c>
      <c r="BI4" s="128">
        <f t="shared" si="0"/>
        <v>123</v>
      </c>
      <c r="BJ4" s="128">
        <f t="shared" si="0"/>
        <v>407</v>
      </c>
      <c r="BK4" s="128">
        <f t="shared" si="0"/>
        <v>20</v>
      </c>
      <c r="BL4" s="128">
        <f t="shared" si="0"/>
        <v>663</v>
      </c>
      <c r="BM4" s="232">
        <v>60.795692858541166</v>
      </c>
      <c r="BN4" s="128">
        <f t="shared" si="0"/>
        <v>1582</v>
      </c>
      <c r="BO4" s="128">
        <f t="shared" ref="BO4:BU4" si="1">BO14</f>
        <v>292</v>
      </c>
      <c r="BP4" s="128">
        <f t="shared" si="1"/>
        <v>424</v>
      </c>
      <c r="BQ4" s="128">
        <f t="shared" si="1"/>
        <v>177</v>
      </c>
      <c r="BR4" s="128">
        <f t="shared" si="1"/>
        <v>283</v>
      </c>
      <c r="BS4" s="128">
        <f t="shared" si="1"/>
        <v>152</v>
      </c>
      <c r="BT4" s="128">
        <f t="shared" si="1"/>
        <v>55</v>
      </c>
      <c r="BU4" s="128">
        <f t="shared" si="1"/>
        <v>199</v>
      </c>
      <c r="BV4" s="232">
        <v>9849.4526391901654</v>
      </c>
      <c r="BW4" s="128">
        <f t="shared" ref="BW4:CD4" si="2">BW14</f>
        <v>1582</v>
      </c>
      <c r="BX4" s="128">
        <f t="shared" si="2"/>
        <v>1096</v>
      </c>
      <c r="BY4" s="128">
        <f t="shared" si="2"/>
        <v>5</v>
      </c>
      <c r="BZ4" s="128">
        <f t="shared" si="2"/>
        <v>30</v>
      </c>
      <c r="CA4" s="128">
        <f t="shared" si="2"/>
        <v>41</v>
      </c>
      <c r="CB4" s="128">
        <f t="shared" si="2"/>
        <v>21</v>
      </c>
      <c r="CC4" s="128">
        <f t="shared" si="2"/>
        <v>0</v>
      </c>
      <c r="CD4" s="128">
        <f t="shared" si="2"/>
        <v>389</v>
      </c>
      <c r="CE4" s="232">
        <v>1137.0913663034366</v>
      </c>
      <c r="CF4" s="128">
        <f t="shared" ref="CF4:CM4" si="3">CF14</f>
        <v>1582</v>
      </c>
      <c r="CG4" s="128">
        <f t="shared" si="3"/>
        <v>384</v>
      </c>
      <c r="CH4" s="128">
        <f t="shared" si="3"/>
        <v>218</v>
      </c>
      <c r="CI4" s="128">
        <f t="shared" si="3"/>
        <v>278</v>
      </c>
      <c r="CJ4" s="128">
        <f t="shared" si="3"/>
        <v>298</v>
      </c>
      <c r="CK4" s="128">
        <f t="shared" si="3"/>
        <v>93</v>
      </c>
      <c r="CL4" s="128">
        <f t="shared" si="3"/>
        <v>17</v>
      </c>
      <c r="CM4" s="128">
        <f t="shared" si="3"/>
        <v>294</v>
      </c>
      <c r="CN4" s="232">
        <v>7999.9464285714284</v>
      </c>
      <c r="CO4" s="128">
        <f t="shared" ref="CO4:CV4" si="4">CO14</f>
        <v>1582</v>
      </c>
      <c r="CP4" s="128">
        <f t="shared" si="4"/>
        <v>1313</v>
      </c>
      <c r="CQ4" s="128">
        <f t="shared" si="4"/>
        <v>138</v>
      </c>
      <c r="CR4" s="128">
        <f t="shared" si="4"/>
        <v>80</v>
      </c>
      <c r="CS4" s="128">
        <f t="shared" si="4"/>
        <v>15</v>
      </c>
      <c r="CT4" s="128">
        <f t="shared" si="4"/>
        <v>7</v>
      </c>
      <c r="CU4" s="128">
        <f t="shared" si="4"/>
        <v>29</v>
      </c>
      <c r="CV4" s="128">
        <f t="shared" si="4"/>
        <v>0</v>
      </c>
      <c r="CW4" s="232">
        <v>1.3862199747155499</v>
      </c>
      <c r="CX4" s="128">
        <f t="shared" ref="CX4:DE4" si="5">CX14</f>
        <v>1582</v>
      </c>
      <c r="CY4" s="128">
        <f t="shared" si="5"/>
        <v>1178</v>
      </c>
      <c r="CZ4" s="128">
        <f t="shared" si="5"/>
        <v>346</v>
      </c>
      <c r="DA4" s="128">
        <f t="shared" si="5"/>
        <v>47</v>
      </c>
      <c r="DB4" s="128">
        <f t="shared" si="5"/>
        <v>5</v>
      </c>
      <c r="DC4" s="128">
        <f t="shared" si="5"/>
        <v>0</v>
      </c>
      <c r="DD4" s="128">
        <f t="shared" si="5"/>
        <v>6</v>
      </c>
      <c r="DE4" s="128">
        <f t="shared" si="5"/>
        <v>0</v>
      </c>
      <c r="DF4" s="232">
        <v>0.96839443742098608</v>
      </c>
    </row>
    <row r="5" spans="1:110" ht="15" customHeight="1" x14ac:dyDescent="0.15">
      <c r="A5" s="236"/>
      <c r="B5" s="237"/>
      <c r="C5" s="134">
        <f>IF(SUM(D5:H5)&gt;100,"－",SUM(D5:H5))</f>
        <v>100</v>
      </c>
      <c r="D5" s="133">
        <f t="shared" ref="D5:H5" si="6">D4/$C4*100</f>
        <v>66.833229231730172</v>
      </c>
      <c r="E5" s="133">
        <f t="shared" si="6"/>
        <v>0.93691442848219864</v>
      </c>
      <c r="F5" s="133">
        <f t="shared" si="6"/>
        <v>9.9312929419113054</v>
      </c>
      <c r="G5" s="133">
        <f t="shared" si="6"/>
        <v>19.675202998126171</v>
      </c>
      <c r="H5" s="133">
        <f t="shared" si="6"/>
        <v>2.623360399750156</v>
      </c>
      <c r="I5" s="134">
        <f>IF(SUM(J5:N5)&gt;100,"－",SUM(J5:N5))</f>
        <v>100</v>
      </c>
      <c r="J5" s="133">
        <f t="shared" ref="J5:N5" si="7">J4/$I4*100</f>
        <v>50.905683947532786</v>
      </c>
      <c r="K5" s="133">
        <f t="shared" si="7"/>
        <v>1.311680199875078</v>
      </c>
      <c r="L5" s="133">
        <f t="shared" si="7"/>
        <v>18.613366645846348</v>
      </c>
      <c r="M5" s="133">
        <f t="shared" si="7"/>
        <v>25.171767645221738</v>
      </c>
      <c r="N5" s="133">
        <f t="shared" si="7"/>
        <v>3.9975015615240475</v>
      </c>
      <c r="O5" s="134">
        <f>IF(SUM(P5:T5)&gt;100,"－",SUM(P5:T5))</f>
        <v>99.999999999999986</v>
      </c>
      <c r="P5" s="133">
        <f t="shared" ref="P5:T5" si="8">P4/$O4*100</f>
        <v>7.8076202373516548</v>
      </c>
      <c r="Q5" s="133">
        <f t="shared" si="8"/>
        <v>2.061211742660837</v>
      </c>
      <c r="R5" s="133">
        <f t="shared" si="8"/>
        <v>69.643972517176763</v>
      </c>
      <c r="S5" s="133">
        <f t="shared" si="8"/>
        <v>17.051842598376016</v>
      </c>
      <c r="T5" s="133">
        <f t="shared" si="8"/>
        <v>3.4353529044347284</v>
      </c>
      <c r="U5" s="134">
        <f>IF(SUM(V5:Z5)&gt;100,"－",SUM(V5:Z5))</f>
        <v>99.999999999999986</v>
      </c>
      <c r="V5" s="133">
        <f t="shared" ref="V5:Z5" si="9">V4/$U4*100</f>
        <v>49.656464709556523</v>
      </c>
      <c r="W5" s="133">
        <f t="shared" si="9"/>
        <v>0.68707058088694561</v>
      </c>
      <c r="X5" s="133">
        <f t="shared" si="9"/>
        <v>27.295440349781387</v>
      </c>
      <c r="Y5" s="133">
        <f t="shared" si="9"/>
        <v>17.551530293566518</v>
      </c>
      <c r="Z5" s="133">
        <f t="shared" si="9"/>
        <v>4.8094940662086199</v>
      </c>
      <c r="AA5" s="134">
        <f>IF(SUM(AB5:AF5)&gt;100,"－",SUM(AB5:AF5))</f>
        <v>100</v>
      </c>
      <c r="AB5" s="133">
        <f t="shared" ref="AB5:AF5" si="10">AB4/$AA4*100</f>
        <v>42.723297938788257</v>
      </c>
      <c r="AC5" s="133">
        <f t="shared" si="10"/>
        <v>1.4990630855715179</v>
      </c>
      <c r="AD5" s="133">
        <f t="shared" si="10"/>
        <v>32.667083073079326</v>
      </c>
      <c r="AE5" s="133">
        <f t="shared" si="10"/>
        <v>18.738288569643974</v>
      </c>
      <c r="AF5" s="133">
        <f t="shared" si="10"/>
        <v>4.3722673329169268</v>
      </c>
      <c r="AG5" s="134" t="str">
        <f>IF(SUM(AH5:AZ5)&gt;100,"－",SUM(AH5:AZ5))</f>
        <v>－</v>
      </c>
      <c r="AH5" s="133">
        <f t="shared" ref="AH5:AZ5" si="11">AH4/$AG4*100</f>
        <v>65.396627108057459</v>
      </c>
      <c r="AI5" s="133">
        <f t="shared" si="11"/>
        <v>2.4359775140537163</v>
      </c>
      <c r="AJ5" s="133">
        <f t="shared" si="11"/>
        <v>1.9987507807620237</v>
      </c>
      <c r="AK5" s="133">
        <f t="shared" si="11"/>
        <v>0.43722673329169265</v>
      </c>
      <c r="AL5" s="133">
        <f t="shared" si="11"/>
        <v>0.24984384759525297</v>
      </c>
      <c r="AM5" s="133">
        <f t="shared" si="11"/>
        <v>0.56214865708931916</v>
      </c>
      <c r="AN5" s="133">
        <f t="shared" si="11"/>
        <v>2.3110555902560899</v>
      </c>
      <c r="AO5" s="133">
        <f t="shared" si="11"/>
        <v>1.6239850093691444</v>
      </c>
      <c r="AP5" s="133">
        <f t="shared" si="11"/>
        <v>0.8744534665833853</v>
      </c>
      <c r="AQ5" s="133">
        <f t="shared" si="11"/>
        <v>2.6858213616489697</v>
      </c>
      <c r="AR5" s="133">
        <f t="shared" si="11"/>
        <v>1.2492192379762648</v>
      </c>
      <c r="AS5" s="133">
        <f t="shared" si="11"/>
        <v>6.2460961898813241E-2</v>
      </c>
      <c r="AT5" s="133">
        <f t="shared" si="11"/>
        <v>2.1236727045596502</v>
      </c>
      <c r="AU5" s="133">
        <f t="shared" si="11"/>
        <v>3.3104309806371015</v>
      </c>
      <c r="AV5" s="133">
        <f t="shared" si="11"/>
        <v>0</v>
      </c>
      <c r="AW5" s="133">
        <f t="shared" si="11"/>
        <v>0.24984384759525297</v>
      </c>
      <c r="AX5" s="133">
        <f t="shared" si="11"/>
        <v>0.18738288569643974</v>
      </c>
      <c r="AY5" s="133">
        <f t="shared" si="11"/>
        <v>5.1217988757026855</v>
      </c>
      <c r="AZ5" s="133">
        <f t="shared" si="11"/>
        <v>14.740787008119923</v>
      </c>
      <c r="BA5" s="134">
        <f>IF(SUM(BB5:BD5)&gt;100,"－",SUM(BB5:BD5))</f>
        <v>100</v>
      </c>
      <c r="BB5" s="133">
        <f>BB4/$BA4*100</f>
        <v>27.295440349781387</v>
      </c>
      <c r="BC5" s="133">
        <f>BC4/$BA4*100</f>
        <v>70.58088694565896</v>
      </c>
      <c r="BD5" s="133">
        <f>BD4/$BA4*100</f>
        <v>2.1236727045596502</v>
      </c>
      <c r="BE5" s="134">
        <f>IF(SUM(BF5:BL5)&gt;100,"－",SUM(BF5:BL5))</f>
        <v>100</v>
      </c>
      <c r="BF5" s="133">
        <f t="shared" ref="BF5:BL5" si="12">BF4/$BE4*100</f>
        <v>10.680824484697064</v>
      </c>
      <c r="BG5" s="133">
        <f t="shared" si="12"/>
        <v>7.2454715802623362</v>
      </c>
      <c r="BH5" s="133">
        <f t="shared" si="12"/>
        <v>6.3085571517801382</v>
      </c>
      <c r="BI5" s="133">
        <f t="shared" si="12"/>
        <v>7.6826983135540292</v>
      </c>
      <c r="BJ5" s="133">
        <f t="shared" si="12"/>
        <v>25.421611492816986</v>
      </c>
      <c r="BK5" s="133">
        <f t="shared" si="12"/>
        <v>1.2492192379762648</v>
      </c>
      <c r="BL5" s="133">
        <f t="shared" si="12"/>
        <v>41.411617738913179</v>
      </c>
      <c r="BM5" s="238"/>
      <c r="BN5" s="134">
        <f>IF(SUM(BO5:BU5)&gt;100,"－",SUM(BO5:BU5))</f>
        <v>99.999999999999986</v>
      </c>
      <c r="BO5" s="133">
        <f t="shared" ref="BO5:BU5" si="13">BO4/$BN4*100</f>
        <v>18.457648546144121</v>
      </c>
      <c r="BP5" s="133">
        <f t="shared" si="13"/>
        <v>26.801517067003793</v>
      </c>
      <c r="BQ5" s="133">
        <f t="shared" si="13"/>
        <v>11.188369152970923</v>
      </c>
      <c r="BR5" s="133">
        <f t="shared" si="13"/>
        <v>17.888748419721871</v>
      </c>
      <c r="BS5" s="133">
        <f t="shared" si="13"/>
        <v>9.6080910240202275</v>
      </c>
      <c r="BT5" s="133">
        <f t="shared" si="13"/>
        <v>3.4766118836915298</v>
      </c>
      <c r="BU5" s="133">
        <f t="shared" si="13"/>
        <v>12.579013906447534</v>
      </c>
      <c r="BV5" s="238"/>
      <c r="BW5" s="134">
        <f>IF(SUM(BX5:CD5)&gt;100,"－",SUM(BX5:CD5))</f>
        <v>100</v>
      </c>
      <c r="BX5" s="133">
        <f t="shared" ref="BX5:CD5" si="14">BX4/$BW4*100</f>
        <v>69.279393173198471</v>
      </c>
      <c r="BY5" s="133">
        <f t="shared" si="14"/>
        <v>0.31605562579013907</v>
      </c>
      <c r="BZ5" s="133">
        <f t="shared" si="14"/>
        <v>1.8963337547408345</v>
      </c>
      <c r="CA5" s="133">
        <f t="shared" si="14"/>
        <v>2.5916561314791404</v>
      </c>
      <c r="CB5" s="133">
        <f t="shared" si="14"/>
        <v>1.3274336283185841</v>
      </c>
      <c r="CC5" s="133">
        <f t="shared" si="14"/>
        <v>0</v>
      </c>
      <c r="CD5" s="133">
        <f t="shared" si="14"/>
        <v>24.589127686472821</v>
      </c>
      <c r="CE5" s="238"/>
      <c r="CF5" s="134">
        <f>IF(SUM(CG5:CM5)&gt;100,"－",SUM(CG5:CM5))</f>
        <v>100.00000000000001</v>
      </c>
      <c r="CG5" s="133">
        <f t="shared" ref="CG5:CM5" si="15">CG4/$CF4*100</f>
        <v>24.273072060682679</v>
      </c>
      <c r="CH5" s="133">
        <f t="shared" si="15"/>
        <v>13.780025284450062</v>
      </c>
      <c r="CI5" s="133">
        <f t="shared" si="15"/>
        <v>17.572692793931733</v>
      </c>
      <c r="CJ5" s="133">
        <f t="shared" si="15"/>
        <v>18.83691529709229</v>
      </c>
      <c r="CK5" s="133">
        <f t="shared" si="15"/>
        <v>5.8786346396965863</v>
      </c>
      <c r="CL5" s="133">
        <f t="shared" si="15"/>
        <v>1.0745891276864727</v>
      </c>
      <c r="CM5" s="133">
        <f t="shared" si="15"/>
        <v>18.584070796460178</v>
      </c>
      <c r="CN5" s="238"/>
      <c r="CO5" s="134">
        <f>IF(SUM(CP5:CV5)&gt;100,"－",SUM(CP5:CV5))</f>
        <v>100</v>
      </c>
      <c r="CP5" s="133">
        <f t="shared" ref="CP5:CV5" si="16">CP4/$CO4*100</f>
        <v>82.996207332490528</v>
      </c>
      <c r="CQ5" s="133">
        <f t="shared" si="16"/>
        <v>8.7231352718078394</v>
      </c>
      <c r="CR5" s="133">
        <f t="shared" si="16"/>
        <v>5.0568900126422252</v>
      </c>
      <c r="CS5" s="133">
        <f t="shared" si="16"/>
        <v>0.94816687737041727</v>
      </c>
      <c r="CT5" s="133">
        <f t="shared" si="16"/>
        <v>0.44247787610619471</v>
      </c>
      <c r="CU5" s="133">
        <f t="shared" si="16"/>
        <v>1.8331226295828067</v>
      </c>
      <c r="CV5" s="133">
        <f t="shared" si="16"/>
        <v>0</v>
      </c>
      <c r="CW5" s="238"/>
      <c r="CX5" s="134">
        <f>IF(SUM(CY5:DE5)&gt;100,"－",SUM(CY5:DE5))</f>
        <v>100</v>
      </c>
      <c r="CY5" s="133">
        <f t="shared" ref="CY5:DE5" si="17">CY4/$CX4*100</f>
        <v>74.462705436156767</v>
      </c>
      <c r="CZ5" s="133">
        <f t="shared" si="17"/>
        <v>21.871049304677623</v>
      </c>
      <c r="DA5" s="133">
        <f t="shared" si="17"/>
        <v>2.9709228824273071</v>
      </c>
      <c r="DB5" s="133">
        <f t="shared" si="17"/>
        <v>0.31605562579013907</v>
      </c>
      <c r="DC5" s="133">
        <f t="shared" si="17"/>
        <v>0</v>
      </c>
      <c r="DD5" s="133">
        <f t="shared" si="17"/>
        <v>0.37926675094816686</v>
      </c>
      <c r="DE5" s="133">
        <f t="shared" si="17"/>
        <v>0</v>
      </c>
      <c r="DF5" s="238"/>
    </row>
    <row r="6" spans="1:110" ht="15" customHeight="1" x14ac:dyDescent="0.15">
      <c r="A6" s="242" t="s">
        <v>662</v>
      </c>
      <c r="B6" s="243" t="s">
        <v>784</v>
      </c>
      <c r="C6" s="128">
        <f>C16</f>
        <v>679</v>
      </c>
      <c r="D6" s="139">
        <f t="shared" ref="D6:H10" si="18">IF($C6=0,0,D16/$C6*100)</f>
        <v>82.474226804123703</v>
      </c>
      <c r="E6" s="139">
        <f t="shared" si="18"/>
        <v>0.73637702503681879</v>
      </c>
      <c r="F6" s="139">
        <f t="shared" si="18"/>
        <v>2.5036818851251841</v>
      </c>
      <c r="G6" s="139">
        <f t="shared" si="18"/>
        <v>12.812960235640647</v>
      </c>
      <c r="H6" s="139">
        <f t="shared" si="18"/>
        <v>1.4727540500736376</v>
      </c>
      <c r="I6" s="128">
        <f>I16</f>
        <v>679</v>
      </c>
      <c r="J6" s="139">
        <f t="shared" ref="J6:N10" si="19">IF($I6=0,0,J16/$I6*100)</f>
        <v>77.908689248895442</v>
      </c>
      <c r="K6" s="139">
        <f t="shared" si="19"/>
        <v>1.0309278350515463</v>
      </c>
      <c r="L6" s="139">
        <f t="shared" si="19"/>
        <v>8.8365243004418268</v>
      </c>
      <c r="M6" s="139">
        <f t="shared" si="19"/>
        <v>9.7201767304860098</v>
      </c>
      <c r="N6" s="139">
        <f t="shared" si="19"/>
        <v>2.5036818851251841</v>
      </c>
      <c r="O6" s="128">
        <f>O16</f>
        <v>679</v>
      </c>
      <c r="P6" s="139">
        <f t="shared" ref="P6:T10" si="20">IF($O6=0,0,P16/$O6*100)</f>
        <v>13.991163475699558</v>
      </c>
      <c r="Q6" s="139">
        <f t="shared" si="20"/>
        <v>3.0927835051546393</v>
      </c>
      <c r="R6" s="139">
        <f t="shared" si="20"/>
        <v>68.041237113402062</v>
      </c>
      <c r="S6" s="139">
        <f t="shared" si="20"/>
        <v>11.782032400589101</v>
      </c>
      <c r="T6" s="139">
        <f t="shared" si="20"/>
        <v>3.0927835051546393</v>
      </c>
      <c r="U6" s="128">
        <f>U16</f>
        <v>679</v>
      </c>
      <c r="V6" s="139">
        <f t="shared" ref="V6:Z10" si="21">IF($U6=0,0,V16/$U6*100)</f>
        <v>81.88512518409425</v>
      </c>
      <c r="W6" s="139">
        <f t="shared" si="21"/>
        <v>0.4418262150220913</v>
      </c>
      <c r="X6" s="139">
        <f t="shared" si="21"/>
        <v>8.98379970544919</v>
      </c>
      <c r="Y6" s="139">
        <f t="shared" si="21"/>
        <v>5.8910162002945503</v>
      </c>
      <c r="Z6" s="139">
        <f t="shared" si="21"/>
        <v>2.7982326951399119</v>
      </c>
      <c r="AA6" s="128">
        <f>AA16</f>
        <v>679</v>
      </c>
      <c r="AB6" s="139">
        <f t="shared" ref="AB6:AF10" si="22">IF($AA6=0,0,AB16/$AA6*100)</f>
        <v>74.963181148748163</v>
      </c>
      <c r="AC6" s="139">
        <f t="shared" si="22"/>
        <v>1.3254786450662739</v>
      </c>
      <c r="AD6" s="139">
        <f t="shared" si="22"/>
        <v>14.874815905743741</v>
      </c>
      <c r="AE6" s="139">
        <f t="shared" si="22"/>
        <v>6.1855670103092786</v>
      </c>
      <c r="AF6" s="139">
        <f t="shared" si="22"/>
        <v>2.6509572901325478</v>
      </c>
      <c r="AG6" s="128">
        <f>AG16</f>
        <v>679</v>
      </c>
      <c r="AH6" s="139">
        <f t="shared" ref="AH6:AZ10" si="23">IF($AG6=0,0,AH16/$AG6*100)</f>
        <v>73.048600883652426</v>
      </c>
      <c r="AI6" s="139">
        <f t="shared" si="23"/>
        <v>0</v>
      </c>
      <c r="AJ6" s="139">
        <f t="shared" si="23"/>
        <v>0.14727540500736377</v>
      </c>
      <c r="AK6" s="139">
        <f t="shared" si="23"/>
        <v>0</v>
      </c>
      <c r="AL6" s="139">
        <f t="shared" si="23"/>
        <v>0</v>
      </c>
      <c r="AM6" s="139">
        <f t="shared" si="23"/>
        <v>0.14727540500736377</v>
      </c>
      <c r="AN6" s="139">
        <f t="shared" si="23"/>
        <v>1.7673048600883652</v>
      </c>
      <c r="AO6" s="139">
        <f t="shared" si="23"/>
        <v>1.4727540500736376</v>
      </c>
      <c r="AP6" s="139">
        <f t="shared" si="23"/>
        <v>1.0309278350515463</v>
      </c>
      <c r="AQ6" s="139">
        <f t="shared" si="23"/>
        <v>2.2091310751104567</v>
      </c>
      <c r="AR6" s="139">
        <f t="shared" si="23"/>
        <v>0.4418262150220913</v>
      </c>
      <c r="AS6" s="139">
        <f t="shared" si="23"/>
        <v>0</v>
      </c>
      <c r="AT6" s="139">
        <f t="shared" si="23"/>
        <v>0.29455081001472755</v>
      </c>
      <c r="AU6" s="139">
        <f t="shared" si="23"/>
        <v>1.6200294550810017</v>
      </c>
      <c r="AV6" s="139">
        <f t="shared" si="23"/>
        <v>0</v>
      </c>
      <c r="AW6" s="139">
        <f t="shared" si="23"/>
        <v>0</v>
      </c>
      <c r="AX6" s="139">
        <f t="shared" si="23"/>
        <v>0</v>
      </c>
      <c r="AY6" s="139">
        <f t="shared" si="23"/>
        <v>5.0073637702503682</v>
      </c>
      <c r="AZ6" s="139">
        <f t="shared" si="23"/>
        <v>14.432989690721648</v>
      </c>
      <c r="BA6" s="128">
        <f>BA16</f>
        <v>679</v>
      </c>
      <c r="BB6" s="139">
        <f t="shared" ref="BB6:BD10" si="24">IF($BA6=0,0,BB16/$BA6*100)</f>
        <v>30.927835051546392</v>
      </c>
      <c r="BC6" s="139">
        <f t="shared" si="24"/>
        <v>67.746686303387335</v>
      </c>
      <c r="BD6" s="139">
        <f t="shared" si="24"/>
        <v>1.3254786450662739</v>
      </c>
      <c r="BE6" s="128">
        <f>BE16</f>
        <v>679</v>
      </c>
      <c r="BF6" s="139">
        <f t="shared" ref="BF6:BL10" si="25">IF($BE6=0,0,BF16/$BE6*100)</f>
        <v>11.487481590574374</v>
      </c>
      <c r="BG6" s="139">
        <f t="shared" si="25"/>
        <v>11.782032400589101</v>
      </c>
      <c r="BH6" s="139">
        <f t="shared" si="25"/>
        <v>9.7201767304860098</v>
      </c>
      <c r="BI6" s="139">
        <f t="shared" si="25"/>
        <v>8.2474226804123703</v>
      </c>
      <c r="BJ6" s="138">
        <f t="shared" si="25"/>
        <v>18.114874815905743</v>
      </c>
      <c r="BK6" s="138">
        <f t="shared" si="25"/>
        <v>1.3254786450662739</v>
      </c>
      <c r="BL6" s="139">
        <f t="shared" si="25"/>
        <v>39.322533136966129</v>
      </c>
      <c r="BM6" s="232">
        <v>52.209301420649318</v>
      </c>
      <c r="BN6" s="128">
        <f>BN16</f>
        <v>665</v>
      </c>
      <c r="BO6" s="139">
        <f t="shared" ref="BO6:BU10" si="26">IF($BN6=0,0,BO16/$BN6*100)</f>
        <v>21.804511278195488</v>
      </c>
      <c r="BP6" s="139">
        <f t="shared" si="26"/>
        <v>41.654135338345867</v>
      </c>
      <c r="BQ6" s="139">
        <f t="shared" si="26"/>
        <v>12.330827067669173</v>
      </c>
      <c r="BR6" s="139">
        <f t="shared" si="26"/>
        <v>11.879699248120302</v>
      </c>
      <c r="BS6" s="139">
        <f t="shared" si="26"/>
        <v>0.15037593984962408</v>
      </c>
      <c r="BT6" s="139">
        <f t="shared" si="26"/>
        <v>0.60150375939849632</v>
      </c>
      <c r="BU6" s="139">
        <f t="shared" si="26"/>
        <v>11.578947368421053</v>
      </c>
      <c r="BV6" s="232">
        <v>5612.5663265306121</v>
      </c>
      <c r="BW6" s="128">
        <f>BW16</f>
        <v>665</v>
      </c>
      <c r="BX6" s="139">
        <f t="shared" ref="BX6:CD10" si="27">IF($BW6=0,0,BX16/$BW6*100)</f>
        <v>70.526315789473685</v>
      </c>
      <c r="BY6" s="139">
        <f t="shared" si="27"/>
        <v>0.45112781954887221</v>
      </c>
      <c r="BZ6" s="139">
        <f t="shared" si="27"/>
        <v>4.0601503759398501</v>
      </c>
      <c r="CA6" s="139">
        <f t="shared" si="27"/>
        <v>2.8571428571428572</v>
      </c>
      <c r="CB6" s="139">
        <f t="shared" si="27"/>
        <v>0</v>
      </c>
      <c r="CC6" s="139">
        <f t="shared" si="27"/>
        <v>0</v>
      </c>
      <c r="CD6" s="139">
        <f t="shared" si="27"/>
        <v>22.105263157894736</v>
      </c>
      <c r="CE6" s="232">
        <v>864.08108108108104</v>
      </c>
      <c r="CF6" s="128">
        <f>CF16</f>
        <v>665</v>
      </c>
      <c r="CG6" s="139">
        <f t="shared" ref="CG6:CM10" si="28">IF($CF6=0,0,CG16/$CF6*100)</f>
        <v>23.308270676691727</v>
      </c>
      <c r="CH6" s="139">
        <f t="shared" si="28"/>
        <v>20.150375939849624</v>
      </c>
      <c r="CI6" s="139">
        <f t="shared" si="28"/>
        <v>21.052631578947366</v>
      </c>
      <c r="CJ6" s="139">
        <f t="shared" si="28"/>
        <v>15.939849624060152</v>
      </c>
      <c r="CK6" s="139">
        <f t="shared" si="28"/>
        <v>0.45112781954887221</v>
      </c>
      <c r="CL6" s="139">
        <f t="shared" si="28"/>
        <v>0.30075187969924816</v>
      </c>
      <c r="CM6" s="139">
        <f t="shared" si="28"/>
        <v>18.796992481203006</v>
      </c>
      <c r="CN6" s="232">
        <v>5943.2833333333338</v>
      </c>
      <c r="CO6" s="128">
        <f>CO16</f>
        <v>665</v>
      </c>
      <c r="CP6" s="139">
        <f t="shared" ref="CP6:CV10" si="29">IF($CO6=0,0,CP16/$CO6*100)</f>
        <v>86.766917293233078</v>
      </c>
      <c r="CQ6" s="139">
        <f t="shared" si="29"/>
        <v>7.2180451127819554</v>
      </c>
      <c r="CR6" s="139">
        <f t="shared" si="29"/>
        <v>4.2105263157894735</v>
      </c>
      <c r="CS6" s="139">
        <f t="shared" si="29"/>
        <v>0.60150375939849632</v>
      </c>
      <c r="CT6" s="139">
        <f t="shared" si="29"/>
        <v>0.60150375939849632</v>
      </c>
      <c r="CU6" s="139">
        <f t="shared" si="29"/>
        <v>0.60150375939849632</v>
      </c>
      <c r="CV6" s="139">
        <f t="shared" si="29"/>
        <v>0</v>
      </c>
      <c r="CW6" s="232">
        <v>0.80902255639097742</v>
      </c>
      <c r="CX6" s="128">
        <f>CX16</f>
        <v>665</v>
      </c>
      <c r="CY6" s="139">
        <f t="shared" ref="CY6:DE10" si="30">IF($CX6=0,0,CY16/$CX6*100)</f>
        <v>79.548872180451127</v>
      </c>
      <c r="CZ6" s="139">
        <f t="shared" si="30"/>
        <v>17.894736842105264</v>
      </c>
      <c r="DA6" s="139">
        <f t="shared" si="30"/>
        <v>2.2556390977443606</v>
      </c>
      <c r="DB6" s="139">
        <f t="shared" si="30"/>
        <v>0.15037593984962408</v>
      </c>
      <c r="DC6" s="139">
        <f t="shared" si="30"/>
        <v>0</v>
      </c>
      <c r="DD6" s="139">
        <f t="shared" si="30"/>
        <v>0.15037593984962408</v>
      </c>
      <c r="DE6" s="139">
        <f t="shared" si="30"/>
        <v>0</v>
      </c>
      <c r="DF6" s="232">
        <v>0.70225563909774436</v>
      </c>
    </row>
    <row r="7" spans="1:110" ht="15" customHeight="1" x14ac:dyDescent="0.15">
      <c r="A7" s="150" t="s">
        <v>726</v>
      </c>
      <c r="B7" s="244" t="s">
        <v>785</v>
      </c>
      <c r="C7" s="143">
        <f>C17</f>
        <v>285</v>
      </c>
      <c r="D7" s="142">
        <f t="shared" si="18"/>
        <v>64.561403508771932</v>
      </c>
      <c r="E7" s="142">
        <f t="shared" si="18"/>
        <v>1.0526315789473684</v>
      </c>
      <c r="F7" s="142">
        <f t="shared" si="18"/>
        <v>13.333333333333334</v>
      </c>
      <c r="G7" s="142">
        <f t="shared" si="18"/>
        <v>16.491228070175438</v>
      </c>
      <c r="H7" s="142">
        <f t="shared" si="18"/>
        <v>4.5614035087719298</v>
      </c>
      <c r="I7" s="143">
        <f>I17</f>
        <v>285</v>
      </c>
      <c r="J7" s="142">
        <f t="shared" si="19"/>
        <v>26.315789473684209</v>
      </c>
      <c r="K7" s="142">
        <f t="shared" si="19"/>
        <v>1.4035087719298245</v>
      </c>
      <c r="L7" s="142">
        <f t="shared" si="19"/>
        <v>30.87719298245614</v>
      </c>
      <c r="M7" s="142">
        <f t="shared" si="19"/>
        <v>33.333333333333329</v>
      </c>
      <c r="N7" s="142">
        <f t="shared" si="19"/>
        <v>8.0701754385964914</v>
      </c>
      <c r="O7" s="143">
        <f>O17</f>
        <v>285</v>
      </c>
      <c r="P7" s="142">
        <f t="shared" si="20"/>
        <v>2.1052631578947367</v>
      </c>
      <c r="Q7" s="142">
        <f t="shared" si="20"/>
        <v>1.4035087719298245</v>
      </c>
      <c r="R7" s="142">
        <f t="shared" si="20"/>
        <v>75.438596491228068</v>
      </c>
      <c r="S7" s="142">
        <f t="shared" si="20"/>
        <v>18.596491228070175</v>
      </c>
      <c r="T7" s="142">
        <f t="shared" si="20"/>
        <v>2.4561403508771931</v>
      </c>
      <c r="U7" s="143">
        <f>U17</f>
        <v>285</v>
      </c>
      <c r="V7" s="142">
        <f t="shared" si="21"/>
        <v>21.403508771929825</v>
      </c>
      <c r="W7" s="142">
        <f t="shared" si="21"/>
        <v>1.4035087719298245</v>
      </c>
      <c r="X7" s="142">
        <f t="shared" si="21"/>
        <v>43.508771929824562</v>
      </c>
      <c r="Y7" s="142">
        <f t="shared" si="21"/>
        <v>24.912280701754387</v>
      </c>
      <c r="Z7" s="142">
        <f t="shared" si="21"/>
        <v>8.7719298245614024</v>
      </c>
      <c r="AA7" s="143">
        <f>AA17</f>
        <v>285</v>
      </c>
      <c r="AB7" s="142">
        <f t="shared" si="22"/>
        <v>15.43859649122807</v>
      </c>
      <c r="AC7" s="142">
        <f t="shared" si="22"/>
        <v>2.4561403508771931</v>
      </c>
      <c r="AD7" s="142">
        <f t="shared" si="22"/>
        <v>48.070175438596493</v>
      </c>
      <c r="AE7" s="142">
        <f t="shared" si="22"/>
        <v>27.017543859649123</v>
      </c>
      <c r="AF7" s="142">
        <f t="shared" si="22"/>
        <v>7.0175438596491224</v>
      </c>
      <c r="AG7" s="143">
        <f>AG17</f>
        <v>285</v>
      </c>
      <c r="AH7" s="142">
        <f t="shared" si="23"/>
        <v>56.84210526315789</v>
      </c>
      <c r="AI7" s="142">
        <f t="shared" si="23"/>
        <v>3.1578947368421053</v>
      </c>
      <c r="AJ7" s="142">
        <f t="shared" si="23"/>
        <v>2.1052631578947367</v>
      </c>
      <c r="AK7" s="142">
        <f t="shared" si="23"/>
        <v>0.35087719298245612</v>
      </c>
      <c r="AL7" s="142">
        <f t="shared" si="23"/>
        <v>0</v>
      </c>
      <c r="AM7" s="142">
        <f t="shared" si="23"/>
        <v>1.7543859649122806</v>
      </c>
      <c r="AN7" s="142">
        <f t="shared" si="23"/>
        <v>3.5087719298245612</v>
      </c>
      <c r="AO7" s="142">
        <f t="shared" si="23"/>
        <v>2.4561403508771931</v>
      </c>
      <c r="AP7" s="142">
        <f t="shared" si="23"/>
        <v>0.70175438596491224</v>
      </c>
      <c r="AQ7" s="142">
        <f t="shared" si="23"/>
        <v>3.8596491228070176</v>
      </c>
      <c r="AR7" s="142">
        <f t="shared" si="23"/>
        <v>2.807017543859649</v>
      </c>
      <c r="AS7" s="142">
        <f t="shared" si="23"/>
        <v>0.35087719298245612</v>
      </c>
      <c r="AT7" s="142">
        <f t="shared" si="23"/>
        <v>3.5087719298245612</v>
      </c>
      <c r="AU7" s="142">
        <f t="shared" si="23"/>
        <v>5.2631578947368416</v>
      </c>
      <c r="AV7" s="142">
        <f t="shared" si="23"/>
        <v>0</v>
      </c>
      <c r="AW7" s="142">
        <f t="shared" si="23"/>
        <v>0.70175438596491224</v>
      </c>
      <c r="AX7" s="142">
        <f t="shared" si="23"/>
        <v>0.70175438596491224</v>
      </c>
      <c r="AY7" s="142">
        <f t="shared" si="23"/>
        <v>6.666666666666667</v>
      </c>
      <c r="AZ7" s="142">
        <f t="shared" si="23"/>
        <v>15.789473684210526</v>
      </c>
      <c r="BA7" s="143">
        <f>BA17</f>
        <v>285</v>
      </c>
      <c r="BB7" s="142">
        <f t="shared" si="24"/>
        <v>32.631578947368425</v>
      </c>
      <c r="BC7" s="142">
        <f t="shared" si="24"/>
        <v>65.614035087719301</v>
      </c>
      <c r="BD7" s="142">
        <f t="shared" si="24"/>
        <v>1.7543859649122806</v>
      </c>
      <c r="BE7" s="143">
        <f>BE17</f>
        <v>285</v>
      </c>
      <c r="BF7" s="142">
        <f t="shared" si="25"/>
        <v>10.87719298245614</v>
      </c>
      <c r="BG7" s="142">
        <f t="shared" si="25"/>
        <v>3.8596491228070176</v>
      </c>
      <c r="BH7" s="142">
        <f t="shared" si="25"/>
        <v>4.2105263157894735</v>
      </c>
      <c r="BI7" s="142">
        <f t="shared" si="25"/>
        <v>9.8245614035087723</v>
      </c>
      <c r="BJ7" s="144">
        <f t="shared" si="25"/>
        <v>28.771929824561404</v>
      </c>
      <c r="BK7" s="144">
        <f t="shared" si="25"/>
        <v>1.0526315789473684</v>
      </c>
      <c r="BL7" s="142">
        <f t="shared" si="25"/>
        <v>41.403508771929829</v>
      </c>
      <c r="BM7" s="245">
        <v>65.23625936688201</v>
      </c>
      <c r="BN7" s="143">
        <f>BN17</f>
        <v>283</v>
      </c>
      <c r="BO7" s="142">
        <f t="shared" si="26"/>
        <v>10.600706713780919</v>
      </c>
      <c r="BP7" s="142">
        <f t="shared" si="26"/>
        <v>14.840989399293287</v>
      </c>
      <c r="BQ7" s="142">
        <f t="shared" si="26"/>
        <v>12.7208480565371</v>
      </c>
      <c r="BR7" s="142">
        <f t="shared" si="26"/>
        <v>26.148409893992934</v>
      </c>
      <c r="BS7" s="142">
        <f t="shared" si="26"/>
        <v>18.727915194346288</v>
      </c>
      <c r="BT7" s="142">
        <f t="shared" si="26"/>
        <v>4.5936395759717312</v>
      </c>
      <c r="BU7" s="142">
        <f t="shared" si="26"/>
        <v>12.367491166077739</v>
      </c>
      <c r="BV7" s="245">
        <v>12859.471774193549</v>
      </c>
      <c r="BW7" s="143">
        <f>BW17</f>
        <v>283</v>
      </c>
      <c r="BX7" s="142">
        <f t="shared" si="27"/>
        <v>65.724381625441694</v>
      </c>
      <c r="BY7" s="142">
        <f t="shared" si="27"/>
        <v>0</v>
      </c>
      <c r="BZ7" s="142">
        <f t="shared" si="27"/>
        <v>0</v>
      </c>
      <c r="CA7" s="142">
        <f t="shared" si="27"/>
        <v>3.5335689045936398</v>
      </c>
      <c r="CB7" s="142">
        <f t="shared" si="27"/>
        <v>2.8268551236749118</v>
      </c>
      <c r="CC7" s="142">
        <f t="shared" si="27"/>
        <v>0</v>
      </c>
      <c r="CD7" s="142">
        <f t="shared" si="27"/>
        <v>27.915194346289752</v>
      </c>
      <c r="CE7" s="245">
        <v>1819.1715686274511</v>
      </c>
      <c r="CF7" s="143">
        <f>CF17</f>
        <v>283</v>
      </c>
      <c r="CG7" s="142">
        <f t="shared" si="28"/>
        <v>25.441696113074201</v>
      </c>
      <c r="CH7" s="142">
        <f t="shared" si="28"/>
        <v>10.954063604240282</v>
      </c>
      <c r="CI7" s="142">
        <f t="shared" si="28"/>
        <v>15.547703180212014</v>
      </c>
      <c r="CJ7" s="142">
        <f t="shared" si="28"/>
        <v>20.848056537102476</v>
      </c>
      <c r="CK7" s="142">
        <f t="shared" si="28"/>
        <v>9.1872791519434625</v>
      </c>
      <c r="CL7" s="142">
        <f t="shared" si="28"/>
        <v>0.35335689045936397</v>
      </c>
      <c r="CM7" s="142">
        <f t="shared" si="28"/>
        <v>17.667844522968199</v>
      </c>
      <c r="CN7" s="245">
        <v>8398.7854077253214</v>
      </c>
      <c r="CO7" s="143">
        <f>CO17</f>
        <v>283</v>
      </c>
      <c r="CP7" s="142">
        <f t="shared" si="29"/>
        <v>77.385159010600702</v>
      </c>
      <c r="CQ7" s="142">
        <f t="shared" si="29"/>
        <v>9.1872791519434625</v>
      </c>
      <c r="CR7" s="142">
        <f t="shared" si="29"/>
        <v>7.7738515901060072</v>
      </c>
      <c r="CS7" s="142">
        <f t="shared" si="29"/>
        <v>2.1201413427561837</v>
      </c>
      <c r="CT7" s="142">
        <f t="shared" si="29"/>
        <v>0.70671378091872794</v>
      </c>
      <c r="CU7" s="142">
        <f t="shared" si="29"/>
        <v>2.8268551236749118</v>
      </c>
      <c r="CV7" s="142">
        <f t="shared" si="29"/>
        <v>0</v>
      </c>
      <c r="CW7" s="245">
        <v>2.0388692579505299</v>
      </c>
      <c r="CX7" s="143">
        <f>CX17</f>
        <v>283</v>
      </c>
      <c r="CY7" s="142">
        <f t="shared" si="30"/>
        <v>69.611307420494697</v>
      </c>
      <c r="CZ7" s="142">
        <f t="shared" si="30"/>
        <v>25.088339222614842</v>
      </c>
      <c r="DA7" s="142">
        <f t="shared" si="30"/>
        <v>4.946996466431095</v>
      </c>
      <c r="DB7" s="142">
        <f t="shared" si="30"/>
        <v>0.35335689045936397</v>
      </c>
      <c r="DC7" s="142">
        <f t="shared" si="30"/>
        <v>0</v>
      </c>
      <c r="DD7" s="142">
        <f t="shared" si="30"/>
        <v>0</v>
      </c>
      <c r="DE7" s="142">
        <f t="shared" si="30"/>
        <v>0</v>
      </c>
      <c r="DF7" s="245">
        <v>0.9717314487632509</v>
      </c>
    </row>
    <row r="8" spans="1:110" ht="15" customHeight="1" x14ac:dyDescent="0.15">
      <c r="A8" s="252" t="s">
        <v>786</v>
      </c>
      <c r="B8" s="244" t="s">
        <v>787</v>
      </c>
      <c r="C8" s="143">
        <f>C18</f>
        <v>150</v>
      </c>
      <c r="D8" s="142">
        <f t="shared" si="18"/>
        <v>79.333333333333329</v>
      </c>
      <c r="E8" s="142">
        <f t="shared" si="18"/>
        <v>0.66666666666666674</v>
      </c>
      <c r="F8" s="142">
        <f t="shared" si="18"/>
        <v>3.3333333333333335</v>
      </c>
      <c r="G8" s="142">
        <f t="shared" si="18"/>
        <v>15.333333333333332</v>
      </c>
      <c r="H8" s="142">
        <f t="shared" si="18"/>
        <v>1.3333333333333335</v>
      </c>
      <c r="I8" s="143">
        <f>I18</f>
        <v>150</v>
      </c>
      <c r="J8" s="142">
        <f t="shared" si="19"/>
        <v>79.333333333333329</v>
      </c>
      <c r="K8" s="142">
        <f t="shared" si="19"/>
        <v>2</v>
      </c>
      <c r="L8" s="142">
        <f t="shared" si="19"/>
        <v>4.666666666666667</v>
      </c>
      <c r="M8" s="142">
        <f t="shared" si="19"/>
        <v>10</v>
      </c>
      <c r="N8" s="142">
        <f t="shared" si="19"/>
        <v>4</v>
      </c>
      <c r="O8" s="143">
        <f>O18</f>
        <v>150</v>
      </c>
      <c r="P8" s="142">
        <f t="shared" si="20"/>
        <v>10</v>
      </c>
      <c r="Q8" s="142">
        <f t="shared" si="20"/>
        <v>3.3333333333333335</v>
      </c>
      <c r="R8" s="142">
        <f t="shared" si="20"/>
        <v>69.333333333333343</v>
      </c>
      <c r="S8" s="142">
        <f t="shared" si="20"/>
        <v>14.666666666666666</v>
      </c>
      <c r="T8" s="142">
        <f t="shared" si="20"/>
        <v>2.666666666666667</v>
      </c>
      <c r="U8" s="143">
        <f>U18</f>
        <v>150</v>
      </c>
      <c r="V8" s="142">
        <f t="shared" si="21"/>
        <v>70.666666666666671</v>
      </c>
      <c r="W8" s="142">
        <f t="shared" si="21"/>
        <v>0</v>
      </c>
      <c r="X8" s="142">
        <f t="shared" si="21"/>
        <v>15.333333333333332</v>
      </c>
      <c r="Y8" s="151">
        <f t="shared" si="21"/>
        <v>12</v>
      </c>
      <c r="Z8" s="142">
        <f t="shared" si="21"/>
        <v>2</v>
      </c>
      <c r="AA8" s="143">
        <f>AA18</f>
        <v>150</v>
      </c>
      <c r="AB8" s="142">
        <f t="shared" si="22"/>
        <v>51.333333333333329</v>
      </c>
      <c r="AC8" s="142">
        <f t="shared" si="22"/>
        <v>2</v>
      </c>
      <c r="AD8" s="151">
        <f t="shared" si="22"/>
        <v>26.666666666666668</v>
      </c>
      <c r="AE8" s="151">
        <f t="shared" si="22"/>
        <v>16.666666666666664</v>
      </c>
      <c r="AF8" s="142">
        <f t="shared" si="22"/>
        <v>3.3333333333333335</v>
      </c>
      <c r="AG8" s="143">
        <f>AG18</f>
        <v>150</v>
      </c>
      <c r="AH8" s="142">
        <f t="shared" si="23"/>
        <v>70</v>
      </c>
      <c r="AI8" s="142">
        <f t="shared" si="23"/>
        <v>0</v>
      </c>
      <c r="AJ8" s="142">
        <f t="shared" si="23"/>
        <v>0</v>
      </c>
      <c r="AK8" s="142">
        <f t="shared" si="23"/>
        <v>0</v>
      </c>
      <c r="AL8" s="142">
        <f t="shared" si="23"/>
        <v>0</v>
      </c>
      <c r="AM8" s="142">
        <f t="shared" si="23"/>
        <v>0</v>
      </c>
      <c r="AN8" s="142">
        <f t="shared" si="23"/>
        <v>4</v>
      </c>
      <c r="AO8" s="142">
        <f t="shared" si="23"/>
        <v>0</v>
      </c>
      <c r="AP8" s="142">
        <f t="shared" si="23"/>
        <v>0</v>
      </c>
      <c r="AQ8" s="142">
        <f t="shared" si="23"/>
        <v>2</v>
      </c>
      <c r="AR8" s="142">
        <f t="shared" si="23"/>
        <v>1.3333333333333335</v>
      </c>
      <c r="AS8" s="142">
        <f t="shared" si="23"/>
        <v>0</v>
      </c>
      <c r="AT8" s="142">
        <f t="shared" si="23"/>
        <v>1.3333333333333335</v>
      </c>
      <c r="AU8" s="142">
        <f t="shared" si="23"/>
        <v>2</v>
      </c>
      <c r="AV8" s="142">
        <f t="shared" si="23"/>
        <v>0</v>
      </c>
      <c r="AW8" s="142">
        <f t="shared" si="23"/>
        <v>0</v>
      </c>
      <c r="AX8" s="142">
        <f t="shared" si="23"/>
        <v>0</v>
      </c>
      <c r="AY8" s="142">
        <f t="shared" si="23"/>
        <v>5.3333333333333339</v>
      </c>
      <c r="AZ8" s="142">
        <f t="shared" si="23"/>
        <v>14.666666666666666</v>
      </c>
      <c r="BA8" s="143">
        <f>BA18</f>
        <v>150</v>
      </c>
      <c r="BB8" s="142">
        <f t="shared" si="24"/>
        <v>14.000000000000002</v>
      </c>
      <c r="BC8" s="142">
        <f t="shared" si="24"/>
        <v>84.666666666666671</v>
      </c>
      <c r="BD8" s="142">
        <f t="shared" si="24"/>
        <v>1.3333333333333335</v>
      </c>
      <c r="BE8" s="143">
        <f>BE18</f>
        <v>150</v>
      </c>
      <c r="BF8" s="142">
        <f t="shared" si="25"/>
        <v>10</v>
      </c>
      <c r="BG8" s="142">
        <f t="shared" si="25"/>
        <v>8.6666666666666679</v>
      </c>
      <c r="BH8" s="142">
        <f t="shared" si="25"/>
        <v>5.3333333333333339</v>
      </c>
      <c r="BI8" s="142">
        <f t="shared" si="25"/>
        <v>7.333333333333333</v>
      </c>
      <c r="BJ8" s="151">
        <f t="shared" si="25"/>
        <v>24.666666666666668</v>
      </c>
      <c r="BK8" s="151">
        <f t="shared" si="25"/>
        <v>2</v>
      </c>
      <c r="BL8" s="142">
        <f t="shared" si="25"/>
        <v>42</v>
      </c>
      <c r="BM8" s="245">
        <v>62.454397717337223</v>
      </c>
      <c r="BN8" s="143">
        <f>BN18</f>
        <v>149</v>
      </c>
      <c r="BO8" s="142">
        <f t="shared" si="26"/>
        <v>22.818791946308725</v>
      </c>
      <c r="BP8" s="142">
        <f t="shared" si="26"/>
        <v>32.885906040268459</v>
      </c>
      <c r="BQ8" s="142">
        <f t="shared" si="26"/>
        <v>14.093959731543624</v>
      </c>
      <c r="BR8" s="142">
        <f t="shared" si="26"/>
        <v>15.436241610738255</v>
      </c>
      <c r="BS8" s="142">
        <f t="shared" si="26"/>
        <v>0.67114093959731547</v>
      </c>
      <c r="BT8" s="142">
        <f t="shared" si="26"/>
        <v>0</v>
      </c>
      <c r="BU8" s="142">
        <f t="shared" si="26"/>
        <v>14.093959731543624</v>
      </c>
      <c r="BV8" s="245">
        <v>4888.6171875</v>
      </c>
      <c r="BW8" s="143">
        <f>BW18</f>
        <v>149</v>
      </c>
      <c r="BX8" s="142">
        <f t="shared" si="27"/>
        <v>70.469798657718115</v>
      </c>
      <c r="BY8" s="142">
        <f t="shared" si="27"/>
        <v>0.67114093959731547</v>
      </c>
      <c r="BZ8" s="142">
        <f t="shared" si="27"/>
        <v>2.0134228187919461</v>
      </c>
      <c r="CA8" s="142">
        <f t="shared" si="27"/>
        <v>2.6845637583892619</v>
      </c>
      <c r="CB8" s="142">
        <f t="shared" si="27"/>
        <v>0</v>
      </c>
      <c r="CC8" s="142">
        <f t="shared" si="27"/>
        <v>0</v>
      </c>
      <c r="CD8" s="142">
        <f t="shared" si="27"/>
        <v>24.161073825503358</v>
      </c>
      <c r="CE8" s="245">
        <v>657.84955752212386</v>
      </c>
      <c r="CF8" s="143">
        <f>CF18</f>
        <v>149</v>
      </c>
      <c r="CG8" s="142">
        <f t="shared" si="28"/>
        <v>16.778523489932887</v>
      </c>
      <c r="CH8" s="142">
        <f t="shared" si="28"/>
        <v>10.738255033557047</v>
      </c>
      <c r="CI8" s="142">
        <f t="shared" si="28"/>
        <v>26.845637583892618</v>
      </c>
      <c r="CJ8" s="142">
        <f t="shared" si="28"/>
        <v>32.214765100671137</v>
      </c>
      <c r="CK8" s="142">
        <f t="shared" si="28"/>
        <v>0</v>
      </c>
      <c r="CL8" s="142">
        <f t="shared" si="28"/>
        <v>0</v>
      </c>
      <c r="CM8" s="142">
        <f t="shared" si="28"/>
        <v>13.422818791946309</v>
      </c>
      <c r="CN8" s="245">
        <v>8566.5813953488378</v>
      </c>
      <c r="CO8" s="143">
        <f>CO18</f>
        <v>149</v>
      </c>
      <c r="CP8" s="142">
        <f t="shared" si="29"/>
        <v>89.261744966442961</v>
      </c>
      <c r="CQ8" s="142">
        <f t="shared" si="29"/>
        <v>6.7114093959731544</v>
      </c>
      <c r="CR8" s="142">
        <f t="shared" si="29"/>
        <v>2.6845637583892619</v>
      </c>
      <c r="CS8" s="142">
        <f t="shared" si="29"/>
        <v>0.67114093959731547</v>
      </c>
      <c r="CT8" s="142">
        <f t="shared" si="29"/>
        <v>0</v>
      </c>
      <c r="CU8" s="142">
        <f t="shared" si="29"/>
        <v>0.67114093959731547</v>
      </c>
      <c r="CV8" s="142">
        <f t="shared" si="29"/>
        <v>0</v>
      </c>
      <c r="CW8" s="245">
        <v>0.70469798657718119</v>
      </c>
      <c r="CX8" s="143">
        <f>CX18</f>
        <v>149</v>
      </c>
      <c r="CY8" s="142">
        <f t="shared" si="30"/>
        <v>73.154362416107389</v>
      </c>
      <c r="CZ8" s="142">
        <f t="shared" si="30"/>
        <v>25.503355704697988</v>
      </c>
      <c r="DA8" s="142">
        <f t="shared" si="30"/>
        <v>0.67114093959731547</v>
      </c>
      <c r="DB8" s="142">
        <f t="shared" si="30"/>
        <v>0</v>
      </c>
      <c r="DC8" s="142">
        <f t="shared" si="30"/>
        <v>0</v>
      </c>
      <c r="DD8" s="142">
        <f t="shared" si="30"/>
        <v>0.67114093959731547</v>
      </c>
      <c r="DE8" s="142">
        <f t="shared" si="30"/>
        <v>0</v>
      </c>
      <c r="DF8" s="245">
        <v>0.86577181208053688</v>
      </c>
    </row>
    <row r="9" spans="1:110" ht="15" customHeight="1" x14ac:dyDescent="0.15">
      <c r="A9" s="150" t="s">
        <v>684</v>
      </c>
      <c r="B9" s="244" t="s">
        <v>788</v>
      </c>
      <c r="C9" s="143">
        <f>C19</f>
        <v>402</v>
      </c>
      <c r="D9" s="142">
        <f t="shared" si="18"/>
        <v>39.800995024875625</v>
      </c>
      <c r="E9" s="142">
        <f t="shared" si="18"/>
        <v>0.99502487562189057</v>
      </c>
      <c r="F9" s="151">
        <f t="shared" si="18"/>
        <v>21.393034825870647</v>
      </c>
      <c r="G9" s="144">
        <f t="shared" si="18"/>
        <v>35.074626865671647</v>
      </c>
      <c r="H9" s="142">
        <f t="shared" si="18"/>
        <v>2.7363184079601992</v>
      </c>
      <c r="I9" s="143">
        <f>I19</f>
        <v>402</v>
      </c>
      <c r="J9" s="142">
        <f t="shared" si="19"/>
        <v>14.17910447761194</v>
      </c>
      <c r="K9" s="142">
        <f t="shared" si="19"/>
        <v>1.4925373134328357</v>
      </c>
      <c r="L9" s="142">
        <f t="shared" si="19"/>
        <v>31.094527363184078</v>
      </c>
      <c r="M9" s="144">
        <f t="shared" si="19"/>
        <v>50.49751243781094</v>
      </c>
      <c r="N9" s="142">
        <f t="shared" si="19"/>
        <v>2.7363184079601992</v>
      </c>
      <c r="O9" s="143">
        <f>O19</f>
        <v>402</v>
      </c>
      <c r="P9" s="142">
        <f t="shared" si="20"/>
        <v>0.74626865671641784</v>
      </c>
      <c r="Q9" s="142">
        <f t="shared" si="20"/>
        <v>0.49751243781094528</v>
      </c>
      <c r="R9" s="142">
        <f t="shared" si="20"/>
        <v>68.905472636815929</v>
      </c>
      <c r="S9" s="142">
        <f t="shared" si="20"/>
        <v>26.368159203980102</v>
      </c>
      <c r="T9" s="142">
        <f t="shared" si="20"/>
        <v>3.4825870646766171</v>
      </c>
      <c r="U9" s="143">
        <f>U19</f>
        <v>402</v>
      </c>
      <c r="V9" s="142">
        <f t="shared" si="21"/>
        <v>9.7014925373134329</v>
      </c>
      <c r="W9" s="142">
        <f t="shared" si="21"/>
        <v>0.99502487562189057</v>
      </c>
      <c r="X9" s="142">
        <f t="shared" si="21"/>
        <v>49.004975124378106</v>
      </c>
      <c r="Y9" s="151">
        <f t="shared" si="21"/>
        <v>34.577114427860693</v>
      </c>
      <c r="Z9" s="142">
        <f t="shared" si="21"/>
        <v>5.721393034825871</v>
      </c>
      <c r="AA9" s="143">
        <f>AA19</f>
        <v>402</v>
      </c>
      <c r="AB9" s="142">
        <f t="shared" si="22"/>
        <v>6.467661691542288</v>
      </c>
      <c r="AC9" s="142">
        <f t="shared" si="22"/>
        <v>1.2437810945273633</v>
      </c>
      <c r="AD9" s="142">
        <f t="shared" si="22"/>
        <v>51.990049751243781</v>
      </c>
      <c r="AE9" s="151">
        <f t="shared" si="22"/>
        <v>35.323383084577117</v>
      </c>
      <c r="AF9" s="142">
        <f t="shared" si="22"/>
        <v>4.9751243781094532</v>
      </c>
      <c r="AG9" s="143">
        <f>AG19</f>
        <v>402</v>
      </c>
      <c r="AH9" s="142">
        <f t="shared" si="23"/>
        <v>60.696517412935322</v>
      </c>
      <c r="AI9" s="142">
        <f t="shared" si="23"/>
        <v>5.9701492537313428</v>
      </c>
      <c r="AJ9" s="142">
        <f t="shared" si="23"/>
        <v>4.9751243781094532</v>
      </c>
      <c r="AK9" s="142">
        <f t="shared" si="23"/>
        <v>1.2437810945273633</v>
      </c>
      <c r="AL9" s="142">
        <f t="shared" si="23"/>
        <v>0.99502487562189057</v>
      </c>
      <c r="AM9" s="142">
        <f t="shared" si="23"/>
        <v>0.74626865671641784</v>
      </c>
      <c r="AN9" s="142">
        <f t="shared" si="23"/>
        <v>1.2437810945273633</v>
      </c>
      <c r="AO9" s="142">
        <f t="shared" si="23"/>
        <v>1.2437810945273633</v>
      </c>
      <c r="AP9" s="142">
        <f t="shared" si="23"/>
        <v>0.99502487562189057</v>
      </c>
      <c r="AQ9" s="142">
        <f t="shared" si="23"/>
        <v>2.9850746268656714</v>
      </c>
      <c r="AR9" s="142">
        <f t="shared" si="23"/>
        <v>0.99502487562189057</v>
      </c>
      <c r="AS9" s="142">
        <f t="shared" si="23"/>
        <v>0</v>
      </c>
      <c r="AT9" s="142">
        <f t="shared" si="23"/>
        <v>4.2288557213930353</v>
      </c>
      <c r="AU9" s="142">
        <f t="shared" si="23"/>
        <v>5.4726368159203984</v>
      </c>
      <c r="AV9" s="142">
        <f t="shared" si="23"/>
        <v>0</v>
      </c>
      <c r="AW9" s="142">
        <f t="shared" si="23"/>
        <v>0.49751243781094528</v>
      </c>
      <c r="AX9" s="142">
        <f t="shared" si="23"/>
        <v>0</v>
      </c>
      <c r="AY9" s="142">
        <f t="shared" si="23"/>
        <v>3.4825870646766171</v>
      </c>
      <c r="AZ9" s="142">
        <f t="shared" si="23"/>
        <v>13.930348258706468</v>
      </c>
      <c r="BA9" s="143">
        <f>BA19</f>
        <v>402</v>
      </c>
      <c r="BB9" s="142">
        <f t="shared" si="24"/>
        <v>23.631840796019901</v>
      </c>
      <c r="BC9" s="151">
        <f t="shared" si="24"/>
        <v>74.129353233830841</v>
      </c>
      <c r="BD9" s="142">
        <f t="shared" si="24"/>
        <v>2.2388059701492535</v>
      </c>
      <c r="BE9" s="143">
        <f>BE19</f>
        <v>402</v>
      </c>
      <c r="BF9" s="142">
        <f t="shared" si="25"/>
        <v>9.9502487562189064</v>
      </c>
      <c r="BG9" s="142">
        <f t="shared" si="25"/>
        <v>1.9900497512437811</v>
      </c>
      <c r="BH9" s="142">
        <f t="shared" si="25"/>
        <v>3.233830845771144</v>
      </c>
      <c r="BI9" s="142">
        <f t="shared" si="25"/>
        <v>5.9701492537313428</v>
      </c>
      <c r="BJ9" s="144">
        <f t="shared" si="25"/>
        <v>36.069651741293534</v>
      </c>
      <c r="BK9" s="144">
        <f t="shared" si="25"/>
        <v>0.74626865671641784</v>
      </c>
      <c r="BL9" s="142">
        <f t="shared" si="25"/>
        <v>42.039800995024876</v>
      </c>
      <c r="BM9" s="245">
        <v>71.244871767567247</v>
      </c>
      <c r="BN9" s="143">
        <f>BN19</f>
        <v>401</v>
      </c>
      <c r="BO9" s="142">
        <f t="shared" si="26"/>
        <v>17.955112219451372</v>
      </c>
      <c r="BP9" s="142">
        <f t="shared" si="26"/>
        <v>8.9775561097256862</v>
      </c>
      <c r="BQ9" s="142">
        <f t="shared" si="26"/>
        <v>7.7306733167082298</v>
      </c>
      <c r="BR9" s="142">
        <f t="shared" si="26"/>
        <v>22.693266832917704</v>
      </c>
      <c r="BS9" s="142">
        <f t="shared" si="26"/>
        <v>21.695760598503743</v>
      </c>
      <c r="BT9" s="142">
        <f t="shared" si="26"/>
        <v>7.7306733167082298</v>
      </c>
      <c r="BU9" s="142">
        <f t="shared" si="26"/>
        <v>13.216957605985039</v>
      </c>
      <c r="BV9" s="245">
        <v>15595.284482758621</v>
      </c>
      <c r="BW9" s="143">
        <f>BW19</f>
        <v>401</v>
      </c>
      <c r="BX9" s="142">
        <f t="shared" si="27"/>
        <v>71.321695760598502</v>
      </c>
      <c r="BY9" s="142">
        <f t="shared" si="27"/>
        <v>0.24937655860349126</v>
      </c>
      <c r="BZ9" s="142">
        <f t="shared" si="27"/>
        <v>0</v>
      </c>
      <c r="CA9" s="142">
        <f t="shared" si="27"/>
        <v>1.7456359102244388</v>
      </c>
      <c r="CB9" s="142">
        <f t="shared" si="27"/>
        <v>2.9925187032418954</v>
      </c>
      <c r="CC9" s="142">
        <f t="shared" si="27"/>
        <v>0</v>
      </c>
      <c r="CD9" s="142">
        <f t="shared" si="27"/>
        <v>23.690773067331673</v>
      </c>
      <c r="CE9" s="245">
        <v>1381.9869281045751</v>
      </c>
      <c r="CF9" s="143">
        <f>CF19</f>
        <v>401</v>
      </c>
      <c r="CG9" s="142">
        <f t="shared" si="28"/>
        <v>26.932668329177055</v>
      </c>
      <c r="CH9" s="142">
        <f t="shared" si="28"/>
        <v>7.9800498753117202</v>
      </c>
      <c r="CI9" s="142">
        <f t="shared" si="28"/>
        <v>9.4763092269326688</v>
      </c>
      <c r="CJ9" s="142">
        <f t="shared" si="28"/>
        <v>18.204488778054863</v>
      </c>
      <c r="CK9" s="142">
        <f t="shared" si="28"/>
        <v>14.962593516209477</v>
      </c>
      <c r="CL9" s="142">
        <f t="shared" si="28"/>
        <v>2.7431421446384037</v>
      </c>
      <c r="CM9" s="142">
        <f t="shared" si="28"/>
        <v>19.700748129675809</v>
      </c>
      <c r="CN9" s="245">
        <v>10352.332298136645</v>
      </c>
      <c r="CO9" s="143">
        <f>CO19</f>
        <v>401</v>
      </c>
      <c r="CP9" s="142">
        <f t="shared" si="29"/>
        <v>77.556109725685786</v>
      </c>
      <c r="CQ9" s="142">
        <f t="shared" si="29"/>
        <v>11.720698254364089</v>
      </c>
      <c r="CR9" s="142">
        <f t="shared" si="29"/>
        <v>6.2344139650872821</v>
      </c>
      <c r="CS9" s="142">
        <f t="shared" si="29"/>
        <v>0.74812967581047385</v>
      </c>
      <c r="CT9" s="142">
        <f t="shared" si="29"/>
        <v>0.24937655860349126</v>
      </c>
      <c r="CU9" s="142">
        <f t="shared" si="29"/>
        <v>3.4912718204488775</v>
      </c>
      <c r="CV9" s="142">
        <f t="shared" si="29"/>
        <v>0</v>
      </c>
      <c r="CW9" s="245">
        <v>2.0349127182044886</v>
      </c>
      <c r="CX9" s="143">
        <f>CX19</f>
        <v>401</v>
      </c>
      <c r="CY9" s="142">
        <f t="shared" si="30"/>
        <v>69.576059850374065</v>
      </c>
      <c r="CZ9" s="142">
        <f t="shared" si="30"/>
        <v>24.937655860349128</v>
      </c>
      <c r="DA9" s="142">
        <f t="shared" si="30"/>
        <v>3.9900249376558601</v>
      </c>
      <c r="DB9" s="142">
        <f t="shared" si="30"/>
        <v>0.49875311720698251</v>
      </c>
      <c r="DC9" s="142">
        <f t="shared" si="30"/>
        <v>0</v>
      </c>
      <c r="DD9" s="142">
        <f t="shared" si="30"/>
        <v>0.99750623441396502</v>
      </c>
      <c r="DE9" s="142">
        <f t="shared" si="30"/>
        <v>0</v>
      </c>
      <c r="DF9" s="245">
        <v>1.486284289276808</v>
      </c>
    </row>
    <row r="10" spans="1:110" ht="15" customHeight="1" x14ac:dyDescent="0.15">
      <c r="A10" s="236" t="s">
        <v>645</v>
      </c>
      <c r="B10" s="152" t="s">
        <v>789</v>
      </c>
      <c r="C10" s="147">
        <f>C20</f>
        <v>85</v>
      </c>
      <c r="D10" s="133">
        <f t="shared" si="18"/>
        <v>55.294117647058826</v>
      </c>
      <c r="E10" s="133">
        <f t="shared" si="18"/>
        <v>2.3529411764705883</v>
      </c>
      <c r="F10" s="133">
        <f t="shared" si="18"/>
        <v>15.294117647058824</v>
      </c>
      <c r="G10" s="133">
        <f t="shared" si="18"/>
        <v>20</v>
      </c>
      <c r="H10" s="133">
        <f t="shared" si="18"/>
        <v>7.0588235294117645</v>
      </c>
      <c r="I10" s="147">
        <f>I20</f>
        <v>85</v>
      </c>
      <c r="J10" s="133">
        <f t="shared" si="19"/>
        <v>41.17647058823529</v>
      </c>
      <c r="K10" s="133">
        <f t="shared" si="19"/>
        <v>1.1764705882352942</v>
      </c>
      <c r="L10" s="133">
        <f t="shared" si="19"/>
        <v>21.176470588235293</v>
      </c>
      <c r="M10" s="133">
        <f t="shared" si="19"/>
        <v>28.235294117647058</v>
      </c>
      <c r="N10" s="133">
        <f t="shared" si="19"/>
        <v>8.235294117647058</v>
      </c>
      <c r="O10" s="147">
        <f>O20</f>
        <v>85</v>
      </c>
      <c r="P10" s="133">
        <f t="shared" si="20"/>
        <v>7.0588235294117645</v>
      </c>
      <c r="Q10" s="133">
        <f t="shared" si="20"/>
        <v>1.1764705882352942</v>
      </c>
      <c r="R10" s="133">
        <f t="shared" si="20"/>
        <v>67.058823529411754</v>
      </c>
      <c r="S10" s="133">
        <f t="shared" si="20"/>
        <v>14.117647058823529</v>
      </c>
      <c r="T10" s="133">
        <f t="shared" si="20"/>
        <v>10.588235294117647</v>
      </c>
      <c r="U10" s="147">
        <f>U20</f>
        <v>85</v>
      </c>
      <c r="V10" s="133">
        <f t="shared" si="21"/>
        <v>38.82352941176471</v>
      </c>
      <c r="W10" s="133">
        <f t="shared" si="21"/>
        <v>0</v>
      </c>
      <c r="X10" s="133">
        <f t="shared" si="21"/>
        <v>37.647058823529413</v>
      </c>
      <c r="Y10" s="133">
        <f t="shared" si="21"/>
        <v>15.294117647058824</v>
      </c>
      <c r="Z10" s="133">
        <f t="shared" si="21"/>
        <v>8.235294117647058</v>
      </c>
      <c r="AA10" s="147">
        <f>AA20</f>
        <v>85</v>
      </c>
      <c r="AB10" s="133">
        <f t="shared" si="22"/>
        <v>32.941176470588232</v>
      </c>
      <c r="AC10" s="133">
        <f t="shared" si="22"/>
        <v>0</v>
      </c>
      <c r="AD10" s="133">
        <f t="shared" si="22"/>
        <v>42.352941176470587</v>
      </c>
      <c r="AE10" s="133">
        <f t="shared" si="22"/>
        <v>16.470588235294116</v>
      </c>
      <c r="AF10" s="133">
        <f t="shared" si="22"/>
        <v>8.235294117647058</v>
      </c>
      <c r="AG10" s="147">
        <f>AG20</f>
        <v>85</v>
      </c>
      <c r="AH10" s="133">
        <f t="shared" si="23"/>
        <v>47.058823529411761</v>
      </c>
      <c r="AI10" s="133">
        <f t="shared" si="23"/>
        <v>7.0588235294117645</v>
      </c>
      <c r="AJ10" s="133">
        <f t="shared" si="23"/>
        <v>5.8823529411764701</v>
      </c>
      <c r="AK10" s="133">
        <f t="shared" si="23"/>
        <v>1.1764705882352942</v>
      </c>
      <c r="AL10" s="133">
        <f t="shared" si="23"/>
        <v>0</v>
      </c>
      <c r="AM10" s="133">
        <f t="shared" si="23"/>
        <v>0</v>
      </c>
      <c r="AN10" s="133">
        <f t="shared" si="23"/>
        <v>4.7058823529411766</v>
      </c>
      <c r="AO10" s="133">
        <f t="shared" si="23"/>
        <v>4.7058823529411766</v>
      </c>
      <c r="AP10" s="133">
        <f t="shared" si="23"/>
        <v>1.1764705882352942</v>
      </c>
      <c r="AQ10" s="133">
        <f t="shared" si="23"/>
        <v>2.3529411764705883</v>
      </c>
      <c r="AR10" s="133">
        <f t="shared" si="23"/>
        <v>3.5294117647058822</v>
      </c>
      <c r="AS10" s="133">
        <f t="shared" si="23"/>
        <v>0</v>
      </c>
      <c r="AT10" s="133">
        <f t="shared" si="23"/>
        <v>3.5294117647058822</v>
      </c>
      <c r="AU10" s="133">
        <f t="shared" si="23"/>
        <v>2.3529411764705883</v>
      </c>
      <c r="AV10" s="133">
        <f t="shared" si="23"/>
        <v>0</v>
      </c>
      <c r="AW10" s="133">
        <f t="shared" si="23"/>
        <v>0</v>
      </c>
      <c r="AX10" s="133">
        <f t="shared" si="23"/>
        <v>1.1764705882352942</v>
      </c>
      <c r="AY10" s="133">
        <f t="shared" si="23"/>
        <v>8.235294117647058</v>
      </c>
      <c r="AZ10" s="133">
        <f t="shared" si="23"/>
        <v>17.647058823529413</v>
      </c>
      <c r="BA10" s="147">
        <f>BA20</f>
        <v>85</v>
      </c>
      <c r="BB10" s="133">
        <f t="shared" si="24"/>
        <v>21.176470588235293</v>
      </c>
      <c r="BC10" s="133">
        <f t="shared" si="24"/>
        <v>68.235294117647058</v>
      </c>
      <c r="BD10" s="133">
        <f t="shared" si="24"/>
        <v>10.588235294117647</v>
      </c>
      <c r="BE10" s="147">
        <f>BE20</f>
        <v>85</v>
      </c>
      <c r="BF10" s="133">
        <f t="shared" si="25"/>
        <v>8.235294117647058</v>
      </c>
      <c r="BG10" s="133">
        <f t="shared" si="25"/>
        <v>4.7058823529411766</v>
      </c>
      <c r="BH10" s="133">
        <f t="shared" si="25"/>
        <v>2.3529411764705883</v>
      </c>
      <c r="BI10" s="133">
        <f t="shared" si="25"/>
        <v>4.7058823529411766</v>
      </c>
      <c r="BJ10" s="133">
        <f t="shared" si="25"/>
        <v>23.52941176470588</v>
      </c>
      <c r="BK10" s="133">
        <f t="shared" si="25"/>
        <v>2.3529411764705883</v>
      </c>
      <c r="BL10" s="133">
        <f t="shared" si="25"/>
        <v>54.117647058823529</v>
      </c>
      <c r="BM10" s="238">
        <v>66.361145602135196</v>
      </c>
      <c r="BN10" s="147">
        <f>BN20</f>
        <v>84</v>
      </c>
      <c r="BO10" s="133">
        <f t="shared" si="26"/>
        <v>13.095238095238097</v>
      </c>
      <c r="BP10" s="133">
        <f t="shared" si="26"/>
        <v>23.809523809523807</v>
      </c>
      <c r="BQ10" s="133">
        <f t="shared" si="26"/>
        <v>8.3333333333333321</v>
      </c>
      <c r="BR10" s="133">
        <f t="shared" si="26"/>
        <v>19.047619047619047</v>
      </c>
      <c r="BS10" s="133">
        <f t="shared" si="26"/>
        <v>11.904761904761903</v>
      </c>
      <c r="BT10" s="133">
        <f t="shared" si="26"/>
        <v>8.3333333333333321</v>
      </c>
      <c r="BU10" s="133">
        <f t="shared" si="26"/>
        <v>15.476190476190476</v>
      </c>
      <c r="BV10" s="238">
        <v>15204.971830985916</v>
      </c>
      <c r="BW10" s="147">
        <f>BW20</f>
        <v>84</v>
      </c>
      <c r="BX10" s="133">
        <f t="shared" si="27"/>
        <v>59.523809523809526</v>
      </c>
      <c r="BY10" s="133">
        <f t="shared" si="27"/>
        <v>0</v>
      </c>
      <c r="BZ10" s="133">
        <f t="shared" si="27"/>
        <v>0</v>
      </c>
      <c r="CA10" s="133">
        <f t="shared" si="27"/>
        <v>1.1904761904761905</v>
      </c>
      <c r="CB10" s="133">
        <f t="shared" si="27"/>
        <v>1.1904761904761905</v>
      </c>
      <c r="CC10" s="133">
        <f t="shared" si="27"/>
        <v>0</v>
      </c>
      <c r="CD10" s="133">
        <f t="shared" si="27"/>
        <v>38.095238095238095</v>
      </c>
      <c r="CE10" s="238">
        <v>781.15384615384619</v>
      </c>
      <c r="CF10" s="147">
        <f>CF20</f>
        <v>84</v>
      </c>
      <c r="CG10" s="133">
        <f t="shared" si="28"/>
        <v>28.571428571428569</v>
      </c>
      <c r="CH10" s="133">
        <f t="shared" si="28"/>
        <v>5.9523809523809517</v>
      </c>
      <c r="CI10" s="133">
        <f t="shared" si="28"/>
        <v>19.047619047619047</v>
      </c>
      <c r="CJ10" s="133">
        <f t="shared" si="28"/>
        <v>14.285714285714285</v>
      </c>
      <c r="CK10" s="133">
        <f t="shared" si="28"/>
        <v>4.7619047619047619</v>
      </c>
      <c r="CL10" s="133">
        <f t="shared" si="28"/>
        <v>3.5714285714285712</v>
      </c>
      <c r="CM10" s="133">
        <f t="shared" si="28"/>
        <v>23.809523809523807</v>
      </c>
      <c r="CN10" s="238">
        <v>10923.453125</v>
      </c>
      <c r="CO10" s="147">
        <f>CO20</f>
        <v>84</v>
      </c>
      <c r="CP10" s="133">
        <f t="shared" si="29"/>
        <v>86.904761904761912</v>
      </c>
      <c r="CQ10" s="133">
        <f t="shared" si="29"/>
        <v>8.3333333333333321</v>
      </c>
      <c r="CR10" s="133">
        <f t="shared" si="29"/>
        <v>1.1904761904761905</v>
      </c>
      <c r="CS10" s="133">
        <f t="shared" si="29"/>
        <v>1.1904761904761905</v>
      </c>
      <c r="CT10" s="133">
        <f t="shared" si="29"/>
        <v>0</v>
      </c>
      <c r="CU10" s="133">
        <f t="shared" si="29"/>
        <v>2.3809523809523809</v>
      </c>
      <c r="CV10" s="133">
        <f t="shared" si="29"/>
        <v>0</v>
      </c>
      <c r="CW10" s="238">
        <v>1.8690476190476191</v>
      </c>
      <c r="CX10" s="147">
        <f>CX20</f>
        <v>84</v>
      </c>
      <c r="CY10" s="133">
        <f t="shared" si="30"/>
        <v>76.19047619047619</v>
      </c>
      <c r="CZ10" s="133">
        <f t="shared" si="30"/>
        <v>21.428571428571427</v>
      </c>
      <c r="DA10" s="133">
        <f t="shared" si="30"/>
        <v>1.1904761904761905</v>
      </c>
      <c r="DB10" s="133">
        <f t="shared" si="30"/>
        <v>1.1904761904761905</v>
      </c>
      <c r="DC10" s="133">
        <f t="shared" si="30"/>
        <v>0</v>
      </c>
      <c r="DD10" s="133">
        <f t="shared" si="30"/>
        <v>0</v>
      </c>
      <c r="DE10" s="133">
        <f t="shared" si="30"/>
        <v>0</v>
      </c>
      <c r="DF10" s="238">
        <v>0.77380952380952384</v>
      </c>
    </row>
    <row r="14" spans="1:110" ht="15" customHeight="1" x14ac:dyDescent="0.15">
      <c r="A14" s="230" t="s">
        <v>504</v>
      </c>
      <c r="B14" s="231"/>
      <c r="C14" s="156">
        <v>1601</v>
      </c>
      <c r="D14" s="156">
        <v>1070</v>
      </c>
      <c r="E14" s="156">
        <v>15</v>
      </c>
      <c r="F14" s="156">
        <v>159</v>
      </c>
      <c r="G14" s="156">
        <v>315</v>
      </c>
      <c r="H14" s="156">
        <v>42</v>
      </c>
      <c r="I14" s="156">
        <v>1601</v>
      </c>
      <c r="J14" s="156">
        <v>815</v>
      </c>
      <c r="K14" s="156">
        <v>21</v>
      </c>
      <c r="L14" s="156">
        <v>298</v>
      </c>
      <c r="M14" s="156">
        <v>403</v>
      </c>
      <c r="N14" s="156">
        <v>64</v>
      </c>
      <c r="O14" s="156">
        <v>1601</v>
      </c>
      <c r="P14" s="156">
        <v>125</v>
      </c>
      <c r="Q14" s="156">
        <v>33</v>
      </c>
      <c r="R14" s="156">
        <v>1115</v>
      </c>
      <c r="S14" s="156">
        <v>273</v>
      </c>
      <c r="T14" s="156">
        <v>55</v>
      </c>
      <c r="U14" s="156">
        <v>1601</v>
      </c>
      <c r="V14" s="156">
        <v>795</v>
      </c>
      <c r="W14" s="156">
        <v>11</v>
      </c>
      <c r="X14" s="156">
        <v>437</v>
      </c>
      <c r="Y14" s="156">
        <v>281</v>
      </c>
      <c r="Z14" s="156">
        <v>77</v>
      </c>
      <c r="AA14" s="156">
        <v>1601</v>
      </c>
      <c r="AB14" s="156">
        <v>684</v>
      </c>
      <c r="AC14" s="156">
        <v>24</v>
      </c>
      <c r="AD14" s="156">
        <v>523</v>
      </c>
      <c r="AE14" s="156">
        <v>300</v>
      </c>
      <c r="AF14" s="156">
        <v>70</v>
      </c>
      <c r="AG14" s="156">
        <v>1601</v>
      </c>
      <c r="AH14" s="156">
        <v>1047</v>
      </c>
      <c r="AI14" s="156">
        <v>39</v>
      </c>
      <c r="AJ14" s="156">
        <v>32</v>
      </c>
      <c r="AK14" s="156">
        <v>7</v>
      </c>
      <c r="AL14" s="156">
        <v>4</v>
      </c>
      <c r="AM14" s="156">
        <v>9</v>
      </c>
      <c r="AN14" s="156">
        <v>37</v>
      </c>
      <c r="AO14" s="156">
        <v>26</v>
      </c>
      <c r="AP14" s="156">
        <v>14</v>
      </c>
      <c r="AQ14" s="156">
        <v>43</v>
      </c>
      <c r="AR14" s="156">
        <v>20</v>
      </c>
      <c r="AS14" s="156">
        <v>1</v>
      </c>
      <c r="AT14" s="156">
        <v>34</v>
      </c>
      <c r="AU14" s="156">
        <v>53</v>
      </c>
      <c r="AV14" s="156">
        <v>0</v>
      </c>
      <c r="AW14" s="156">
        <v>4</v>
      </c>
      <c r="AX14" s="156">
        <v>3</v>
      </c>
      <c r="AY14" s="156">
        <v>82</v>
      </c>
      <c r="AZ14" s="156">
        <v>236</v>
      </c>
      <c r="BA14" s="156">
        <v>1601</v>
      </c>
      <c r="BB14" s="156">
        <v>437</v>
      </c>
      <c r="BC14" s="156">
        <v>1130</v>
      </c>
      <c r="BD14" s="156">
        <v>34</v>
      </c>
      <c r="BE14" s="156">
        <v>1601</v>
      </c>
      <c r="BF14" s="156">
        <v>171</v>
      </c>
      <c r="BG14" s="156">
        <v>116</v>
      </c>
      <c r="BH14" s="156">
        <v>101</v>
      </c>
      <c r="BI14" s="156">
        <v>123</v>
      </c>
      <c r="BJ14" s="156">
        <v>407</v>
      </c>
      <c r="BK14" s="156">
        <v>20</v>
      </c>
      <c r="BL14" s="156">
        <v>663</v>
      </c>
      <c r="BM14" s="156"/>
      <c r="BN14" s="156">
        <v>1582</v>
      </c>
      <c r="BO14" s="156">
        <v>292</v>
      </c>
      <c r="BP14" s="156">
        <v>424</v>
      </c>
      <c r="BQ14" s="156">
        <v>177</v>
      </c>
      <c r="BR14" s="156">
        <v>283</v>
      </c>
      <c r="BS14" s="156">
        <v>152</v>
      </c>
      <c r="BT14" s="156">
        <v>55</v>
      </c>
      <c r="BU14" s="156">
        <v>199</v>
      </c>
      <c r="BV14" s="156"/>
      <c r="BW14" s="156">
        <v>1582</v>
      </c>
      <c r="BX14" s="156">
        <v>1096</v>
      </c>
      <c r="BY14" s="156">
        <v>5</v>
      </c>
      <c r="BZ14" s="156">
        <v>30</v>
      </c>
      <c r="CA14" s="156">
        <v>41</v>
      </c>
      <c r="CB14" s="156">
        <v>21</v>
      </c>
      <c r="CC14" s="156">
        <v>0</v>
      </c>
      <c r="CD14" s="156">
        <v>389</v>
      </c>
      <c r="CE14" s="156"/>
      <c r="CF14" s="156">
        <v>1582</v>
      </c>
      <c r="CG14" s="156">
        <v>384</v>
      </c>
      <c r="CH14" s="156">
        <v>218</v>
      </c>
      <c r="CI14" s="156">
        <v>278</v>
      </c>
      <c r="CJ14" s="156">
        <v>298</v>
      </c>
      <c r="CK14" s="156">
        <v>93</v>
      </c>
      <c r="CL14" s="156">
        <v>17</v>
      </c>
      <c r="CM14" s="156">
        <v>294</v>
      </c>
      <c r="CN14" s="156"/>
      <c r="CO14" s="156">
        <v>1582</v>
      </c>
      <c r="CP14" s="156">
        <v>1313</v>
      </c>
      <c r="CQ14" s="156">
        <v>138</v>
      </c>
      <c r="CR14" s="156">
        <v>80</v>
      </c>
      <c r="CS14" s="156">
        <v>15</v>
      </c>
      <c r="CT14" s="156">
        <v>7</v>
      </c>
      <c r="CU14" s="156">
        <v>29</v>
      </c>
      <c r="CV14" s="156">
        <v>0</v>
      </c>
      <c r="CW14" s="156"/>
      <c r="CX14" s="156">
        <v>1582</v>
      </c>
      <c r="CY14" s="156">
        <v>1178</v>
      </c>
      <c r="CZ14" s="156">
        <v>346</v>
      </c>
      <c r="DA14" s="156">
        <v>47</v>
      </c>
      <c r="DB14" s="156">
        <v>5</v>
      </c>
      <c r="DC14" s="156">
        <v>0</v>
      </c>
      <c r="DD14" s="156">
        <v>6</v>
      </c>
      <c r="DE14" s="156">
        <v>0</v>
      </c>
      <c r="DF14" s="156"/>
    </row>
    <row r="15" spans="1:110" ht="15" customHeight="1" x14ac:dyDescent="0.15">
      <c r="A15" s="236"/>
      <c r="B15" s="237"/>
      <c r="C15" s="156"/>
      <c r="D15" s="156"/>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6"/>
      <c r="AZ15" s="156"/>
      <c r="BA15" s="156"/>
      <c r="BB15" s="156"/>
      <c r="BC15" s="156"/>
      <c r="BD15" s="156"/>
      <c r="BE15" s="156"/>
      <c r="BF15" s="156"/>
      <c r="BG15" s="156"/>
      <c r="BH15" s="156"/>
      <c r="BI15" s="156"/>
      <c r="BJ15" s="156"/>
      <c r="BK15" s="156"/>
      <c r="BL15" s="156"/>
      <c r="BM15" s="156"/>
      <c r="BN15" s="156"/>
      <c r="BO15" s="156"/>
      <c r="BP15" s="156"/>
      <c r="BQ15" s="156"/>
      <c r="BR15" s="156"/>
      <c r="BS15" s="156"/>
      <c r="BT15" s="156"/>
      <c r="BU15" s="156"/>
      <c r="BV15" s="156"/>
      <c r="BW15" s="156"/>
      <c r="BX15" s="156"/>
      <c r="BY15" s="156"/>
      <c r="BZ15" s="156"/>
      <c r="CA15" s="156"/>
      <c r="CB15" s="156"/>
      <c r="CC15" s="156"/>
      <c r="CD15" s="156"/>
      <c r="CE15" s="156"/>
      <c r="CF15" s="156"/>
      <c r="CG15" s="156"/>
      <c r="CH15" s="156"/>
      <c r="CI15" s="156"/>
      <c r="CJ15" s="156"/>
      <c r="CK15" s="156"/>
      <c r="CL15" s="156"/>
      <c r="CM15" s="156"/>
      <c r="CN15" s="156"/>
      <c r="CO15" s="156"/>
      <c r="CP15" s="156"/>
      <c r="CQ15" s="156"/>
      <c r="CR15" s="156"/>
      <c r="CS15" s="156"/>
      <c r="CT15" s="156"/>
      <c r="CU15" s="156"/>
      <c r="CV15" s="156"/>
      <c r="CW15" s="156"/>
      <c r="CX15" s="156"/>
      <c r="CY15" s="156"/>
      <c r="CZ15" s="156"/>
      <c r="DA15" s="156"/>
      <c r="DB15" s="156"/>
      <c r="DC15" s="156"/>
      <c r="DD15" s="156"/>
      <c r="DE15" s="156"/>
      <c r="DF15" s="156"/>
    </row>
    <row r="16" spans="1:110" ht="15" customHeight="1" x14ac:dyDescent="0.15">
      <c r="A16" s="242" t="s">
        <v>662</v>
      </c>
      <c r="B16" s="243" t="s">
        <v>784</v>
      </c>
      <c r="C16" s="156">
        <v>679</v>
      </c>
      <c r="D16" s="156">
        <v>560</v>
      </c>
      <c r="E16" s="156">
        <v>5</v>
      </c>
      <c r="F16" s="156">
        <v>17</v>
      </c>
      <c r="G16" s="156">
        <v>87</v>
      </c>
      <c r="H16" s="156">
        <v>10</v>
      </c>
      <c r="I16" s="156">
        <v>679</v>
      </c>
      <c r="J16" s="156">
        <v>529</v>
      </c>
      <c r="K16" s="156">
        <v>7</v>
      </c>
      <c r="L16" s="156">
        <v>60</v>
      </c>
      <c r="M16" s="156">
        <v>66</v>
      </c>
      <c r="N16" s="156">
        <v>17</v>
      </c>
      <c r="O16" s="156">
        <v>679</v>
      </c>
      <c r="P16" s="156">
        <v>95</v>
      </c>
      <c r="Q16" s="156">
        <v>21</v>
      </c>
      <c r="R16" s="156">
        <v>462</v>
      </c>
      <c r="S16" s="156">
        <v>80</v>
      </c>
      <c r="T16" s="156">
        <v>21</v>
      </c>
      <c r="U16" s="156">
        <v>679</v>
      </c>
      <c r="V16" s="156">
        <v>556</v>
      </c>
      <c r="W16" s="156">
        <v>3</v>
      </c>
      <c r="X16" s="156">
        <v>61</v>
      </c>
      <c r="Y16" s="156">
        <v>40</v>
      </c>
      <c r="Z16" s="156">
        <v>19</v>
      </c>
      <c r="AA16" s="156">
        <v>679</v>
      </c>
      <c r="AB16" s="156">
        <v>509</v>
      </c>
      <c r="AC16" s="156">
        <v>9</v>
      </c>
      <c r="AD16" s="156">
        <v>101</v>
      </c>
      <c r="AE16" s="156">
        <v>42</v>
      </c>
      <c r="AF16" s="156">
        <v>18</v>
      </c>
      <c r="AG16" s="156">
        <v>679</v>
      </c>
      <c r="AH16" s="156">
        <v>496</v>
      </c>
      <c r="AI16" s="156">
        <v>0</v>
      </c>
      <c r="AJ16" s="156">
        <v>1</v>
      </c>
      <c r="AK16" s="156">
        <v>0</v>
      </c>
      <c r="AL16" s="156">
        <v>0</v>
      </c>
      <c r="AM16" s="156">
        <v>1</v>
      </c>
      <c r="AN16" s="156">
        <v>12</v>
      </c>
      <c r="AO16" s="156">
        <v>10</v>
      </c>
      <c r="AP16" s="156">
        <v>7</v>
      </c>
      <c r="AQ16" s="156">
        <v>15</v>
      </c>
      <c r="AR16" s="156">
        <v>3</v>
      </c>
      <c r="AS16" s="156">
        <v>0</v>
      </c>
      <c r="AT16" s="156">
        <v>2</v>
      </c>
      <c r="AU16" s="156">
        <v>11</v>
      </c>
      <c r="AV16" s="156">
        <v>0</v>
      </c>
      <c r="AW16" s="156">
        <v>0</v>
      </c>
      <c r="AX16" s="156">
        <v>0</v>
      </c>
      <c r="AY16" s="156">
        <v>34</v>
      </c>
      <c r="AZ16" s="156">
        <v>98</v>
      </c>
      <c r="BA16" s="156">
        <v>679</v>
      </c>
      <c r="BB16" s="156">
        <v>210</v>
      </c>
      <c r="BC16" s="156">
        <v>460</v>
      </c>
      <c r="BD16" s="156">
        <v>9</v>
      </c>
      <c r="BE16" s="156">
        <v>679</v>
      </c>
      <c r="BF16" s="156">
        <v>78</v>
      </c>
      <c r="BG16" s="156">
        <v>80</v>
      </c>
      <c r="BH16" s="156">
        <v>66</v>
      </c>
      <c r="BI16" s="156">
        <v>56</v>
      </c>
      <c r="BJ16" s="156">
        <v>123</v>
      </c>
      <c r="BK16" s="156">
        <v>9</v>
      </c>
      <c r="BL16" s="156">
        <v>267</v>
      </c>
      <c r="BM16" s="156"/>
      <c r="BN16" s="156">
        <v>665</v>
      </c>
      <c r="BO16" s="156">
        <v>145</v>
      </c>
      <c r="BP16" s="156">
        <v>277</v>
      </c>
      <c r="BQ16" s="156">
        <v>82</v>
      </c>
      <c r="BR16" s="156">
        <v>79</v>
      </c>
      <c r="BS16" s="156">
        <v>1</v>
      </c>
      <c r="BT16" s="156">
        <v>4</v>
      </c>
      <c r="BU16" s="156">
        <v>77</v>
      </c>
      <c r="BV16" s="156"/>
      <c r="BW16" s="156">
        <v>665</v>
      </c>
      <c r="BX16" s="156">
        <v>469</v>
      </c>
      <c r="BY16" s="156">
        <v>3</v>
      </c>
      <c r="BZ16" s="156">
        <v>27</v>
      </c>
      <c r="CA16" s="156">
        <v>19</v>
      </c>
      <c r="CB16" s="156">
        <v>0</v>
      </c>
      <c r="CC16" s="156">
        <v>0</v>
      </c>
      <c r="CD16" s="156">
        <v>147</v>
      </c>
      <c r="CE16" s="156"/>
      <c r="CF16" s="156">
        <v>665</v>
      </c>
      <c r="CG16" s="156">
        <v>155</v>
      </c>
      <c r="CH16" s="156">
        <v>134</v>
      </c>
      <c r="CI16" s="156">
        <v>140</v>
      </c>
      <c r="CJ16" s="156">
        <v>106</v>
      </c>
      <c r="CK16" s="156">
        <v>3</v>
      </c>
      <c r="CL16" s="156">
        <v>2</v>
      </c>
      <c r="CM16" s="156">
        <v>125</v>
      </c>
      <c r="CN16" s="156"/>
      <c r="CO16" s="156">
        <v>665</v>
      </c>
      <c r="CP16" s="156">
        <v>577</v>
      </c>
      <c r="CQ16" s="156">
        <v>48</v>
      </c>
      <c r="CR16" s="156">
        <v>28</v>
      </c>
      <c r="CS16" s="156">
        <v>4</v>
      </c>
      <c r="CT16" s="156">
        <v>4</v>
      </c>
      <c r="CU16" s="156">
        <v>4</v>
      </c>
      <c r="CV16" s="156">
        <v>0</v>
      </c>
      <c r="CW16" s="156"/>
      <c r="CX16" s="156">
        <v>665</v>
      </c>
      <c r="CY16" s="156">
        <v>529</v>
      </c>
      <c r="CZ16" s="156">
        <v>119</v>
      </c>
      <c r="DA16" s="156">
        <v>15</v>
      </c>
      <c r="DB16" s="156">
        <v>1</v>
      </c>
      <c r="DC16" s="156">
        <v>0</v>
      </c>
      <c r="DD16" s="156">
        <v>1</v>
      </c>
      <c r="DE16" s="156">
        <v>0</v>
      </c>
      <c r="DF16" s="156"/>
    </row>
    <row r="17" spans="1:110" ht="15" customHeight="1" x14ac:dyDescent="0.15">
      <c r="A17" s="150" t="s">
        <v>726</v>
      </c>
      <c r="B17" s="244" t="s">
        <v>785</v>
      </c>
      <c r="C17" s="156">
        <v>285</v>
      </c>
      <c r="D17" s="156">
        <v>184</v>
      </c>
      <c r="E17" s="156">
        <v>3</v>
      </c>
      <c r="F17" s="156">
        <v>38</v>
      </c>
      <c r="G17" s="156">
        <v>47</v>
      </c>
      <c r="H17" s="156">
        <v>13</v>
      </c>
      <c r="I17" s="156">
        <v>285</v>
      </c>
      <c r="J17" s="156">
        <v>75</v>
      </c>
      <c r="K17" s="156">
        <v>4</v>
      </c>
      <c r="L17" s="156">
        <v>88</v>
      </c>
      <c r="M17" s="156">
        <v>95</v>
      </c>
      <c r="N17" s="156">
        <v>23</v>
      </c>
      <c r="O17" s="156">
        <v>285</v>
      </c>
      <c r="P17" s="156">
        <v>6</v>
      </c>
      <c r="Q17" s="156">
        <v>4</v>
      </c>
      <c r="R17" s="156">
        <v>215</v>
      </c>
      <c r="S17" s="156">
        <v>53</v>
      </c>
      <c r="T17" s="156">
        <v>7</v>
      </c>
      <c r="U17" s="156">
        <v>285</v>
      </c>
      <c r="V17" s="156">
        <v>61</v>
      </c>
      <c r="W17" s="156">
        <v>4</v>
      </c>
      <c r="X17" s="156">
        <v>124</v>
      </c>
      <c r="Y17" s="156">
        <v>71</v>
      </c>
      <c r="Z17" s="156">
        <v>25</v>
      </c>
      <c r="AA17" s="156">
        <v>285</v>
      </c>
      <c r="AB17" s="156">
        <v>44</v>
      </c>
      <c r="AC17" s="156">
        <v>7</v>
      </c>
      <c r="AD17" s="156">
        <v>137</v>
      </c>
      <c r="AE17" s="156">
        <v>77</v>
      </c>
      <c r="AF17" s="156">
        <v>20</v>
      </c>
      <c r="AG17" s="156">
        <v>285</v>
      </c>
      <c r="AH17" s="156">
        <v>162</v>
      </c>
      <c r="AI17" s="156">
        <v>9</v>
      </c>
      <c r="AJ17" s="156">
        <v>6</v>
      </c>
      <c r="AK17" s="156">
        <v>1</v>
      </c>
      <c r="AL17" s="156">
        <v>0</v>
      </c>
      <c r="AM17" s="156">
        <v>5</v>
      </c>
      <c r="AN17" s="156">
        <v>10</v>
      </c>
      <c r="AO17" s="156">
        <v>7</v>
      </c>
      <c r="AP17" s="156">
        <v>2</v>
      </c>
      <c r="AQ17" s="156">
        <v>11</v>
      </c>
      <c r="AR17" s="156">
        <v>8</v>
      </c>
      <c r="AS17" s="156">
        <v>1</v>
      </c>
      <c r="AT17" s="156">
        <v>10</v>
      </c>
      <c r="AU17" s="156">
        <v>15</v>
      </c>
      <c r="AV17" s="156">
        <v>0</v>
      </c>
      <c r="AW17" s="156">
        <v>2</v>
      </c>
      <c r="AX17" s="156">
        <v>2</v>
      </c>
      <c r="AY17" s="156">
        <v>19</v>
      </c>
      <c r="AZ17" s="156">
        <v>45</v>
      </c>
      <c r="BA17" s="156">
        <v>285</v>
      </c>
      <c r="BB17" s="156">
        <v>93</v>
      </c>
      <c r="BC17" s="156">
        <v>187</v>
      </c>
      <c r="BD17" s="156">
        <v>5</v>
      </c>
      <c r="BE17" s="156">
        <v>285</v>
      </c>
      <c r="BF17" s="156">
        <v>31</v>
      </c>
      <c r="BG17" s="156">
        <v>11</v>
      </c>
      <c r="BH17" s="156">
        <v>12</v>
      </c>
      <c r="BI17" s="156">
        <v>28</v>
      </c>
      <c r="BJ17" s="156">
        <v>82</v>
      </c>
      <c r="BK17" s="156">
        <v>3</v>
      </c>
      <c r="BL17" s="156">
        <v>118</v>
      </c>
      <c r="BM17" s="156"/>
      <c r="BN17" s="156">
        <v>283</v>
      </c>
      <c r="BO17" s="156">
        <v>30</v>
      </c>
      <c r="BP17" s="156">
        <v>42</v>
      </c>
      <c r="BQ17" s="156">
        <v>36</v>
      </c>
      <c r="BR17" s="156">
        <v>74</v>
      </c>
      <c r="BS17" s="156">
        <v>53</v>
      </c>
      <c r="BT17" s="156">
        <v>13</v>
      </c>
      <c r="BU17" s="156">
        <v>35</v>
      </c>
      <c r="BV17" s="156"/>
      <c r="BW17" s="156">
        <v>283</v>
      </c>
      <c r="BX17" s="156">
        <v>186</v>
      </c>
      <c r="BY17" s="156">
        <v>0</v>
      </c>
      <c r="BZ17" s="156">
        <v>0</v>
      </c>
      <c r="CA17" s="156">
        <v>10</v>
      </c>
      <c r="CB17" s="156">
        <v>8</v>
      </c>
      <c r="CC17" s="156">
        <v>0</v>
      </c>
      <c r="CD17" s="156">
        <v>79</v>
      </c>
      <c r="CE17" s="156"/>
      <c r="CF17" s="156">
        <v>283</v>
      </c>
      <c r="CG17" s="156">
        <v>72</v>
      </c>
      <c r="CH17" s="156">
        <v>31</v>
      </c>
      <c r="CI17" s="156">
        <v>44</v>
      </c>
      <c r="CJ17" s="156">
        <v>59</v>
      </c>
      <c r="CK17" s="156">
        <v>26</v>
      </c>
      <c r="CL17" s="156">
        <v>1</v>
      </c>
      <c r="CM17" s="156">
        <v>50</v>
      </c>
      <c r="CN17" s="156"/>
      <c r="CO17" s="156">
        <v>283</v>
      </c>
      <c r="CP17" s="156">
        <v>219</v>
      </c>
      <c r="CQ17" s="156">
        <v>26</v>
      </c>
      <c r="CR17" s="156">
        <v>22</v>
      </c>
      <c r="CS17" s="156">
        <v>6</v>
      </c>
      <c r="CT17" s="156">
        <v>2</v>
      </c>
      <c r="CU17" s="156">
        <v>8</v>
      </c>
      <c r="CV17" s="156">
        <v>0</v>
      </c>
      <c r="CW17" s="156"/>
      <c r="CX17" s="156">
        <v>283</v>
      </c>
      <c r="CY17" s="156">
        <v>197</v>
      </c>
      <c r="CZ17" s="156">
        <v>71</v>
      </c>
      <c r="DA17" s="156">
        <v>14</v>
      </c>
      <c r="DB17" s="156">
        <v>1</v>
      </c>
      <c r="DC17" s="156">
        <v>0</v>
      </c>
      <c r="DD17" s="156">
        <v>0</v>
      </c>
      <c r="DE17" s="156">
        <v>0</v>
      </c>
      <c r="DF17" s="156"/>
    </row>
    <row r="18" spans="1:110" ht="15" customHeight="1" x14ac:dyDescent="0.15">
      <c r="A18" s="252" t="s">
        <v>786</v>
      </c>
      <c r="B18" s="244" t="s">
        <v>787</v>
      </c>
      <c r="C18" s="156">
        <v>150</v>
      </c>
      <c r="D18" s="156">
        <v>119</v>
      </c>
      <c r="E18" s="156">
        <v>1</v>
      </c>
      <c r="F18" s="156">
        <v>5</v>
      </c>
      <c r="G18" s="156">
        <v>23</v>
      </c>
      <c r="H18" s="156">
        <v>2</v>
      </c>
      <c r="I18" s="156">
        <v>150</v>
      </c>
      <c r="J18" s="156">
        <v>119</v>
      </c>
      <c r="K18" s="156">
        <v>3</v>
      </c>
      <c r="L18" s="156">
        <v>7</v>
      </c>
      <c r="M18" s="156">
        <v>15</v>
      </c>
      <c r="N18" s="156">
        <v>6</v>
      </c>
      <c r="O18" s="156">
        <v>150</v>
      </c>
      <c r="P18" s="156">
        <v>15</v>
      </c>
      <c r="Q18" s="156">
        <v>5</v>
      </c>
      <c r="R18" s="156">
        <v>104</v>
      </c>
      <c r="S18" s="156">
        <v>22</v>
      </c>
      <c r="T18" s="156">
        <v>4</v>
      </c>
      <c r="U18" s="156">
        <v>150</v>
      </c>
      <c r="V18" s="156">
        <v>106</v>
      </c>
      <c r="W18" s="156">
        <v>0</v>
      </c>
      <c r="X18" s="156">
        <v>23</v>
      </c>
      <c r="Y18" s="156">
        <v>18</v>
      </c>
      <c r="Z18" s="156">
        <v>3</v>
      </c>
      <c r="AA18" s="156">
        <v>150</v>
      </c>
      <c r="AB18" s="156">
        <v>77</v>
      </c>
      <c r="AC18" s="156">
        <v>3</v>
      </c>
      <c r="AD18" s="156">
        <v>40</v>
      </c>
      <c r="AE18" s="156">
        <v>25</v>
      </c>
      <c r="AF18" s="156">
        <v>5</v>
      </c>
      <c r="AG18" s="156">
        <v>150</v>
      </c>
      <c r="AH18" s="156">
        <v>105</v>
      </c>
      <c r="AI18" s="156">
        <v>0</v>
      </c>
      <c r="AJ18" s="156">
        <v>0</v>
      </c>
      <c r="AK18" s="156">
        <v>0</v>
      </c>
      <c r="AL18" s="156">
        <v>0</v>
      </c>
      <c r="AM18" s="156">
        <v>0</v>
      </c>
      <c r="AN18" s="156">
        <v>6</v>
      </c>
      <c r="AO18" s="156">
        <v>0</v>
      </c>
      <c r="AP18" s="156">
        <v>0</v>
      </c>
      <c r="AQ18" s="156">
        <v>3</v>
      </c>
      <c r="AR18" s="156">
        <v>2</v>
      </c>
      <c r="AS18" s="156">
        <v>0</v>
      </c>
      <c r="AT18" s="156">
        <v>2</v>
      </c>
      <c r="AU18" s="156">
        <v>3</v>
      </c>
      <c r="AV18" s="156">
        <v>0</v>
      </c>
      <c r="AW18" s="156">
        <v>0</v>
      </c>
      <c r="AX18" s="156">
        <v>0</v>
      </c>
      <c r="AY18" s="156">
        <v>8</v>
      </c>
      <c r="AZ18" s="156">
        <v>22</v>
      </c>
      <c r="BA18" s="156">
        <v>150</v>
      </c>
      <c r="BB18" s="156">
        <v>21</v>
      </c>
      <c r="BC18" s="156">
        <v>127</v>
      </c>
      <c r="BD18" s="156">
        <v>2</v>
      </c>
      <c r="BE18" s="156">
        <v>150</v>
      </c>
      <c r="BF18" s="156">
        <v>15</v>
      </c>
      <c r="BG18" s="156">
        <v>13</v>
      </c>
      <c r="BH18" s="156">
        <v>8</v>
      </c>
      <c r="BI18" s="156">
        <v>11</v>
      </c>
      <c r="BJ18" s="156">
        <v>37</v>
      </c>
      <c r="BK18" s="156">
        <v>3</v>
      </c>
      <c r="BL18" s="156">
        <v>63</v>
      </c>
      <c r="BM18" s="156"/>
      <c r="BN18" s="156">
        <v>149</v>
      </c>
      <c r="BO18" s="156">
        <v>34</v>
      </c>
      <c r="BP18" s="156">
        <v>49</v>
      </c>
      <c r="BQ18" s="156">
        <v>21</v>
      </c>
      <c r="BR18" s="156">
        <v>23</v>
      </c>
      <c r="BS18" s="156">
        <v>1</v>
      </c>
      <c r="BT18" s="156">
        <v>0</v>
      </c>
      <c r="BU18" s="156">
        <v>21</v>
      </c>
      <c r="BV18" s="156"/>
      <c r="BW18" s="156">
        <v>149</v>
      </c>
      <c r="BX18" s="156">
        <v>105</v>
      </c>
      <c r="BY18" s="156">
        <v>1</v>
      </c>
      <c r="BZ18" s="156">
        <v>3</v>
      </c>
      <c r="CA18" s="156">
        <v>4</v>
      </c>
      <c r="CB18" s="156">
        <v>0</v>
      </c>
      <c r="CC18" s="156">
        <v>0</v>
      </c>
      <c r="CD18" s="156">
        <v>36</v>
      </c>
      <c r="CE18" s="156"/>
      <c r="CF18" s="156">
        <v>149</v>
      </c>
      <c r="CG18" s="156">
        <v>25</v>
      </c>
      <c r="CH18" s="156">
        <v>16</v>
      </c>
      <c r="CI18" s="156">
        <v>40</v>
      </c>
      <c r="CJ18" s="156">
        <v>48</v>
      </c>
      <c r="CK18" s="156">
        <v>0</v>
      </c>
      <c r="CL18" s="156">
        <v>0</v>
      </c>
      <c r="CM18" s="156">
        <v>20</v>
      </c>
      <c r="CN18" s="156"/>
      <c r="CO18" s="156">
        <v>149</v>
      </c>
      <c r="CP18" s="156">
        <v>133</v>
      </c>
      <c r="CQ18" s="156">
        <v>10</v>
      </c>
      <c r="CR18" s="156">
        <v>4</v>
      </c>
      <c r="CS18" s="156">
        <v>1</v>
      </c>
      <c r="CT18" s="156">
        <v>0</v>
      </c>
      <c r="CU18" s="156">
        <v>1</v>
      </c>
      <c r="CV18" s="156">
        <v>0</v>
      </c>
      <c r="CW18" s="156"/>
      <c r="CX18" s="156">
        <v>149</v>
      </c>
      <c r="CY18" s="156">
        <v>109</v>
      </c>
      <c r="CZ18" s="156">
        <v>38</v>
      </c>
      <c r="DA18" s="156">
        <v>1</v>
      </c>
      <c r="DB18" s="156">
        <v>0</v>
      </c>
      <c r="DC18" s="156">
        <v>0</v>
      </c>
      <c r="DD18" s="156">
        <v>1</v>
      </c>
      <c r="DE18" s="156">
        <v>0</v>
      </c>
      <c r="DF18" s="156"/>
    </row>
    <row r="19" spans="1:110" ht="15" customHeight="1" x14ac:dyDescent="0.15">
      <c r="A19" s="150" t="s">
        <v>684</v>
      </c>
      <c r="B19" s="244" t="s">
        <v>788</v>
      </c>
      <c r="C19" s="156">
        <v>402</v>
      </c>
      <c r="D19" s="156">
        <v>160</v>
      </c>
      <c r="E19" s="156">
        <v>4</v>
      </c>
      <c r="F19" s="156">
        <v>86</v>
      </c>
      <c r="G19" s="156">
        <v>141</v>
      </c>
      <c r="H19" s="156">
        <v>11</v>
      </c>
      <c r="I19" s="156">
        <v>402</v>
      </c>
      <c r="J19" s="156">
        <v>57</v>
      </c>
      <c r="K19" s="156">
        <v>6</v>
      </c>
      <c r="L19" s="156">
        <v>125</v>
      </c>
      <c r="M19" s="156">
        <v>203</v>
      </c>
      <c r="N19" s="156">
        <v>11</v>
      </c>
      <c r="O19" s="156">
        <v>402</v>
      </c>
      <c r="P19" s="156">
        <v>3</v>
      </c>
      <c r="Q19" s="156">
        <v>2</v>
      </c>
      <c r="R19" s="156">
        <v>277</v>
      </c>
      <c r="S19" s="156">
        <v>106</v>
      </c>
      <c r="T19" s="156">
        <v>14</v>
      </c>
      <c r="U19" s="156">
        <v>402</v>
      </c>
      <c r="V19" s="156">
        <v>39</v>
      </c>
      <c r="W19" s="156">
        <v>4</v>
      </c>
      <c r="X19" s="156">
        <v>197</v>
      </c>
      <c r="Y19" s="156">
        <v>139</v>
      </c>
      <c r="Z19" s="156">
        <v>23</v>
      </c>
      <c r="AA19" s="156">
        <v>402</v>
      </c>
      <c r="AB19" s="156">
        <v>26</v>
      </c>
      <c r="AC19" s="156">
        <v>5</v>
      </c>
      <c r="AD19" s="156">
        <v>209</v>
      </c>
      <c r="AE19" s="156">
        <v>142</v>
      </c>
      <c r="AF19" s="156">
        <v>20</v>
      </c>
      <c r="AG19" s="156">
        <v>402</v>
      </c>
      <c r="AH19" s="156">
        <v>244</v>
      </c>
      <c r="AI19" s="156">
        <v>24</v>
      </c>
      <c r="AJ19" s="156">
        <v>20</v>
      </c>
      <c r="AK19" s="156">
        <v>5</v>
      </c>
      <c r="AL19" s="156">
        <v>4</v>
      </c>
      <c r="AM19" s="156">
        <v>3</v>
      </c>
      <c r="AN19" s="156">
        <v>5</v>
      </c>
      <c r="AO19" s="156">
        <v>5</v>
      </c>
      <c r="AP19" s="156">
        <v>4</v>
      </c>
      <c r="AQ19" s="156">
        <v>12</v>
      </c>
      <c r="AR19" s="156">
        <v>4</v>
      </c>
      <c r="AS19" s="156">
        <v>0</v>
      </c>
      <c r="AT19" s="156">
        <v>17</v>
      </c>
      <c r="AU19" s="156">
        <v>22</v>
      </c>
      <c r="AV19" s="156">
        <v>0</v>
      </c>
      <c r="AW19" s="156">
        <v>2</v>
      </c>
      <c r="AX19" s="156">
        <v>0</v>
      </c>
      <c r="AY19" s="156">
        <v>14</v>
      </c>
      <c r="AZ19" s="156">
        <v>56</v>
      </c>
      <c r="BA19" s="156">
        <v>402</v>
      </c>
      <c r="BB19" s="156">
        <v>95</v>
      </c>
      <c r="BC19" s="156">
        <v>298</v>
      </c>
      <c r="BD19" s="156">
        <v>9</v>
      </c>
      <c r="BE19" s="156">
        <v>402</v>
      </c>
      <c r="BF19" s="156">
        <v>40</v>
      </c>
      <c r="BG19" s="156">
        <v>8</v>
      </c>
      <c r="BH19" s="156">
        <v>13</v>
      </c>
      <c r="BI19" s="156">
        <v>24</v>
      </c>
      <c r="BJ19" s="156">
        <v>145</v>
      </c>
      <c r="BK19" s="156">
        <v>3</v>
      </c>
      <c r="BL19" s="156">
        <v>169</v>
      </c>
      <c r="BM19" s="156"/>
      <c r="BN19" s="156">
        <v>401</v>
      </c>
      <c r="BO19" s="156">
        <v>72</v>
      </c>
      <c r="BP19" s="156">
        <v>36</v>
      </c>
      <c r="BQ19" s="156">
        <v>31</v>
      </c>
      <c r="BR19" s="156">
        <v>91</v>
      </c>
      <c r="BS19" s="156">
        <v>87</v>
      </c>
      <c r="BT19" s="156">
        <v>31</v>
      </c>
      <c r="BU19" s="156">
        <v>53</v>
      </c>
      <c r="BV19" s="156"/>
      <c r="BW19" s="156">
        <v>401</v>
      </c>
      <c r="BX19" s="156">
        <v>286</v>
      </c>
      <c r="BY19" s="156">
        <v>1</v>
      </c>
      <c r="BZ19" s="156">
        <v>0</v>
      </c>
      <c r="CA19" s="156">
        <v>7</v>
      </c>
      <c r="CB19" s="156">
        <v>12</v>
      </c>
      <c r="CC19" s="156">
        <v>0</v>
      </c>
      <c r="CD19" s="156">
        <v>95</v>
      </c>
      <c r="CE19" s="156"/>
      <c r="CF19" s="156">
        <v>401</v>
      </c>
      <c r="CG19" s="156">
        <v>108</v>
      </c>
      <c r="CH19" s="156">
        <v>32</v>
      </c>
      <c r="CI19" s="156">
        <v>38</v>
      </c>
      <c r="CJ19" s="156">
        <v>73</v>
      </c>
      <c r="CK19" s="156">
        <v>60</v>
      </c>
      <c r="CL19" s="156">
        <v>11</v>
      </c>
      <c r="CM19" s="156">
        <v>79</v>
      </c>
      <c r="CN19" s="156"/>
      <c r="CO19" s="156">
        <v>401</v>
      </c>
      <c r="CP19" s="156">
        <v>311</v>
      </c>
      <c r="CQ19" s="156">
        <v>47</v>
      </c>
      <c r="CR19" s="156">
        <v>25</v>
      </c>
      <c r="CS19" s="156">
        <v>3</v>
      </c>
      <c r="CT19" s="156">
        <v>1</v>
      </c>
      <c r="CU19" s="156">
        <v>14</v>
      </c>
      <c r="CV19" s="156">
        <v>0</v>
      </c>
      <c r="CW19" s="156"/>
      <c r="CX19" s="156">
        <v>401</v>
      </c>
      <c r="CY19" s="156">
        <v>279</v>
      </c>
      <c r="CZ19" s="156">
        <v>100</v>
      </c>
      <c r="DA19" s="156">
        <v>16</v>
      </c>
      <c r="DB19" s="156">
        <v>2</v>
      </c>
      <c r="DC19" s="156">
        <v>0</v>
      </c>
      <c r="DD19" s="156">
        <v>4</v>
      </c>
      <c r="DE19" s="156">
        <v>0</v>
      </c>
      <c r="DF19" s="156"/>
    </row>
    <row r="20" spans="1:110" ht="15" customHeight="1" x14ac:dyDescent="0.15">
      <c r="A20" s="236" t="s">
        <v>645</v>
      </c>
      <c r="B20" s="152" t="s">
        <v>789</v>
      </c>
      <c r="C20" s="156">
        <v>85</v>
      </c>
      <c r="D20" s="156">
        <v>47</v>
      </c>
      <c r="E20" s="156">
        <v>2</v>
      </c>
      <c r="F20" s="156">
        <v>13</v>
      </c>
      <c r="G20" s="156">
        <v>17</v>
      </c>
      <c r="H20" s="156">
        <v>6</v>
      </c>
      <c r="I20" s="156">
        <v>85</v>
      </c>
      <c r="J20" s="156">
        <v>35</v>
      </c>
      <c r="K20" s="156">
        <v>1</v>
      </c>
      <c r="L20" s="156">
        <v>18</v>
      </c>
      <c r="M20" s="156">
        <v>24</v>
      </c>
      <c r="N20" s="156">
        <v>7</v>
      </c>
      <c r="O20" s="156">
        <v>85</v>
      </c>
      <c r="P20" s="156">
        <v>6</v>
      </c>
      <c r="Q20" s="156">
        <v>1</v>
      </c>
      <c r="R20" s="156">
        <v>57</v>
      </c>
      <c r="S20" s="156">
        <v>12</v>
      </c>
      <c r="T20" s="156">
        <v>9</v>
      </c>
      <c r="U20" s="156">
        <v>85</v>
      </c>
      <c r="V20" s="156">
        <v>33</v>
      </c>
      <c r="W20" s="156">
        <v>0</v>
      </c>
      <c r="X20" s="156">
        <v>32</v>
      </c>
      <c r="Y20" s="156">
        <v>13</v>
      </c>
      <c r="Z20" s="156">
        <v>7</v>
      </c>
      <c r="AA20" s="156">
        <v>85</v>
      </c>
      <c r="AB20" s="156">
        <v>28</v>
      </c>
      <c r="AC20" s="156">
        <v>0</v>
      </c>
      <c r="AD20" s="156">
        <v>36</v>
      </c>
      <c r="AE20" s="156">
        <v>14</v>
      </c>
      <c r="AF20" s="156">
        <v>7</v>
      </c>
      <c r="AG20" s="156">
        <v>85</v>
      </c>
      <c r="AH20" s="156">
        <v>40</v>
      </c>
      <c r="AI20" s="156">
        <v>6</v>
      </c>
      <c r="AJ20" s="156">
        <v>5</v>
      </c>
      <c r="AK20" s="156">
        <v>1</v>
      </c>
      <c r="AL20" s="156">
        <v>0</v>
      </c>
      <c r="AM20" s="156">
        <v>0</v>
      </c>
      <c r="AN20" s="156">
        <v>4</v>
      </c>
      <c r="AO20" s="156">
        <v>4</v>
      </c>
      <c r="AP20" s="156">
        <v>1</v>
      </c>
      <c r="AQ20" s="156">
        <v>2</v>
      </c>
      <c r="AR20" s="156">
        <v>3</v>
      </c>
      <c r="AS20" s="156">
        <v>0</v>
      </c>
      <c r="AT20" s="156">
        <v>3</v>
      </c>
      <c r="AU20" s="156">
        <v>2</v>
      </c>
      <c r="AV20" s="156">
        <v>0</v>
      </c>
      <c r="AW20" s="156">
        <v>0</v>
      </c>
      <c r="AX20" s="156">
        <v>1</v>
      </c>
      <c r="AY20" s="156">
        <v>7</v>
      </c>
      <c r="AZ20" s="156">
        <v>15</v>
      </c>
      <c r="BA20" s="156">
        <v>85</v>
      </c>
      <c r="BB20" s="156">
        <v>18</v>
      </c>
      <c r="BC20" s="156">
        <v>58</v>
      </c>
      <c r="BD20" s="156">
        <v>9</v>
      </c>
      <c r="BE20" s="156">
        <v>85</v>
      </c>
      <c r="BF20" s="156">
        <v>7</v>
      </c>
      <c r="BG20" s="156">
        <v>4</v>
      </c>
      <c r="BH20" s="156">
        <v>2</v>
      </c>
      <c r="BI20" s="156">
        <v>4</v>
      </c>
      <c r="BJ20" s="156">
        <v>20</v>
      </c>
      <c r="BK20" s="156">
        <v>2</v>
      </c>
      <c r="BL20" s="156">
        <v>46</v>
      </c>
      <c r="BM20" s="156"/>
      <c r="BN20" s="156">
        <v>84</v>
      </c>
      <c r="BO20" s="156">
        <v>11</v>
      </c>
      <c r="BP20" s="156">
        <v>20</v>
      </c>
      <c r="BQ20" s="156">
        <v>7</v>
      </c>
      <c r="BR20" s="156">
        <v>16</v>
      </c>
      <c r="BS20" s="156">
        <v>10</v>
      </c>
      <c r="BT20" s="156">
        <v>7</v>
      </c>
      <c r="BU20" s="156">
        <v>13</v>
      </c>
      <c r="BV20" s="156"/>
      <c r="BW20" s="156">
        <v>84</v>
      </c>
      <c r="BX20" s="156">
        <v>50</v>
      </c>
      <c r="BY20" s="156">
        <v>0</v>
      </c>
      <c r="BZ20" s="156">
        <v>0</v>
      </c>
      <c r="CA20" s="156">
        <v>1</v>
      </c>
      <c r="CB20" s="156">
        <v>1</v>
      </c>
      <c r="CC20" s="156">
        <v>0</v>
      </c>
      <c r="CD20" s="156">
        <v>32</v>
      </c>
      <c r="CE20" s="156"/>
      <c r="CF20" s="156">
        <v>84</v>
      </c>
      <c r="CG20" s="156">
        <v>24</v>
      </c>
      <c r="CH20" s="156">
        <v>5</v>
      </c>
      <c r="CI20" s="156">
        <v>16</v>
      </c>
      <c r="CJ20" s="156">
        <v>12</v>
      </c>
      <c r="CK20" s="156">
        <v>4</v>
      </c>
      <c r="CL20" s="156">
        <v>3</v>
      </c>
      <c r="CM20" s="156">
        <v>20</v>
      </c>
      <c r="CN20" s="156"/>
      <c r="CO20" s="156">
        <v>84</v>
      </c>
      <c r="CP20" s="156">
        <v>73</v>
      </c>
      <c r="CQ20" s="156">
        <v>7</v>
      </c>
      <c r="CR20" s="156">
        <v>1</v>
      </c>
      <c r="CS20" s="156">
        <v>1</v>
      </c>
      <c r="CT20" s="156">
        <v>0</v>
      </c>
      <c r="CU20" s="156">
        <v>2</v>
      </c>
      <c r="CV20" s="156">
        <v>0</v>
      </c>
      <c r="CW20" s="156"/>
      <c r="CX20" s="156">
        <v>84</v>
      </c>
      <c r="CY20" s="156">
        <v>64</v>
      </c>
      <c r="CZ20" s="156">
        <v>18</v>
      </c>
      <c r="DA20" s="156">
        <v>1</v>
      </c>
      <c r="DB20" s="156">
        <v>1</v>
      </c>
      <c r="DC20" s="156">
        <v>0</v>
      </c>
      <c r="DD20" s="156">
        <v>0</v>
      </c>
      <c r="DE20" s="156">
        <v>0</v>
      </c>
      <c r="DF20" s="156"/>
    </row>
  </sheetData>
  <phoneticPr fontId="1"/>
  <pageMargins left="0.39370078740157483" right="0.39370078740157483" top="0.70866141732283472" bottom="0.39370078740157483" header="0.31496062992125984" footer="0.19685039370078741"/>
  <pageSetup paperSize="9" orientation="landscape" horizontalDpi="200" verticalDpi="200" r:id="rId1"/>
  <headerFooter alignWithMargins="0">
    <oddHeader>&amp;R[４．介護サービス量の適正性]
&amp;A  (&amp;P/&amp;N)</oddHeader>
  </headerFooter>
  <colBreaks count="5" manualBreakCount="5">
    <brk id="65" max="9" man="1"/>
    <brk id="74" max="9" man="1"/>
    <brk id="83" max="9" man="1"/>
    <brk id="92" max="9" man="1"/>
    <brk id="101" max="9"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6"/>
  <sheetViews>
    <sheetView showGridLines="0" view="pageBreakPreview" zoomScale="85" zoomScaleNormal="100" zoomScaleSheetLayoutView="85" workbookViewId="0"/>
  </sheetViews>
  <sheetFormatPr defaultColWidth="8" defaultRowHeight="15" customHeight="1" x14ac:dyDescent="0.15"/>
  <cols>
    <col min="1" max="1" width="16.5703125" style="114" customWidth="1"/>
    <col min="2" max="2" width="13.5703125" style="114" customWidth="1"/>
    <col min="3" max="11" width="8.140625" style="114" customWidth="1"/>
    <col min="12" max="20" width="8.140625" style="114" hidden="1" customWidth="1"/>
    <col min="21" max="28" width="8" style="114" hidden="1" customWidth="1"/>
    <col min="29" max="29" width="8.140625" style="114" hidden="1" customWidth="1"/>
    <col min="30" max="37" width="8" style="114" hidden="1" customWidth="1"/>
    <col min="38" max="38" width="8.140625" style="114" hidden="1" customWidth="1"/>
    <col min="39" max="16384" width="8" style="114"/>
  </cols>
  <sheetData>
    <row r="1" spans="1:38" ht="15" customHeight="1" x14ac:dyDescent="0.15">
      <c r="C1" s="190" t="s">
        <v>694</v>
      </c>
      <c r="L1" s="190" t="s">
        <v>729</v>
      </c>
      <c r="U1" s="190" t="s">
        <v>729</v>
      </c>
      <c r="AD1" s="190" t="s">
        <v>729</v>
      </c>
    </row>
    <row r="2" spans="1:38" ht="15" customHeight="1" x14ac:dyDescent="0.15">
      <c r="L2" s="114" t="s">
        <v>730</v>
      </c>
      <c r="U2" s="114" t="s">
        <v>731</v>
      </c>
      <c r="AD2" s="114" t="s">
        <v>732</v>
      </c>
    </row>
    <row r="3" spans="1:38" s="123" customFormat="1" ht="33.75" x14ac:dyDescent="0.15">
      <c r="A3" s="314" t="s">
        <v>790</v>
      </c>
      <c r="B3" s="315"/>
      <c r="C3" s="159" t="s">
        <v>499</v>
      </c>
      <c r="D3" s="160" t="s">
        <v>716</v>
      </c>
      <c r="E3" s="160" t="s">
        <v>717</v>
      </c>
      <c r="F3" s="160" t="s">
        <v>718</v>
      </c>
      <c r="G3" s="160" t="s">
        <v>719</v>
      </c>
      <c r="H3" s="160" t="s">
        <v>720</v>
      </c>
      <c r="I3" s="160" t="s">
        <v>721</v>
      </c>
      <c r="J3" s="159" t="s">
        <v>483</v>
      </c>
      <c r="K3" s="226" t="s">
        <v>722</v>
      </c>
      <c r="L3" s="159" t="s">
        <v>499</v>
      </c>
      <c r="M3" s="193" t="s">
        <v>709</v>
      </c>
      <c r="N3" s="194" t="s">
        <v>710</v>
      </c>
      <c r="O3" s="194" t="s">
        <v>711</v>
      </c>
      <c r="P3" s="194" t="s">
        <v>712</v>
      </c>
      <c r="Q3" s="194" t="s">
        <v>713</v>
      </c>
      <c r="R3" s="194" t="s">
        <v>714</v>
      </c>
      <c r="S3" s="215" t="s">
        <v>483</v>
      </c>
      <c r="T3" s="226" t="s">
        <v>733</v>
      </c>
      <c r="U3" s="159" t="s">
        <v>499</v>
      </c>
      <c r="V3" s="193" t="s">
        <v>709</v>
      </c>
      <c r="W3" s="194" t="s">
        <v>710</v>
      </c>
      <c r="X3" s="194" t="s">
        <v>711</v>
      </c>
      <c r="Y3" s="194" t="s">
        <v>712</v>
      </c>
      <c r="Z3" s="194" t="s">
        <v>713</v>
      </c>
      <c r="AA3" s="194" t="s">
        <v>714</v>
      </c>
      <c r="AB3" s="215" t="s">
        <v>483</v>
      </c>
      <c r="AC3" s="226" t="s">
        <v>733</v>
      </c>
      <c r="AD3" s="159" t="s">
        <v>499</v>
      </c>
      <c r="AE3" s="193" t="s">
        <v>709</v>
      </c>
      <c r="AF3" s="194" t="s">
        <v>710</v>
      </c>
      <c r="AG3" s="194" t="s">
        <v>711</v>
      </c>
      <c r="AH3" s="194" t="s">
        <v>712</v>
      </c>
      <c r="AI3" s="194" t="s">
        <v>713</v>
      </c>
      <c r="AJ3" s="194" t="s">
        <v>714</v>
      </c>
      <c r="AK3" s="215" t="s">
        <v>483</v>
      </c>
      <c r="AL3" s="226" t="s">
        <v>733</v>
      </c>
    </row>
    <row r="4" spans="1:38" ht="15" customHeight="1" x14ac:dyDescent="0.15">
      <c r="A4" s="230" t="s">
        <v>504</v>
      </c>
      <c r="B4" s="231"/>
      <c r="C4" s="128">
        <f t="shared" ref="C4:AB4" si="0">C12</f>
        <v>432</v>
      </c>
      <c r="D4" s="128">
        <f t="shared" si="0"/>
        <v>52</v>
      </c>
      <c r="E4" s="128">
        <f t="shared" si="0"/>
        <v>38</v>
      </c>
      <c r="F4" s="128">
        <f t="shared" si="0"/>
        <v>40</v>
      </c>
      <c r="G4" s="128">
        <f t="shared" si="0"/>
        <v>31</v>
      </c>
      <c r="H4" s="128">
        <f t="shared" si="0"/>
        <v>113</v>
      </c>
      <c r="I4" s="128">
        <f t="shared" si="0"/>
        <v>7</v>
      </c>
      <c r="J4" s="128">
        <f t="shared" si="0"/>
        <v>151</v>
      </c>
      <c r="K4" s="139">
        <v>58.632675518711807</v>
      </c>
      <c r="L4" s="128">
        <f t="shared" si="0"/>
        <v>421</v>
      </c>
      <c r="M4" s="128">
        <f t="shared" si="0"/>
        <v>108</v>
      </c>
      <c r="N4" s="128">
        <f t="shared" si="0"/>
        <v>119</v>
      </c>
      <c r="O4" s="128">
        <f t="shared" si="0"/>
        <v>54</v>
      </c>
      <c r="P4" s="128">
        <f t="shared" si="0"/>
        <v>71</v>
      </c>
      <c r="Q4" s="128">
        <f t="shared" si="0"/>
        <v>33</v>
      </c>
      <c r="R4" s="128">
        <f t="shared" si="0"/>
        <v>7</v>
      </c>
      <c r="S4" s="128">
        <f t="shared" si="0"/>
        <v>29</v>
      </c>
      <c r="T4" s="232">
        <v>6821.4367245657568</v>
      </c>
      <c r="U4" s="128">
        <f t="shared" si="0"/>
        <v>421</v>
      </c>
      <c r="V4" s="128">
        <f t="shared" si="0"/>
        <v>312</v>
      </c>
      <c r="W4" s="128">
        <f t="shared" si="0"/>
        <v>3</v>
      </c>
      <c r="X4" s="128">
        <f t="shared" si="0"/>
        <v>8</v>
      </c>
      <c r="Y4" s="128">
        <f t="shared" si="0"/>
        <v>16</v>
      </c>
      <c r="Z4" s="128">
        <f t="shared" si="0"/>
        <v>6</v>
      </c>
      <c r="AA4" s="128">
        <f t="shared" si="0"/>
        <v>0</v>
      </c>
      <c r="AB4" s="128">
        <f t="shared" si="0"/>
        <v>76</v>
      </c>
      <c r="AC4" s="232">
        <v>1227.8033707865168</v>
      </c>
      <c r="AD4" s="128">
        <f t="shared" ref="AD4:AK4" si="1">AD12</f>
        <v>421</v>
      </c>
      <c r="AE4" s="128">
        <f t="shared" si="1"/>
        <v>109</v>
      </c>
      <c r="AF4" s="128">
        <f t="shared" si="1"/>
        <v>72</v>
      </c>
      <c r="AG4" s="128">
        <f t="shared" si="1"/>
        <v>84</v>
      </c>
      <c r="AH4" s="128">
        <f t="shared" si="1"/>
        <v>73</v>
      </c>
      <c r="AI4" s="128">
        <f t="shared" si="1"/>
        <v>27</v>
      </c>
      <c r="AJ4" s="128">
        <f t="shared" si="1"/>
        <v>4</v>
      </c>
      <c r="AK4" s="128">
        <f t="shared" si="1"/>
        <v>52</v>
      </c>
      <c r="AL4" s="232">
        <v>7208.605263157895</v>
      </c>
    </row>
    <row r="5" spans="1:38" ht="15" customHeight="1" x14ac:dyDescent="0.15">
      <c r="A5" s="236"/>
      <c r="B5" s="237"/>
      <c r="C5" s="134">
        <f>IF(SUM(D5:J5)&gt;100,"－",SUM(D5:J5))</f>
        <v>100</v>
      </c>
      <c r="D5" s="133">
        <f t="shared" ref="D5:J5" si="2">D4/$C4*100</f>
        <v>12.037037037037036</v>
      </c>
      <c r="E5" s="133">
        <f t="shared" si="2"/>
        <v>8.7962962962962958</v>
      </c>
      <c r="F5" s="133">
        <f t="shared" si="2"/>
        <v>9.2592592592592595</v>
      </c>
      <c r="G5" s="133">
        <f t="shared" si="2"/>
        <v>7.1759259259259256</v>
      </c>
      <c r="H5" s="133">
        <f t="shared" si="2"/>
        <v>26.157407407407408</v>
      </c>
      <c r="I5" s="133">
        <f t="shared" si="2"/>
        <v>1.6203703703703702</v>
      </c>
      <c r="J5" s="133">
        <f t="shared" si="2"/>
        <v>34.953703703703702</v>
      </c>
      <c r="K5" s="133"/>
      <c r="L5" s="134">
        <f>IF(SUM(M5:S5)&gt;100,"－",SUM(M5:S5))</f>
        <v>100</v>
      </c>
      <c r="M5" s="133">
        <f t="shared" ref="M5:S5" si="3">M4/$L4*100</f>
        <v>25.653206650831358</v>
      </c>
      <c r="N5" s="133">
        <f t="shared" si="3"/>
        <v>28.26603325415677</v>
      </c>
      <c r="O5" s="133">
        <f t="shared" si="3"/>
        <v>12.826603325415679</v>
      </c>
      <c r="P5" s="133">
        <f t="shared" si="3"/>
        <v>16.864608076009503</v>
      </c>
      <c r="Q5" s="133">
        <f t="shared" si="3"/>
        <v>7.8384798099762465</v>
      </c>
      <c r="R5" s="133">
        <f t="shared" si="3"/>
        <v>1.66270783847981</v>
      </c>
      <c r="S5" s="133">
        <f t="shared" si="3"/>
        <v>6.8883610451306403</v>
      </c>
      <c r="T5" s="238"/>
      <c r="U5" s="134">
        <f>IF(SUM(V5:AB5)&gt;100,"－",SUM(V5:AB5))</f>
        <v>100</v>
      </c>
      <c r="V5" s="133">
        <f t="shared" ref="V5:AB5" si="4">V4/$U4*100</f>
        <v>74.109263657957243</v>
      </c>
      <c r="W5" s="133">
        <f t="shared" si="4"/>
        <v>0.71258907363420432</v>
      </c>
      <c r="X5" s="133">
        <f t="shared" si="4"/>
        <v>1.9002375296912115</v>
      </c>
      <c r="Y5" s="133">
        <f t="shared" si="4"/>
        <v>3.800475059382423</v>
      </c>
      <c r="Z5" s="133">
        <f t="shared" si="4"/>
        <v>1.4251781472684086</v>
      </c>
      <c r="AA5" s="133">
        <f t="shared" si="4"/>
        <v>0</v>
      </c>
      <c r="AB5" s="133">
        <f t="shared" si="4"/>
        <v>18.052256532066508</v>
      </c>
      <c r="AC5" s="238"/>
      <c r="AD5" s="134">
        <f>IF(SUM(AE5:AK5)&gt;100,"－",SUM(AE5:AK5))</f>
        <v>100</v>
      </c>
      <c r="AE5" s="133">
        <f t="shared" ref="AE5:AK5" si="5">AE4/$AD4*100</f>
        <v>25.890736342042754</v>
      </c>
      <c r="AF5" s="133">
        <f t="shared" si="5"/>
        <v>17.102137767220903</v>
      </c>
      <c r="AG5" s="133">
        <f t="shared" si="5"/>
        <v>19.952494061757719</v>
      </c>
      <c r="AH5" s="133">
        <f t="shared" si="5"/>
        <v>17.339667458432302</v>
      </c>
      <c r="AI5" s="133">
        <f t="shared" si="5"/>
        <v>6.4133016627078394</v>
      </c>
      <c r="AJ5" s="133">
        <f t="shared" si="5"/>
        <v>0.95011876484560576</v>
      </c>
      <c r="AK5" s="133">
        <f t="shared" si="5"/>
        <v>12.351543942992874</v>
      </c>
      <c r="AL5" s="238"/>
    </row>
    <row r="6" spans="1:38" ht="15" customHeight="1" x14ac:dyDescent="0.15">
      <c r="A6" s="242" t="s">
        <v>690</v>
      </c>
      <c r="B6" s="135" t="s">
        <v>510</v>
      </c>
      <c r="C6" s="128">
        <f>C14</f>
        <v>404</v>
      </c>
      <c r="D6" s="139">
        <f t="shared" ref="D6:J8" si="6">IF($C6=0,0,D14/$C6*100)</f>
        <v>11.633663366336634</v>
      </c>
      <c r="E6" s="139">
        <f t="shared" si="6"/>
        <v>8.9108910891089099</v>
      </c>
      <c r="F6" s="139">
        <f t="shared" si="6"/>
        <v>9.4059405940594054</v>
      </c>
      <c r="G6" s="139">
        <f t="shared" si="6"/>
        <v>7.1782178217821775</v>
      </c>
      <c r="H6" s="139">
        <f t="shared" si="6"/>
        <v>26.732673267326735</v>
      </c>
      <c r="I6" s="139">
        <f t="shared" si="6"/>
        <v>1.4851485148514851</v>
      </c>
      <c r="J6" s="139">
        <f t="shared" si="6"/>
        <v>34.653465346534652</v>
      </c>
      <c r="K6" s="139">
        <v>59.012127249025077</v>
      </c>
      <c r="L6" s="128">
        <f>L14</f>
        <v>394</v>
      </c>
      <c r="M6" s="139">
        <f t="shared" ref="M6:S8" si="7">IF($L6=0,0,M14/$L6*100)</f>
        <v>24.61928934010152</v>
      </c>
      <c r="N6" s="139">
        <f t="shared" si="7"/>
        <v>29.187817258883246</v>
      </c>
      <c r="O6" s="139">
        <f t="shared" si="7"/>
        <v>13.705583756345177</v>
      </c>
      <c r="P6" s="139">
        <f t="shared" si="7"/>
        <v>15.736040609137056</v>
      </c>
      <c r="Q6" s="139">
        <f t="shared" si="7"/>
        <v>8.3756345177664979</v>
      </c>
      <c r="R6" s="139">
        <f t="shared" si="7"/>
        <v>1.7766497461928936</v>
      </c>
      <c r="S6" s="139">
        <f t="shared" si="7"/>
        <v>6.5989847715736047</v>
      </c>
      <c r="T6" s="232">
        <v>6888.2883597883601</v>
      </c>
      <c r="U6" s="128">
        <f>U14</f>
        <v>394</v>
      </c>
      <c r="V6" s="139">
        <f t="shared" ref="V6:AB8" si="8">IF($U6=0,0,V14/$U6*100)</f>
        <v>75.126903553299499</v>
      </c>
      <c r="W6" s="139">
        <f t="shared" si="8"/>
        <v>0.76142131979695438</v>
      </c>
      <c r="X6" s="139">
        <f t="shared" si="8"/>
        <v>1.5228426395939088</v>
      </c>
      <c r="Y6" s="139">
        <f t="shared" si="8"/>
        <v>3.5532994923857872</v>
      </c>
      <c r="Z6" s="139">
        <f t="shared" si="8"/>
        <v>1.5228426395939088</v>
      </c>
      <c r="AA6" s="139">
        <f t="shared" si="8"/>
        <v>0</v>
      </c>
      <c r="AB6" s="139">
        <f t="shared" si="8"/>
        <v>17.512690355329948</v>
      </c>
      <c r="AC6" s="232">
        <v>1152.2417910447762</v>
      </c>
      <c r="AD6" s="128">
        <f>AD14</f>
        <v>394</v>
      </c>
      <c r="AE6" s="139">
        <f t="shared" ref="AE6:AK8" si="9">IF($AD6=0,0,AE14/$AD6*100)</f>
        <v>25.63451776649746</v>
      </c>
      <c r="AF6" s="139">
        <f t="shared" si="9"/>
        <v>17.258883248730964</v>
      </c>
      <c r="AG6" s="139">
        <f t="shared" si="9"/>
        <v>20.812182741116754</v>
      </c>
      <c r="AH6" s="139">
        <f t="shared" si="9"/>
        <v>17.766497461928935</v>
      </c>
      <c r="AI6" s="139">
        <f t="shared" si="9"/>
        <v>6.091370558375635</v>
      </c>
      <c r="AJ6" s="139">
        <f t="shared" si="9"/>
        <v>1.015228426395939</v>
      </c>
      <c r="AK6" s="139">
        <f t="shared" si="9"/>
        <v>11.421319796954315</v>
      </c>
      <c r="AL6" s="232">
        <v>7216.2144846796655</v>
      </c>
    </row>
    <row r="7" spans="1:38" ht="15" customHeight="1" x14ac:dyDescent="0.15">
      <c r="A7" s="150" t="s">
        <v>791</v>
      </c>
      <c r="B7" s="129" t="s">
        <v>511</v>
      </c>
      <c r="C7" s="143">
        <f t="shared" ref="C7:C8" si="10">C15</f>
        <v>15</v>
      </c>
      <c r="D7" s="142">
        <f t="shared" si="6"/>
        <v>6.666666666666667</v>
      </c>
      <c r="E7" s="142">
        <f t="shared" si="6"/>
        <v>13.333333333333334</v>
      </c>
      <c r="F7" s="142">
        <f t="shared" si="6"/>
        <v>0</v>
      </c>
      <c r="G7" s="142">
        <f t="shared" si="6"/>
        <v>13.333333333333334</v>
      </c>
      <c r="H7" s="142">
        <f t="shared" si="6"/>
        <v>6.666666666666667</v>
      </c>
      <c r="I7" s="142">
        <f t="shared" si="6"/>
        <v>6.666666666666667</v>
      </c>
      <c r="J7" s="142">
        <f t="shared" si="6"/>
        <v>53.333333333333336</v>
      </c>
      <c r="K7" s="142">
        <v>59.563137861457356</v>
      </c>
      <c r="L7" s="143">
        <f t="shared" ref="L7:L8" si="11">L15</f>
        <v>15</v>
      </c>
      <c r="M7" s="142">
        <f t="shared" si="7"/>
        <v>46.666666666666664</v>
      </c>
      <c r="N7" s="142">
        <f t="shared" si="7"/>
        <v>20</v>
      </c>
      <c r="O7" s="142">
        <f t="shared" si="7"/>
        <v>0</v>
      </c>
      <c r="P7" s="142">
        <f t="shared" si="7"/>
        <v>20</v>
      </c>
      <c r="Q7" s="142">
        <f t="shared" si="7"/>
        <v>0</v>
      </c>
      <c r="R7" s="142">
        <f t="shared" si="7"/>
        <v>0</v>
      </c>
      <c r="S7" s="142">
        <f t="shared" si="7"/>
        <v>13.333333333333334</v>
      </c>
      <c r="T7" s="245">
        <v>3722.5384615384614</v>
      </c>
      <c r="U7" s="143">
        <f t="shared" ref="U7:U8" si="12">U15</f>
        <v>15</v>
      </c>
      <c r="V7" s="142">
        <f t="shared" si="8"/>
        <v>53.333333333333336</v>
      </c>
      <c r="W7" s="142">
        <f t="shared" si="8"/>
        <v>0</v>
      </c>
      <c r="X7" s="142">
        <f t="shared" si="8"/>
        <v>6.666666666666667</v>
      </c>
      <c r="Y7" s="142">
        <f t="shared" si="8"/>
        <v>13.333333333333334</v>
      </c>
      <c r="Z7" s="142">
        <f t="shared" si="8"/>
        <v>0</v>
      </c>
      <c r="AA7" s="142">
        <f t="shared" si="8"/>
        <v>0</v>
      </c>
      <c r="AB7" s="142">
        <f t="shared" si="8"/>
        <v>26.666666666666668</v>
      </c>
      <c r="AC7" s="245">
        <v>3893.6363636363635</v>
      </c>
      <c r="AD7" s="143">
        <f t="shared" ref="AD7:AD8" si="13">AD15</f>
        <v>15</v>
      </c>
      <c r="AE7" s="142">
        <f t="shared" si="9"/>
        <v>26.666666666666668</v>
      </c>
      <c r="AF7" s="142">
        <f t="shared" si="9"/>
        <v>20</v>
      </c>
      <c r="AG7" s="142">
        <f t="shared" si="9"/>
        <v>6.666666666666667</v>
      </c>
      <c r="AH7" s="142">
        <f t="shared" si="9"/>
        <v>6.666666666666667</v>
      </c>
      <c r="AI7" s="142">
        <f t="shared" si="9"/>
        <v>6.666666666666667</v>
      </c>
      <c r="AJ7" s="142">
        <f t="shared" si="9"/>
        <v>0</v>
      </c>
      <c r="AK7" s="142">
        <f t="shared" si="9"/>
        <v>33.333333333333329</v>
      </c>
      <c r="AL7" s="245">
        <v>6028.7</v>
      </c>
    </row>
    <row r="8" spans="1:38" ht="15" customHeight="1" x14ac:dyDescent="0.15">
      <c r="A8" s="236" t="s">
        <v>792</v>
      </c>
      <c r="B8" s="130" t="s">
        <v>332</v>
      </c>
      <c r="C8" s="147">
        <f t="shared" si="10"/>
        <v>13</v>
      </c>
      <c r="D8" s="133">
        <f t="shared" si="6"/>
        <v>30.76923076923077</v>
      </c>
      <c r="E8" s="133">
        <f t="shared" si="6"/>
        <v>0</v>
      </c>
      <c r="F8" s="133">
        <f t="shared" si="6"/>
        <v>15.384615384615385</v>
      </c>
      <c r="G8" s="133">
        <f t="shared" si="6"/>
        <v>0</v>
      </c>
      <c r="H8" s="133">
        <f t="shared" si="6"/>
        <v>30.76923076923077</v>
      </c>
      <c r="I8" s="133">
        <f t="shared" si="6"/>
        <v>0</v>
      </c>
      <c r="J8" s="133">
        <f t="shared" si="6"/>
        <v>23.076923076923077</v>
      </c>
      <c r="K8" s="133">
        <v>47.963826198519953</v>
      </c>
      <c r="L8" s="147">
        <f t="shared" si="11"/>
        <v>12</v>
      </c>
      <c r="M8" s="133">
        <f t="shared" si="7"/>
        <v>33.333333333333329</v>
      </c>
      <c r="N8" s="133">
        <f t="shared" si="7"/>
        <v>8.3333333333333321</v>
      </c>
      <c r="O8" s="133">
        <f t="shared" si="7"/>
        <v>0</v>
      </c>
      <c r="P8" s="133">
        <f t="shared" si="7"/>
        <v>50</v>
      </c>
      <c r="Q8" s="133">
        <f t="shared" si="7"/>
        <v>0</v>
      </c>
      <c r="R8" s="133">
        <f t="shared" si="7"/>
        <v>0</v>
      </c>
      <c r="S8" s="133">
        <f t="shared" si="7"/>
        <v>8.3333333333333321</v>
      </c>
      <c r="T8" s="238">
        <v>8072.75</v>
      </c>
      <c r="U8" s="147">
        <f t="shared" si="12"/>
        <v>12</v>
      </c>
      <c r="V8" s="133">
        <f t="shared" si="8"/>
        <v>66.666666666666657</v>
      </c>
      <c r="W8" s="133">
        <f t="shared" si="8"/>
        <v>0</v>
      </c>
      <c r="X8" s="133">
        <f t="shared" si="8"/>
        <v>8.3333333333333321</v>
      </c>
      <c r="Y8" s="133">
        <f t="shared" si="8"/>
        <v>0</v>
      </c>
      <c r="Z8" s="133">
        <f t="shared" si="8"/>
        <v>0</v>
      </c>
      <c r="AA8" s="133">
        <f t="shared" si="8"/>
        <v>0</v>
      </c>
      <c r="AB8" s="133">
        <f t="shared" si="8"/>
        <v>25</v>
      </c>
      <c r="AC8" s="238">
        <v>826.7</v>
      </c>
      <c r="AD8" s="147">
        <f t="shared" si="13"/>
        <v>12</v>
      </c>
      <c r="AE8" s="133">
        <f t="shared" si="9"/>
        <v>33.333333333333329</v>
      </c>
      <c r="AF8" s="133">
        <f t="shared" si="9"/>
        <v>8.3333333333333321</v>
      </c>
      <c r="AG8" s="133">
        <f t="shared" si="9"/>
        <v>8.3333333333333321</v>
      </c>
      <c r="AH8" s="133">
        <f t="shared" si="9"/>
        <v>16.666666666666664</v>
      </c>
      <c r="AI8" s="133">
        <f t="shared" si="9"/>
        <v>16.666666666666664</v>
      </c>
      <c r="AJ8" s="133">
        <f t="shared" si="9"/>
        <v>0</v>
      </c>
      <c r="AK8" s="133">
        <f t="shared" si="9"/>
        <v>16.666666666666664</v>
      </c>
      <c r="AL8" s="238">
        <v>8032.909090909091</v>
      </c>
    </row>
    <row r="12" spans="1:38" ht="15" customHeight="1" x14ac:dyDescent="0.15">
      <c r="A12" s="230" t="s">
        <v>504</v>
      </c>
      <c r="B12" s="231"/>
      <c r="C12" s="156">
        <v>432</v>
      </c>
      <c r="D12" s="156">
        <v>52</v>
      </c>
      <c r="E12" s="156">
        <v>38</v>
      </c>
      <c r="F12" s="156">
        <v>40</v>
      </c>
      <c r="G12" s="156">
        <v>31</v>
      </c>
      <c r="H12" s="156">
        <v>113</v>
      </c>
      <c r="I12" s="156">
        <v>7</v>
      </c>
      <c r="J12" s="156">
        <v>151</v>
      </c>
      <c r="K12" s="156"/>
      <c r="L12" s="156">
        <v>421</v>
      </c>
      <c r="M12" s="156">
        <v>108</v>
      </c>
      <c r="N12" s="156">
        <v>119</v>
      </c>
      <c r="O12" s="156">
        <v>54</v>
      </c>
      <c r="P12" s="156">
        <v>71</v>
      </c>
      <c r="Q12" s="156">
        <v>33</v>
      </c>
      <c r="R12" s="156">
        <v>7</v>
      </c>
      <c r="S12" s="156">
        <v>29</v>
      </c>
      <c r="T12" s="156"/>
      <c r="U12" s="156">
        <v>421</v>
      </c>
      <c r="V12" s="156">
        <v>312</v>
      </c>
      <c r="W12" s="156">
        <v>3</v>
      </c>
      <c r="X12" s="156">
        <v>8</v>
      </c>
      <c r="Y12" s="156">
        <v>16</v>
      </c>
      <c r="Z12" s="156">
        <v>6</v>
      </c>
      <c r="AA12" s="156">
        <v>0</v>
      </c>
      <c r="AB12" s="156">
        <v>76</v>
      </c>
      <c r="AC12" s="156"/>
      <c r="AD12" s="156">
        <v>421</v>
      </c>
      <c r="AE12" s="156">
        <v>109</v>
      </c>
      <c r="AF12" s="156">
        <v>72</v>
      </c>
      <c r="AG12" s="156">
        <v>84</v>
      </c>
      <c r="AH12" s="156">
        <v>73</v>
      </c>
      <c r="AI12" s="156">
        <v>27</v>
      </c>
      <c r="AJ12" s="156">
        <v>4</v>
      </c>
      <c r="AK12" s="156">
        <v>52</v>
      </c>
      <c r="AL12" s="156"/>
    </row>
    <row r="13" spans="1:38" ht="15" customHeight="1" x14ac:dyDescent="0.15">
      <c r="A13" s="236"/>
      <c r="B13" s="237"/>
      <c r="C13" s="156"/>
      <c r="D13" s="156"/>
      <c r="E13" s="156"/>
      <c r="F13" s="156"/>
      <c r="G13" s="156"/>
      <c r="H13" s="156"/>
      <c r="I13" s="156"/>
      <c r="J13" s="156"/>
      <c r="K13" s="156"/>
      <c r="L13" s="156"/>
      <c r="M13" s="156"/>
      <c r="N13" s="156"/>
      <c r="O13" s="156"/>
      <c r="P13" s="156"/>
      <c r="Q13" s="156"/>
      <c r="R13" s="156"/>
      <c r="S13" s="156"/>
      <c r="T13" s="156"/>
      <c r="U13" s="156"/>
      <c r="V13" s="156"/>
      <c r="W13" s="156"/>
      <c r="X13" s="156"/>
      <c r="Y13" s="156"/>
      <c r="Z13" s="156"/>
      <c r="AA13" s="156"/>
      <c r="AB13" s="156"/>
      <c r="AC13" s="156"/>
      <c r="AD13" s="156"/>
      <c r="AE13" s="156"/>
      <c r="AF13" s="156"/>
      <c r="AG13" s="156"/>
      <c r="AH13" s="156"/>
      <c r="AI13" s="156"/>
      <c r="AJ13" s="156"/>
      <c r="AK13" s="156"/>
      <c r="AL13" s="156"/>
    </row>
    <row r="14" spans="1:38" ht="15" customHeight="1" x14ac:dyDescent="0.15">
      <c r="A14" s="242" t="s">
        <v>690</v>
      </c>
      <c r="B14" s="135" t="s">
        <v>510</v>
      </c>
      <c r="C14" s="156">
        <v>404</v>
      </c>
      <c r="D14" s="156">
        <v>47</v>
      </c>
      <c r="E14" s="156">
        <v>36</v>
      </c>
      <c r="F14" s="156">
        <v>38</v>
      </c>
      <c r="G14" s="156">
        <v>29</v>
      </c>
      <c r="H14" s="156">
        <v>108</v>
      </c>
      <c r="I14" s="156">
        <v>6</v>
      </c>
      <c r="J14" s="156">
        <v>140</v>
      </c>
      <c r="K14" s="156"/>
      <c r="L14" s="156">
        <v>394</v>
      </c>
      <c r="M14" s="156">
        <v>97</v>
      </c>
      <c r="N14" s="156">
        <v>115</v>
      </c>
      <c r="O14" s="156">
        <v>54</v>
      </c>
      <c r="P14" s="156">
        <v>62</v>
      </c>
      <c r="Q14" s="156">
        <v>33</v>
      </c>
      <c r="R14" s="156">
        <v>7</v>
      </c>
      <c r="S14" s="156">
        <v>26</v>
      </c>
      <c r="T14" s="156"/>
      <c r="U14" s="156">
        <v>394</v>
      </c>
      <c r="V14" s="156">
        <v>296</v>
      </c>
      <c r="W14" s="156">
        <v>3</v>
      </c>
      <c r="X14" s="156">
        <v>6</v>
      </c>
      <c r="Y14" s="156">
        <v>14</v>
      </c>
      <c r="Z14" s="156">
        <v>6</v>
      </c>
      <c r="AA14" s="156">
        <v>0</v>
      </c>
      <c r="AB14" s="156">
        <v>69</v>
      </c>
      <c r="AC14" s="156"/>
      <c r="AD14" s="156">
        <v>394</v>
      </c>
      <c r="AE14" s="156">
        <v>101</v>
      </c>
      <c r="AF14" s="156">
        <v>68</v>
      </c>
      <c r="AG14" s="156">
        <v>82</v>
      </c>
      <c r="AH14" s="156">
        <v>70</v>
      </c>
      <c r="AI14" s="156">
        <v>24</v>
      </c>
      <c r="AJ14" s="156">
        <v>4</v>
      </c>
      <c r="AK14" s="156">
        <v>45</v>
      </c>
      <c r="AL14" s="156"/>
    </row>
    <row r="15" spans="1:38" ht="15" customHeight="1" x14ac:dyDescent="0.15">
      <c r="A15" s="150" t="s">
        <v>791</v>
      </c>
      <c r="B15" s="129" t="s">
        <v>511</v>
      </c>
      <c r="C15" s="156">
        <v>15</v>
      </c>
      <c r="D15" s="156">
        <v>1</v>
      </c>
      <c r="E15" s="156">
        <v>2</v>
      </c>
      <c r="F15" s="156">
        <v>0</v>
      </c>
      <c r="G15" s="156">
        <v>2</v>
      </c>
      <c r="H15" s="156">
        <v>1</v>
      </c>
      <c r="I15" s="156">
        <v>1</v>
      </c>
      <c r="J15" s="156">
        <v>8</v>
      </c>
      <c r="K15" s="156"/>
      <c r="L15" s="156">
        <v>15</v>
      </c>
      <c r="M15" s="156">
        <v>7</v>
      </c>
      <c r="N15" s="156">
        <v>3</v>
      </c>
      <c r="O15" s="156">
        <v>0</v>
      </c>
      <c r="P15" s="156">
        <v>3</v>
      </c>
      <c r="Q15" s="156">
        <v>0</v>
      </c>
      <c r="R15" s="156">
        <v>0</v>
      </c>
      <c r="S15" s="156">
        <v>2</v>
      </c>
      <c r="T15" s="156"/>
      <c r="U15" s="156">
        <v>15</v>
      </c>
      <c r="V15" s="156">
        <v>8</v>
      </c>
      <c r="W15" s="156">
        <v>0</v>
      </c>
      <c r="X15" s="156">
        <v>1</v>
      </c>
      <c r="Y15" s="156">
        <v>2</v>
      </c>
      <c r="Z15" s="156">
        <v>0</v>
      </c>
      <c r="AA15" s="156">
        <v>0</v>
      </c>
      <c r="AB15" s="156">
        <v>4</v>
      </c>
      <c r="AC15" s="156"/>
      <c r="AD15" s="156">
        <v>15</v>
      </c>
      <c r="AE15" s="156">
        <v>4</v>
      </c>
      <c r="AF15" s="156">
        <v>3</v>
      </c>
      <c r="AG15" s="156">
        <v>1</v>
      </c>
      <c r="AH15" s="156">
        <v>1</v>
      </c>
      <c r="AI15" s="156">
        <v>1</v>
      </c>
      <c r="AJ15" s="156">
        <v>0</v>
      </c>
      <c r="AK15" s="156">
        <v>5</v>
      </c>
      <c r="AL15" s="156"/>
    </row>
    <row r="16" spans="1:38" ht="15" customHeight="1" x14ac:dyDescent="0.15">
      <c r="A16" s="236" t="s">
        <v>792</v>
      </c>
      <c r="B16" s="130" t="s">
        <v>332</v>
      </c>
      <c r="C16" s="156">
        <v>13</v>
      </c>
      <c r="D16" s="156">
        <v>4</v>
      </c>
      <c r="E16" s="156">
        <v>0</v>
      </c>
      <c r="F16" s="156">
        <v>2</v>
      </c>
      <c r="G16" s="156">
        <v>0</v>
      </c>
      <c r="H16" s="156">
        <v>4</v>
      </c>
      <c r="I16" s="156">
        <v>0</v>
      </c>
      <c r="J16" s="156">
        <v>3</v>
      </c>
      <c r="K16" s="156"/>
      <c r="L16" s="156">
        <v>12</v>
      </c>
      <c r="M16" s="156">
        <v>4</v>
      </c>
      <c r="N16" s="156">
        <v>1</v>
      </c>
      <c r="O16" s="156">
        <v>0</v>
      </c>
      <c r="P16" s="156">
        <v>6</v>
      </c>
      <c r="Q16" s="156">
        <v>0</v>
      </c>
      <c r="R16" s="156">
        <v>0</v>
      </c>
      <c r="S16" s="156">
        <v>1</v>
      </c>
      <c r="T16" s="156"/>
      <c r="U16" s="156">
        <v>12</v>
      </c>
      <c r="V16" s="156">
        <v>8</v>
      </c>
      <c r="W16" s="156">
        <v>0</v>
      </c>
      <c r="X16" s="156">
        <v>1</v>
      </c>
      <c r="Y16" s="156">
        <v>0</v>
      </c>
      <c r="Z16" s="156">
        <v>0</v>
      </c>
      <c r="AA16" s="156">
        <v>0</v>
      </c>
      <c r="AB16" s="156">
        <v>3</v>
      </c>
      <c r="AC16" s="156"/>
      <c r="AD16" s="156">
        <v>12</v>
      </c>
      <c r="AE16" s="156">
        <v>4</v>
      </c>
      <c r="AF16" s="156">
        <v>1</v>
      </c>
      <c r="AG16" s="156">
        <v>1</v>
      </c>
      <c r="AH16" s="156">
        <v>2</v>
      </c>
      <c r="AI16" s="156">
        <v>2</v>
      </c>
      <c r="AJ16" s="156">
        <v>0</v>
      </c>
      <c r="AK16" s="156">
        <v>2</v>
      </c>
      <c r="AL16" s="156"/>
    </row>
  </sheetData>
  <mergeCells count="1">
    <mergeCell ref="A3:B3"/>
  </mergeCells>
  <phoneticPr fontId="1"/>
  <pageMargins left="0.39370078740157483" right="0.39370078740157483" top="0.70866141732283472" bottom="0.39370078740157483" header="0.31496062992125984" footer="0.19685039370078741"/>
  <pageSetup paperSize="9" scale="85" fitToWidth="0" orientation="landscape" horizontalDpi="200" verticalDpi="200" r:id="rId1"/>
  <headerFooter alignWithMargins="0">
    <oddHeader>&amp;R[４．介護サービス量の適正性]
&amp;A  (&amp;P/&amp;N)</oddHeader>
  </headerFooter>
  <colBreaks count="4" manualBreakCount="4">
    <brk id="2" max="13" man="1"/>
    <brk id="11" max="7" man="1"/>
    <brk id="20" max="7" man="1"/>
    <brk id="29"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8"/>
  <sheetViews>
    <sheetView showGridLines="0" view="pageBreakPreview" zoomScale="85" zoomScaleNormal="100" zoomScaleSheetLayoutView="85" workbookViewId="0"/>
  </sheetViews>
  <sheetFormatPr defaultColWidth="8" defaultRowHeight="15" customHeight="1" x14ac:dyDescent="0.15"/>
  <cols>
    <col min="1" max="1" width="15.5703125" style="114" customWidth="1"/>
    <col min="2" max="2" width="18.5703125" style="114" customWidth="1"/>
    <col min="3" max="3" width="14.140625" style="114" customWidth="1"/>
    <col min="4" max="12" width="8.140625" style="114" customWidth="1"/>
    <col min="13" max="21" width="8.140625" style="114" hidden="1" customWidth="1"/>
    <col min="22" max="16384" width="8" style="114"/>
  </cols>
  <sheetData>
    <row r="1" spans="1:21" ht="15" customHeight="1" x14ac:dyDescent="0.15">
      <c r="D1" s="190" t="s">
        <v>694</v>
      </c>
      <c r="M1" s="190" t="s">
        <v>729</v>
      </c>
    </row>
    <row r="3" spans="1:21" s="123" customFormat="1" ht="33.75" x14ac:dyDescent="0.15">
      <c r="A3" s="314" t="s">
        <v>793</v>
      </c>
      <c r="B3" s="316"/>
      <c r="C3" s="315"/>
      <c r="D3" s="159" t="s">
        <v>499</v>
      </c>
      <c r="E3" s="160" t="s">
        <v>716</v>
      </c>
      <c r="F3" s="160" t="s">
        <v>717</v>
      </c>
      <c r="G3" s="160" t="s">
        <v>718</v>
      </c>
      <c r="H3" s="160" t="s">
        <v>719</v>
      </c>
      <c r="I3" s="160" t="s">
        <v>720</v>
      </c>
      <c r="J3" s="160" t="s">
        <v>721</v>
      </c>
      <c r="K3" s="159" t="s">
        <v>483</v>
      </c>
      <c r="L3" s="226" t="s">
        <v>722</v>
      </c>
      <c r="M3" s="159" t="s">
        <v>499</v>
      </c>
      <c r="N3" s="193" t="s">
        <v>709</v>
      </c>
      <c r="O3" s="194" t="s">
        <v>710</v>
      </c>
      <c r="P3" s="194" t="s">
        <v>711</v>
      </c>
      <c r="Q3" s="194" t="s">
        <v>712</v>
      </c>
      <c r="R3" s="194" t="s">
        <v>713</v>
      </c>
      <c r="S3" s="194" t="s">
        <v>714</v>
      </c>
      <c r="T3" s="215" t="s">
        <v>483</v>
      </c>
      <c r="U3" s="226" t="s">
        <v>733</v>
      </c>
    </row>
    <row r="4" spans="1:21" ht="15" customHeight="1" x14ac:dyDescent="0.15">
      <c r="A4" s="150" t="s">
        <v>794</v>
      </c>
      <c r="B4" s="150" t="s">
        <v>685</v>
      </c>
      <c r="C4" s="253" t="s">
        <v>499</v>
      </c>
      <c r="D4" s="128">
        <f t="shared" ref="D4:T4" si="0">D22</f>
        <v>250</v>
      </c>
      <c r="E4" s="128">
        <f t="shared" si="0"/>
        <v>24</v>
      </c>
      <c r="F4" s="128">
        <f t="shared" si="0"/>
        <v>23</v>
      </c>
      <c r="G4" s="128">
        <f t="shared" si="0"/>
        <v>27</v>
      </c>
      <c r="H4" s="128">
        <f t="shared" si="0"/>
        <v>18</v>
      </c>
      <c r="I4" s="128">
        <f t="shared" si="0"/>
        <v>64</v>
      </c>
      <c r="J4" s="128">
        <f t="shared" si="0"/>
        <v>6</v>
      </c>
      <c r="K4" s="128">
        <f t="shared" si="0"/>
        <v>88</v>
      </c>
      <c r="L4" s="139">
        <v>61.16184458899739</v>
      </c>
      <c r="M4" s="128">
        <f t="shared" si="0"/>
        <v>250</v>
      </c>
      <c r="N4" s="128">
        <f t="shared" si="0"/>
        <v>0</v>
      </c>
      <c r="O4" s="128">
        <f t="shared" si="0"/>
        <v>98</v>
      </c>
      <c r="P4" s="128">
        <f t="shared" si="0"/>
        <v>48</v>
      </c>
      <c r="Q4" s="128">
        <f t="shared" si="0"/>
        <v>58</v>
      </c>
      <c r="R4" s="128">
        <f t="shared" si="0"/>
        <v>28</v>
      </c>
      <c r="S4" s="128">
        <f t="shared" si="0"/>
        <v>5</v>
      </c>
      <c r="T4" s="128">
        <f t="shared" si="0"/>
        <v>13</v>
      </c>
      <c r="U4" s="232">
        <v>9676.8691983122371</v>
      </c>
    </row>
    <row r="5" spans="1:21" ht="15" customHeight="1" x14ac:dyDescent="0.15">
      <c r="A5" s="150" t="s">
        <v>689</v>
      </c>
      <c r="B5" s="150"/>
      <c r="C5" s="152"/>
      <c r="D5" s="134">
        <f>IF(SUM(E5:K5)&gt;100,"－",SUM(E5:K5))</f>
        <v>100</v>
      </c>
      <c r="E5" s="133">
        <f t="shared" ref="E5:K5" si="1">E4/$D4*100</f>
        <v>9.6</v>
      </c>
      <c r="F5" s="133">
        <f t="shared" si="1"/>
        <v>9.1999999999999993</v>
      </c>
      <c r="G5" s="133">
        <f t="shared" si="1"/>
        <v>10.8</v>
      </c>
      <c r="H5" s="133">
        <f t="shared" si="1"/>
        <v>7.1999999999999993</v>
      </c>
      <c r="I5" s="133">
        <f t="shared" si="1"/>
        <v>25.6</v>
      </c>
      <c r="J5" s="133">
        <f t="shared" si="1"/>
        <v>2.4</v>
      </c>
      <c r="K5" s="133">
        <f t="shared" si="1"/>
        <v>35.199999999999996</v>
      </c>
      <c r="L5" s="133"/>
      <c r="M5" s="134">
        <f>IF(SUM(N5:T5)&gt;100,"－",SUM(N5:T5))</f>
        <v>100.00000000000001</v>
      </c>
      <c r="N5" s="133">
        <f t="shared" ref="N5:T5" si="2">N4/$M4*100</f>
        <v>0</v>
      </c>
      <c r="O5" s="133">
        <f t="shared" si="2"/>
        <v>39.200000000000003</v>
      </c>
      <c r="P5" s="133">
        <f t="shared" si="2"/>
        <v>19.2</v>
      </c>
      <c r="Q5" s="133">
        <f t="shared" si="2"/>
        <v>23.200000000000003</v>
      </c>
      <c r="R5" s="133">
        <f t="shared" si="2"/>
        <v>11.200000000000001</v>
      </c>
      <c r="S5" s="133">
        <f t="shared" si="2"/>
        <v>2</v>
      </c>
      <c r="T5" s="133">
        <f t="shared" si="2"/>
        <v>5.2</v>
      </c>
      <c r="U5" s="238"/>
    </row>
    <row r="6" spans="1:21" ht="15" customHeight="1" x14ac:dyDescent="0.15">
      <c r="A6" s="150"/>
      <c r="B6" s="150"/>
      <c r="C6" s="244" t="s">
        <v>510</v>
      </c>
      <c r="D6" s="128">
        <f>D24</f>
        <v>239</v>
      </c>
      <c r="E6" s="139">
        <f t="shared" ref="E6:K8" si="3">IF($D6=0,0,E24/$D6*100)</f>
        <v>9.2050209205020916</v>
      </c>
      <c r="F6" s="139">
        <f t="shared" si="3"/>
        <v>9.2050209205020916</v>
      </c>
      <c r="G6" s="139">
        <f t="shared" si="3"/>
        <v>10.0418410041841</v>
      </c>
      <c r="H6" s="139">
        <f t="shared" si="3"/>
        <v>7.5313807531380759</v>
      </c>
      <c r="I6" s="139">
        <f t="shared" si="3"/>
        <v>25.94142259414226</v>
      </c>
      <c r="J6" s="139">
        <f t="shared" si="3"/>
        <v>2.510460251046025</v>
      </c>
      <c r="K6" s="139">
        <f t="shared" si="3"/>
        <v>35.564853556485353</v>
      </c>
      <c r="L6" s="139">
        <v>61.986945652245403</v>
      </c>
      <c r="M6" s="128">
        <f>M24</f>
        <v>239</v>
      </c>
      <c r="N6" s="139">
        <f t="shared" ref="N6:T8" si="4">IF($M6=0,0,N24/$M6*100)</f>
        <v>0</v>
      </c>
      <c r="O6" s="139">
        <f t="shared" si="4"/>
        <v>38.912133891213394</v>
      </c>
      <c r="P6" s="139">
        <f t="shared" si="4"/>
        <v>18.410041841004183</v>
      </c>
      <c r="Q6" s="139">
        <f t="shared" si="4"/>
        <v>23.430962343096233</v>
      </c>
      <c r="R6" s="139">
        <f t="shared" si="4"/>
        <v>11.715481171548117</v>
      </c>
      <c r="S6" s="139">
        <f t="shared" si="4"/>
        <v>2.0920502092050208</v>
      </c>
      <c r="T6" s="139">
        <f t="shared" si="4"/>
        <v>5.439330543933055</v>
      </c>
      <c r="U6" s="232">
        <v>9792.712389380531</v>
      </c>
    </row>
    <row r="7" spans="1:21" ht="15" customHeight="1" x14ac:dyDescent="0.15">
      <c r="A7" s="150"/>
      <c r="B7" s="150"/>
      <c r="C7" s="244" t="s">
        <v>511</v>
      </c>
      <c r="D7" s="143">
        <f>D25</f>
        <v>3</v>
      </c>
      <c r="E7" s="142">
        <f t="shared" si="3"/>
        <v>33.333333333333329</v>
      </c>
      <c r="F7" s="142">
        <f t="shared" si="3"/>
        <v>0</v>
      </c>
      <c r="G7" s="142">
        <f t="shared" si="3"/>
        <v>66.666666666666657</v>
      </c>
      <c r="H7" s="142">
        <f t="shared" si="3"/>
        <v>0</v>
      </c>
      <c r="I7" s="142">
        <f t="shared" si="3"/>
        <v>0</v>
      </c>
      <c r="J7" s="142">
        <f t="shared" si="3"/>
        <v>0</v>
      </c>
      <c r="K7" s="142">
        <f t="shared" si="3"/>
        <v>0</v>
      </c>
      <c r="L7" s="142">
        <v>37.75822655804982</v>
      </c>
      <c r="M7" s="143">
        <f t="shared" ref="M7:T9" si="5">M25</f>
        <v>3</v>
      </c>
      <c r="N7" s="142">
        <f t="shared" si="4"/>
        <v>0</v>
      </c>
      <c r="O7" s="142">
        <f t="shared" si="4"/>
        <v>100</v>
      </c>
      <c r="P7" s="142">
        <f t="shared" si="4"/>
        <v>0</v>
      </c>
      <c r="Q7" s="142">
        <f t="shared" si="4"/>
        <v>0</v>
      </c>
      <c r="R7" s="142">
        <f t="shared" si="4"/>
        <v>0</v>
      </c>
      <c r="S7" s="142">
        <f t="shared" si="4"/>
        <v>0</v>
      </c>
      <c r="T7" s="142">
        <f t="shared" si="4"/>
        <v>0</v>
      </c>
      <c r="U7" s="245">
        <v>2957.6666666666665</v>
      </c>
    </row>
    <row r="8" spans="1:21" ht="15" customHeight="1" x14ac:dyDescent="0.15">
      <c r="A8" s="150"/>
      <c r="B8" s="236"/>
      <c r="C8" s="152" t="s">
        <v>332</v>
      </c>
      <c r="D8" s="147">
        <f t="shared" ref="D8:K9" si="6">D26</f>
        <v>8</v>
      </c>
      <c r="E8" s="133">
        <f t="shared" si="3"/>
        <v>12.5</v>
      </c>
      <c r="F8" s="133">
        <f t="shared" si="3"/>
        <v>12.5</v>
      </c>
      <c r="G8" s="133">
        <f t="shared" si="3"/>
        <v>12.5</v>
      </c>
      <c r="H8" s="133">
        <f t="shared" si="3"/>
        <v>0</v>
      </c>
      <c r="I8" s="133">
        <f t="shared" si="3"/>
        <v>25</v>
      </c>
      <c r="J8" s="133">
        <f t="shared" si="3"/>
        <v>0</v>
      </c>
      <c r="K8" s="133">
        <f t="shared" si="3"/>
        <v>37.5</v>
      </c>
      <c r="L8" s="133">
        <v>49.790902659527355</v>
      </c>
      <c r="M8" s="147">
        <f t="shared" si="5"/>
        <v>8</v>
      </c>
      <c r="N8" s="133">
        <f t="shared" si="4"/>
        <v>0</v>
      </c>
      <c r="O8" s="133">
        <f t="shared" si="4"/>
        <v>25</v>
      </c>
      <c r="P8" s="133">
        <f t="shared" si="4"/>
        <v>50</v>
      </c>
      <c r="Q8" s="133">
        <f t="shared" si="4"/>
        <v>25</v>
      </c>
      <c r="R8" s="133">
        <f t="shared" si="4"/>
        <v>0</v>
      </c>
      <c r="S8" s="133">
        <f t="shared" si="4"/>
        <v>0</v>
      </c>
      <c r="T8" s="133">
        <f t="shared" si="4"/>
        <v>0</v>
      </c>
      <c r="U8" s="238">
        <v>8924</v>
      </c>
    </row>
    <row r="9" spans="1:21" ht="15" customHeight="1" x14ac:dyDescent="0.15">
      <c r="A9" s="150"/>
      <c r="B9" s="202" t="s">
        <v>686</v>
      </c>
      <c r="C9" s="253" t="s">
        <v>499</v>
      </c>
      <c r="D9" s="128">
        <f t="shared" si="6"/>
        <v>38</v>
      </c>
      <c r="E9" s="128">
        <f t="shared" si="6"/>
        <v>0</v>
      </c>
      <c r="F9" s="128">
        <f t="shared" si="6"/>
        <v>1</v>
      </c>
      <c r="G9" s="128">
        <f t="shared" si="6"/>
        <v>3</v>
      </c>
      <c r="H9" s="128">
        <f t="shared" si="6"/>
        <v>7</v>
      </c>
      <c r="I9" s="128">
        <f t="shared" si="6"/>
        <v>13</v>
      </c>
      <c r="J9" s="128">
        <f t="shared" si="6"/>
        <v>1</v>
      </c>
      <c r="K9" s="128">
        <f t="shared" si="6"/>
        <v>13</v>
      </c>
      <c r="L9" s="139">
        <v>79.806684542452842</v>
      </c>
      <c r="M9" s="128">
        <f t="shared" si="5"/>
        <v>38</v>
      </c>
      <c r="N9" s="128">
        <f t="shared" si="5"/>
        <v>0</v>
      </c>
      <c r="O9" s="128">
        <f t="shared" si="5"/>
        <v>2</v>
      </c>
      <c r="P9" s="128">
        <f t="shared" si="5"/>
        <v>7</v>
      </c>
      <c r="Q9" s="128">
        <f t="shared" si="5"/>
        <v>13</v>
      </c>
      <c r="R9" s="128">
        <f t="shared" si="5"/>
        <v>5</v>
      </c>
      <c r="S9" s="128">
        <f t="shared" si="5"/>
        <v>0</v>
      </c>
      <c r="T9" s="128">
        <f t="shared" si="5"/>
        <v>11</v>
      </c>
      <c r="U9" s="232">
        <v>13294.37037037037</v>
      </c>
    </row>
    <row r="10" spans="1:21" ht="15" customHeight="1" x14ac:dyDescent="0.15">
      <c r="A10" s="150"/>
      <c r="B10" s="202" t="s">
        <v>687</v>
      </c>
      <c r="C10" s="152"/>
      <c r="D10" s="134">
        <f>IF(SUM(E10:K10)&gt;100,"－",SUM(E10:K10))</f>
        <v>100</v>
      </c>
      <c r="E10" s="133">
        <f t="shared" ref="E10:K10" si="7">E9/$D9*100</f>
        <v>0</v>
      </c>
      <c r="F10" s="133">
        <f t="shared" si="7"/>
        <v>2.6315789473684208</v>
      </c>
      <c r="G10" s="133">
        <f t="shared" si="7"/>
        <v>7.8947368421052628</v>
      </c>
      <c r="H10" s="133">
        <f t="shared" si="7"/>
        <v>18.421052631578945</v>
      </c>
      <c r="I10" s="133">
        <f t="shared" si="7"/>
        <v>34.210526315789473</v>
      </c>
      <c r="J10" s="133">
        <f t="shared" si="7"/>
        <v>2.6315789473684208</v>
      </c>
      <c r="K10" s="133">
        <f t="shared" si="7"/>
        <v>34.210526315789473</v>
      </c>
      <c r="L10" s="133"/>
      <c r="M10" s="134">
        <f>IF(SUM(N10:T10)&gt;100,"－",SUM(N10:T10))</f>
        <v>100</v>
      </c>
      <c r="N10" s="133">
        <f t="shared" ref="N10:T10" si="8">N9/$M9*100</f>
        <v>0</v>
      </c>
      <c r="O10" s="133">
        <f t="shared" si="8"/>
        <v>5.2631578947368416</v>
      </c>
      <c r="P10" s="133">
        <f t="shared" si="8"/>
        <v>18.421052631578945</v>
      </c>
      <c r="Q10" s="133">
        <f t="shared" si="8"/>
        <v>34.210526315789473</v>
      </c>
      <c r="R10" s="133">
        <f t="shared" si="8"/>
        <v>13.157894736842104</v>
      </c>
      <c r="S10" s="133">
        <f t="shared" si="8"/>
        <v>0</v>
      </c>
      <c r="T10" s="133">
        <f t="shared" si="8"/>
        <v>28.947368421052634</v>
      </c>
      <c r="U10" s="238"/>
    </row>
    <row r="11" spans="1:21" ht="15" customHeight="1" x14ac:dyDescent="0.15">
      <c r="A11" s="150"/>
      <c r="B11" s="150"/>
      <c r="C11" s="244" t="s">
        <v>510</v>
      </c>
      <c r="D11" s="128">
        <f>D29</f>
        <v>35</v>
      </c>
      <c r="E11" s="139">
        <f t="shared" ref="E11:K13" si="9">IF($D11=0,0,E29/$D11*100)</f>
        <v>0</v>
      </c>
      <c r="F11" s="139">
        <f t="shared" si="9"/>
        <v>2.8571428571428572</v>
      </c>
      <c r="G11" s="139">
        <f t="shared" si="9"/>
        <v>5.7142857142857144</v>
      </c>
      <c r="H11" s="139">
        <f t="shared" si="9"/>
        <v>20</v>
      </c>
      <c r="I11" s="139">
        <f t="shared" si="9"/>
        <v>34.285714285714285</v>
      </c>
      <c r="J11" s="139">
        <f t="shared" si="9"/>
        <v>2.8571428571428572</v>
      </c>
      <c r="K11" s="139">
        <f t="shared" si="9"/>
        <v>34.285714285714285</v>
      </c>
      <c r="L11" s="139">
        <v>80.474580026686695</v>
      </c>
      <c r="M11" s="128">
        <f>M29</f>
        <v>35</v>
      </c>
      <c r="N11" s="139">
        <f t="shared" ref="N11:T13" si="10">IF($M11=0,0,N29/$M11*100)</f>
        <v>0</v>
      </c>
      <c r="O11" s="139">
        <f t="shared" si="10"/>
        <v>5.7142857142857144</v>
      </c>
      <c r="P11" s="139">
        <f t="shared" si="10"/>
        <v>14.285714285714285</v>
      </c>
      <c r="Q11" s="139">
        <f t="shared" si="10"/>
        <v>34.285714285714285</v>
      </c>
      <c r="R11" s="139">
        <f t="shared" si="10"/>
        <v>14.285714285714285</v>
      </c>
      <c r="S11" s="139">
        <f t="shared" si="10"/>
        <v>0</v>
      </c>
      <c r="T11" s="139">
        <f t="shared" si="10"/>
        <v>31.428571428571427</v>
      </c>
      <c r="U11" s="232">
        <v>13424.5</v>
      </c>
    </row>
    <row r="12" spans="1:21" ht="15" customHeight="1" x14ac:dyDescent="0.15">
      <c r="A12" s="150"/>
      <c r="B12" s="150"/>
      <c r="C12" s="244" t="s">
        <v>511</v>
      </c>
      <c r="D12" s="143">
        <f>D30</f>
        <v>1</v>
      </c>
      <c r="E12" s="142">
        <f t="shared" si="9"/>
        <v>0</v>
      </c>
      <c r="F12" s="142">
        <f t="shared" si="9"/>
        <v>0</v>
      </c>
      <c r="G12" s="142">
        <f t="shared" si="9"/>
        <v>0</v>
      </c>
      <c r="H12" s="142">
        <f t="shared" si="9"/>
        <v>0</v>
      </c>
      <c r="I12" s="142">
        <f t="shared" si="9"/>
        <v>0</v>
      </c>
      <c r="J12" s="142">
        <f t="shared" si="9"/>
        <v>0</v>
      </c>
      <c r="K12" s="142">
        <f t="shared" si="9"/>
        <v>100</v>
      </c>
      <c r="L12" s="176" t="s">
        <v>727</v>
      </c>
      <c r="M12" s="143">
        <f t="shared" ref="M12:T14" si="11">M30</f>
        <v>1</v>
      </c>
      <c r="N12" s="142">
        <f t="shared" si="10"/>
        <v>0</v>
      </c>
      <c r="O12" s="142">
        <f t="shared" si="10"/>
        <v>0</v>
      </c>
      <c r="P12" s="142">
        <f t="shared" si="10"/>
        <v>100</v>
      </c>
      <c r="Q12" s="142">
        <f t="shared" si="10"/>
        <v>0</v>
      </c>
      <c r="R12" s="142">
        <f t="shared" si="10"/>
        <v>0</v>
      </c>
      <c r="S12" s="142">
        <f t="shared" si="10"/>
        <v>0</v>
      </c>
      <c r="T12" s="142">
        <f t="shared" si="10"/>
        <v>0</v>
      </c>
      <c r="U12" s="245">
        <v>9115</v>
      </c>
    </row>
    <row r="13" spans="1:21" ht="15" customHeight="1" x14ac:dyDescent="0.15">
      <c r="A13" s="150"/>
      <c r="B13" s="152"/>
      <c r="C13" s="152" t="s">
        <v>332</v>
      </c>
      <c r="D13" s="147">
        <f t="shared" ref="D13:K14" si="12">D31</f>
        <v>2</v>
      </c>
      <c r="E13" s="133">
        <f t="shared" si="9"/>
        <v>0</v>
      </c>
      <c r="F13" s="133">
        <f t="shared" si="9"/>
        <v>0</v>
      </c>
      <c r="G13" s="133">
        <f t="shared" si="9"/>
        <v>50</v>
      </c>
      <c r="H13" s="133">
        <f t="shared" si="9"/>
        <v>0</v>
      </c>
      <c r="I13" s="133">
        <f t="shared" si="9"/>
        <v>50</v>
      </c>
      <c r="J13" s="133">
        <f t="shared" si="9"/>
        <v>0</v>
      </c>
      <c r="K13" s="133">
        <f t="shared" si="9"/>
        <v>0</v>
      </c>
      <c r="L13" s="133">
        <v>72.125886473763543</v>
      </c>
      <c r="M13" s="147">
        <f t="shared" si="11"/>
        <v>2</v>
      </c>
      <c r="N13" s="133">
        <f t="shared" si="10"/>
        <v>0</v>
      </c>
      <c r="O13" s="133">
        <f t="shared" si="10"/>
        <v>0</v>
      </c>
      <c r="P13" s="133">
        <f t="shared" si="10"/>
        <v>50</v>
      </c>
      <c r="Q13" s="133">
        <f t="shared" si="10"/>
        <v>50</v>
      </c>
      <c r="R13" s="133">
        <f t="shared" si="10"/>
        <v>0</v>
      </c>
      <c r="S13" s="133">
        <f t="shared" si="10"/>
        <v>0</v>
      </c>
      <c r="T13" s="133">
        <f t="shared" si="10"/>
        <v>0</v>
      </c>
      <c r="U13" s="238">
        <v>13822.5</v>
      </c>
    </row>
    <row r="14" spans="1:21" ht="15" customHeight="1" x14ac:dyDescent="0.15">
      <c r="A14" s="150"/>
      <c r="B14" s="150" t="s">
        <v>345</v>
      </c>
      <c r="C14" s="253" t="s">
        <v>499</v>
      </c>
      <c r="D14" s="128">
        <f t="shared" si="12"/>
        <v>236</v>
      </c>
      <c r="E14" s="128">
        <f t="shared" si="12"/>
        <v>26</v>
      </c>
      <c r="F14" s="128">
        <f t="shared" si="12"/>
        <v>10</v>
      </c>
      <c r="G14" s="128">
        <f t="shared" si="12"/>
        <v>22</v>
      </c>
      <c r="H14" s="128">
        <f t="shared" si="12"/>
        <v>21</v>
      </c>
      <c r="I14" s="128">
        <f t="shared" si="12"/>
        <v>63</v>
      </c>
      <c r="J14" s="128">
        <f t="shared" si="12"/>
        <v>6</v>
      </c>
      <c r="K14" s="128">
        <f t="shared" si="12"/>
        <v>88</v>
      </c>
      <c r="L14" s="139">
        <v>63.555265213840087</v>
      </c>
      <c r="M14" s="128">
        <f t="shared" si="11"/>
        <v>236</v>
      </c>
      <c r="N14" s="128">
        <f t="shared" si="11"/>
        <v>0</v>
      </c>
      <c r="O14" s="128">
        <f t="shared" si="11"/>
        <v>54</v>
      </c>
      <c r="P14" s="128">
        <f t="shared" si="11"/>
        <v>73</v>
      </c>
      <c r="Q14" s="128">
        <f t="shared" si="11"/>
        <v>63</v>
      </c>
      <c r="R14" s="128">
        <f t="shared" si="11"/>
        <v>22</v>
      </c>
      <c r="S14" s="128">
        <f t="shared" si="11"/>
        <v>3</v>
      </c>
      <c r="T14" s="128">
        <f t="shared" si="11"/>
        <v>21</v>
      </c>
      <c r="U14" s="232">
        <v>10727.446511627906</v>
      </c>
    </row>
    <row r="15" spans="1:21" ht="15" customHeight="1" x14ac:dyDescent="0.15">
      <c r="A15" s="150"/>
      <c r="B15" s="150"/>
      <c r="C15" s="152"/>
      <c r="D15" s="134">
        <f>IF(SUM(E15:K15)&gt;100,"－",SUM(E15:K15))</f>
        <v>100</v>
      </c>
      <c r="E15" s="133">
        <f t="shared" ref="E15:K15" si="13">E14/$D14*100</f>
        <v>11.016949152542372</v>
      </c>
      <c r="F15" s="133">
        <f t="shared" si="13"/>
        <v>4.2372881355932197</v>
      </c>
      <c r="G15" s="133">
        <f t="shared" si="13"/>
        <v>9.3220338983050848</v>
      </c>
      <c r="H15" s="133">
        <f t="shared" si="13"/>
        <v>8.898305084745763</v>
      </c>
      <c r="I15" s="133">
        <f t="shared" si="13"/>
        <v>26.694915254237291</v>
      </c>
      <c r="J15" s="133">
        <f t="shared" si="13"/>
        <v>2.5423728813559325</v>
      </c>
      <c r="K15" s="133">
        <f t="shared" si="13"/>
        <v>37.288135593220339</v>
      </c>
      <c r="L15" s="133"/>
      <c r="M15" s="134">
        <f>IF(SUM(N15:T15)&gt;100,"－",SUM(N15:T15))</f>
        <v>99.999999999999986</v>
      </c>
      <c r="N15" s="133">
        <f t="shared" ref="N15:T15" si="14">N14/$M14*100</f>
        <v>0</v>
      </c>
      <c r="O15" s="133">
        <f t="shared" si="14"/>
        <v>22.881355932203391</v>
      </c>
      <c r="P15" s="133">
        <f t="shared" si="14"/>
        <v>30.932203389830509</v>
      </c>
      <c r="Q15" s="133">
        <f t="shared" si="14"/>
        <v>26.694915254237291</v>
      </c>
      <c r="R15" s="133">
        <f t="shared" si="14"/>
        <v>9.3220338983050848</v>
      </c>
      <c r="S15" s="133">
        <f t="shared" si="14"/>
        <v>1.2711864406779663</v>
      </c>
      <c r="T15" s="133">
        <f t="shared" si="14"/>
        <v>8.898305084745763</v>
      </c>
      <c r="U15" s="238"/>
    </row>
    <row r="16" spans="1:21" ht="15" customHeight="1" x14ac:dyDescent="0.15">
      <c r="A16" s="150"/>
      <c r="B16" s="150"/>
      <c r="C16" s="244" t="s">
        <v>510</v>
      </c>
      <c r="D16" s="128">
        <f>D34</f>
        <v>214</v>
      </c>
      <c r="E16" s="139">
        <f t="shared" ref="E16:K18" si="15">IF($D16=0,0,E34/$D16*100)</f>
        <v>11.682242990654206</v>
      </c>
      <c r="F16" s="139">
        <f t="shared" si="15"/>
        <v>4.2056074766355138</v>
      </c>
      <c r="G16" s="139">
        <f t="shared" si="15"/>
        <v>9.3457943925233646</v>
      </c>
      <c r="H16" s="139">
        <f t="shared" si="15"/>
        <v>9.3457943925233646</v>
      </c>
      <c r="I16" s="139">
        <f t="shared" si="15"/>
        <v>27.102803738317753</v>
      </c>
      <c r="J16" s="139">
        <f t="shared" si="15"/>
        <v>2.8037383177570092</v>
      </c>
      <c r="K16" s="139">
        <f t="shared" si="15"/>
        <v>35.514018691588781</v>
      </c>
      <c r="L16" s="139">
        <v>63.504989004555377</v>
      </c>
      <c r="M16" s="128">
        <f>M34</f>
        <v>214</v>
      </c>
      <c r="N16" s="139">
        <f t="shared" ref="N16:T18" si="16">IF($M16=0,0,N34/$M16*100)</f>
        <v>0</v>
      </c>
      <c r="O16" s="139">
        <f t="shared" si="16"/>
        <v>22.897196261682243</v>
      </c>
      <c r="P16" s="139">
        <f t="shared" si="16"/>
        <v>31.775700934579437</v>
      </c>
      <c r="Q16" s="139">
        <f t="shared" si="16"/>
        <v>27.102803738317753</v>
      </c>
      <c r="R16" s="139">
        <f t="shared" si="16"/>
        <v>8.4112149532710276</v>
      </c>
      <c r="S16" s="139">
        <f t="shared" si="16"/>
        <v>0.93457943925233633</v>
      </c>
      <c r="T16" s="139">
        <f t="shared" si="16"/>
        <v>8.8785046728971952</v>
      </c>
      <c r="U16" s="232">
        <v>10533.389743589743</v>
      </c>
    </row>
    <row r="17" spans="1:21" ht="15" customHeight="1" x14ac:dyDescent="0.15">
      <c r="A17" s="150"/>
      <c r="B17" s="150"/>
      <c r="C17" s="244" t="s">
        <v>511</v>
      </c>
      <c r="D17" s="143">
        <f>D35</f>
        <v>5</v>
      </c>
      <c r="E17" s="142">
        <f t="shared" si="15"/>
        <v>0</v>
      </c>
      <c r="F17" s="142">
        <f t="shared" si="15"/>
        <v>0</v>
      </c>
      <c r="G17" s="142">
        <f t="shared" si="15"/>
        <v>40</v>
      </c>
      <c r="H17" s="142">
        <f t="shared" si="15"/>
        <v>20</v>
      </c>
      <c r="I17" s="142">
        <f t="shared" si="15"/>
        <v>20</v>
      </c>
      <c r="J17" s="142">
        <f t="shared" si="15"/>
        <v>0</v>
      </c>
      <c r="K17" s="142">
        <f t="shared" si="15"/>
        <v>20</v>
      </c>
      <c r="L17" s="142">
        <v>62.835371370962079</v>
      </c>
      <c r="M17" s="143">
        <f t="shared" ref="M17:M18" si="17">M35</f>
        <v>5</v>
      </c>
      <c r="N17" s="142">
        <f t="shared" si="16"/>
        <v>0</v>
      </c>
      <c r="O17" s="142">
        <f t="shared" si="16"/>
        <v>20</v>
      </c>
      <c r="P17" s="142">
        <f t="shared" si="16"/>
        <v>60</v>
      </c>
      <c r="Q17" s="142">
        <f t="shared" si="16"/>
        <v>20</v>
      </c>
      <c r="R17" s="142">
        <f t="shared" si="16"/>
        <v>0</v>
      </c>
      <c r="S17" s="142">
        <f t="shared" si="16"/>
        <v>0</v>
      </c>
      <c r="T17" s="142">
        <f t="shared" si="16"/>
        <v>0</v>
      </c>
      <c r="U17" s="245">
        <v>7648</v>
      </c>
    </row>
    <row r="18" spans="1:21" ht="15" customHeight="1" x14ac:dyDescent="0.15">
      <c r="A18" s="152"/>
      <c r="B18" s="236"/>
      <c r="C18" s="152" t="s">
        <v>332</v>
      </c>
      <c r="D18" s="147">
        <f t="shared" ref="D18" si="18">D36</f>
        <v>17</v>
      </c>
      <c r="E18" s="133">
        <f t="shared" si="15"/>
        <v>5.8823529411764701</v>
      </c>
      <c r="F18" s="133">
        <f t="shared" si="15"/>
        <v>5.8823529411764701</v>
      </c>
      <c r="G18" s="133">
        <f t="shared" si="15"/>
        <v>0</v>
      </c>
      <c r="H18" s="133">
        <f t="shared" si="15"/>
        <v>0</v>
      </c>
      <c r="I18" s="133">
        <f t="shared" si="15"/>
        <v>23.52941176470588</v>
      </c>
      <c r="J18" s="133">
        <f t="shared" si="15"/>
        <v>0</v>
      </c>
      <c r="K18" s="133">
        <f t="shared" si="15"/>
        <v>64.705882352941174</v>
      </c>
      <c r="L18" s="133">
        <v>65.191547255974044</v>
      </c>
      <c r="M18" s="147">
        <f t="shared" si="17"/>
        <v>17</v>
      </c>
      <c r="N18" s="133">
        <f t="shared" si="16"/>
        <v>0</v>
      </c>
      <c r="O18" s="133">
        <f t="shared" si="16"/>
        <v>23.52941176470588</v>
      </c>
      <c r="P18" s="133">
        <f t="shared" si="16"/>
        <v>11.76470588235294</v>
      </c>
      <c r="Q18" s="133">
        <f t="shared" si="16"/>
        <v>23.52941176470588</v>
      </c>
      <c r="R18" s="133">
        <f t="shared" si="16"/>
        <v>23.52941176470588</v>
      </c>
      <c r="S18" s="133">
        <f t="shared" si="16"/>
        <v>5.8823529411764701</v>
      </c>
      <c r="T18" s="133">
        <f t="shared" si="16"/>
        <v>11.76470588235294</v>
      </c>
      <c r="U18" s="238">
        <v>14276.666666666666</v>
      </c>
    </row>
    <row r="22" spans="1:21" ht="15" customHeight="1" x14ac:dyDescent="0.15">
      <c r="A22" s="242" t="s">
        <v>794</v>
      </c>
      <c r="B22" s="242" t="s">
        <v>685</v>
      </c>
      <c r="C22" s="254" t="s">
        <v>499</v>
      </c>
      <c r="D22" s="156">
        <v>250</v>
      </c>
      <c r="E22" s="156">
        <v>24</v>
      </c>
      <c r="F22" s="156">
        <v>23</v>
      </c>
      <c r="G22" s="156">
        <v>27</v>
      </c>
      <c r="H22" s="156">
        <v>18</v>
      </c>
      <c r="I22" s="156">
        <v>64</v>
      </c>
      <c r="J22" s="156">
        <v>6</v>
      </c>
      <c r="K22" s="156">
        <v>88</v>
      </c>
      <c r="L22" s="156"/>
      <c r="M22" s="156">
        <v>250</v>
      </c>
      <c r="N22" s="156">
        <v>0</v>
      </c>
      <c r="O22" s="156">
        <v>98</v>
      </c>
      <c r="P22" s="156">
        <v>48</v>
      </c>
      <c r="Q22" s="156">
        <v>58</v>
      </c>
      <c r="R22" s="156">
        <v>28</v>
      </c>
      <c r="S22" s="156">
        <v>5</v>
      </c>
      <c r="T22" s="156">
        <v>13</v>
      </c>
      <c r="U22" s="156"/>
    </row>
    <row r="23" spans="1:21" ht="15" customHeight="1" x14ac:dyDescent="0.15">
      <c r="A23" s="150" t="s">
        <v>689</v>
      </c>
      <c r="B23" s="150"/>
      <c r="C23" s="152"/>
      <c r="D23" s="156"/>
      <c r="E23" s="156"/>
      <c r="F23" s="156"/>
      <c r="G23" s="156"/>
      <c r="H23" s="156"/>
      <c r="I23" s="156"/>
      <c r="J23" s="156"/>
      <c r="K23" s="156"/>
      <c r="L23" s="156"/>
      <c r="M23" s="156"/>
      <c r="N23" s="156"/>
      <c r="O23" s="156"/>
      <c r="P23" s="156"/>
      <c r="Q23" s="156"/>
      <c r="R23" s="156"/>
      <c r="S23" s="156"/>
      <c r="T23" s="156"/>
      <c r="U23" s="156"/>
    </row>
    <row r="24" spans="1:21" ht="15" customHeight="1" x14ac:dyDescent="0.15">
      <c r="A24" s="150"/>
      <c r="B24" s="150"/>
      <c r="C24" s="244" t="s">
        <v>510</v>
      </c>
      <c r="D24" s="156">
        <v>239</v>
      </c>
      <c r="E24" s="156">
        <v>22</v>
      </c>
      <c r="F24" s="156">
        <v>22</v>
      </c>
      <c r="G24" s="156">
        <v>24</v>
      </c>
      <c r="H24" s="156">
        <v>18</v>
      </c>
      <c r="I24" s="156">
        <v>62</v>
      </c>
      <c r="J24" s="156">
        <v>6</v>
      </c>
      <c r="K24" s="156">
        <v>85</v>
      </c>
      <c r="L24" s="156"/>
      <c r="M24" s="156">
        <v>239</v>
      </c>
      <c r="N24" s="156">
        <v>0</v>
      </c>
      <c r="O24" s="156">
        <v>93</v>
      </c>
      <c r="P24" s="156">
        <v>44</v>
      </c>
      <c r="Q24" s="156">
        <v>56</v>
      </c>
      <c r="R24" s="156">
        <v>28</v>
      </c>
      <c r="S24" s="156">
        <v>5</v>
      </c>
      <c r="T24" s="156">
        <v>13</v>
      </c>
      <c r="U24" s="156"/>
    </row>
    <row r="25" spans="1:21" ht="15" customHeight="1" x14ac:dyDescent="0.15">
      <c r="A25" s="150"/>
      <c r="B25" s="150"/>
      <c r="C25" s="244" t="s">
        <v>511</v>
      </c>
      <c r="D25" s="156">
        <v>3</v>
      </c>
      <c r="E25" s="156">
        <v>1</v>
      </c>
      <c r="F25" s="156">
        <v>0</v>
      </c>
      <c r="G25" s="156">
        <v>2</v>
      </c>
      <c r="H25" s="156">
        <v>0</v>
      </c>
      <c r="I25" s="156">
        <v>0</v>
      </c>
      <c r="J25" s="156">
        <v>0</v>
      </c>
      <c r="K25" s="156">
        <v>0</v>
      </c>
      <c r="L25" s="156"/>
      <c r="M25" s="156">
        <v>3</v>
      </c>
      <c r="N25" s="156">
        <v>0</v>
      </c>
      <c r="O25" s="156">
        <v>3</v>
      </c>
      <c r="P25" s="156">
        <v>0</v>
      </c>
      <c r="Q25" s="156">
        <v>0</v>
      </c>
      <c r="R25" s="156">
        <v>0</v>
      </c>
      <c r="S25" s="156">
        <v>0</v>
      </c>
      <c r="T25" s="156">
        <v>0</v>
      </c>
      <c r="U25" s="156"/>
    </row>
    <row r="26" spans="1:21" ht="15" customHeight="1" x14ac:dyDescent="0.15">
      <c r="A26" s="150"/>
      <c r="B26" s="236"/>
      <c r="C26" s="152" t="s">
        <v>332</v>
      </c>
      <c r="D26" s="156">
        <v>8</v>
      </c>
      <c r="E26" s="156">
        <v>1</v>
      </c>
      <c r="F26" s="156">
        <v>1</v>
      </c>
      <c r="G26" s="156">
        <v>1</v>
      </c>
      <c r="H26" s="156">
        <v>0</v>
      </c>
      <c r="I26" s="156">
        <v>2</v>
      </c>
      <c r="J26" s="156">
        <v>0</v>
      </c>
      <c r="K26" s="156">
        <v>3</v>
      </c>
      <c r="L26" s="156"/>
      <c r="M26" s="156">
        <v>8</v>
      </c>
      <c r="N26" s="156">
        <v>0</v>
      </c>
      <c r="O26" s="156">
        <v>2</v>
      </c>
      <c r="P26" s="156">
        <v>4</v>
      </c>
      <c r="Q26" s="156">
        <v>2</v>
      </c>
      <c r="R26" s="156">
        <v>0</v>
      </c>
      <c r="S26" s="156">
        <v>0</v>
      </c>
      <c r="T26" s="156">
        <v>0</v>
      </c>
      <c r="U26" s="156"/>
    </row>
    <row r="27" spans="1:21" ht="15" customHeight="1" x14ac:dyDescent="0.15">
      <c r="A27" s="150"/>
      <c r="B27" s="202" t="s">
        <v>686</v>
      </c>
      <c r="C27" s="253" t="s">
        <v>499</v>
      </c>
      <c r="D27" s="156">
        <v>38</v>
      </c>
      <c r="E27" s="156">
        <v>0</v>
      </c>
      <c r="F27" s="156">
        <v>1</v>
      </c>
      <c r="G27" s="156">
        <v>3</v>
      </c>
      <c r="H27" s="156">
        <v>7</v>
      </c>
      <c r="I27" s="156">
        <v>13</v>
      </c>
      <c r="J27" s="156">
        <v>1</v>
      </c>
      <c r="K27" s="156">
        <v>13</v>
      </c>
      <c r="L27" s="156"/>
      <c r="M27" s="156">
        <v>38</v>
      </c>
      <c r="N27" s="156">
        <v>0</v>
      </c>
      <c r="O27" s="156">
        <v>2</v>
      </c>
      <c r="P27" s="156">
        <v>7</v>
      </c>
      <c r="Q27" s="156">
        <v>13</v>
      </c>
      <c r="R27" s="156">
        <v>5</v>
      </c>
      <c r="S27" s="156">
        <v>0</v>
      </c>
      <c r="T27" s="156">
        <v>11</v>
      </c>
      <c r="U27" s="156"/>
    </row>
    <row r="28" spans="1:21" ht="15" customHeight="1" x14ac:dyDescent="0.15">
      <c r="A28" s="150"/>
      <c r="B28" s="202" t="s">
        <v>687</v>
      </c>
      <c r="C28" s="152"/>
      <c r="D28" s="156"/>
      <c r="E28" s="156"/>
      <c r="F28" s="156"/>
      <c r="G28" s="156"/>
      <c r="H28" s="156"/>
      <c r="I28" s="156"/>
      <c r="J28" s="156"/>
      <c r="K28" s="156"/>
      <c r="L28" s="156"/>
      <c r="M28" s="156"/>
      <c r="N28" s="156"/>
      <c r="O28" s="156"/>
      <c r="P28" s="156"/>
      <c r="Q28" s="156"/>
      <c r="R28" s="156"/>
      <c r="S28" s="156"/>
      <c r="T28" s="156"/>
      <c r="U28" s="156"/>
    </row>
    <row r="29" spans="1:21" ht="15" customHeight="1" x14ac:dyDescent="0.15">
      <c r="A29" s="150"/>
      <c r="B29" s="150"/>
      <c r="C29" s="244" t="s">
        <v>510</v>
      </c>
      <c r="D29" s="156">
        <v>35</v>
      </c>
      <c r="E29" s="156">
        <v>0</v>
      </c>
      <c r="F29" s="156">
        <v>1</v>
      </c>
      <c r="G29" s="156">
        <v>2</v>
      </c>
      <c r="H29" s="156">
        <v>7</v>
      </c>
      <c r="I29" s="156">
        <v>12</v>
      </c>
      <c r="J29" s="156">
        <v>1</v>
      </c>
      <c r="K29" s="156">
        <v>12</v>
      </c>
      <c r="L29" s="156"/>
      <c r="M29" s="156">
        <v>35</v>
      </c>
      <c r="N29" s="156">
        <v>0</v>
      </c>
      <c r="O29" s="156">
        <v>2</v>
      </c>
      <c r="P29" s="156">
        <v>5</v>
      </c>
      <c r="Q29" s="156">
        <v>12</v>
      </c>
      <c r="R29" s="156">
        <v>5</v>
      </c>
      <c r="S29" s="156">
        <v>0</v>
      </c>
      <c r="T29" s="156">
        <v>11</v>
      </c>
      <c r="U29" s="156"/>
    </row>
    <row r="30" spans="1:21" ht="15" customHeight="1" x14ac:dyDescent="0.15">
      <c r="A30" s="150"/>
      <c r="B30" s="150"/>
      <c r="C30" s="244" t="s">
        <v>511</v>
      </c>
      <c r="D30" s="156">
        <v>1</v>
      </c>
      <c r="E30" s="156">
        <v>0</v>
      </c>
      <c r="F30" s="156">
        <v>0</v>
      </c>
      <c r="G30" s="156">
        <v>0</v>
      </c>
      <c r="H30" s="156">
        <v>0</v>
      </c>
      <c r="I30" s="156">
        <v>0</v>
      </c>
      <c r="J30" s="156">
        <v>0</v>
      </c>
      <c r="K30" s="156">
        <v>1</v>
      </c>
      <c r="L30" s="156"/>
      <c r="M30" s="156">
        <v>1</v>
      </c>
      <c r="N30" s="156">
        <v>0</v>
      </c>
      <c r="O30" s="156">
        <v>0</v>
      </c>
      <c r="P30" s="156">
        <v>1</v>
      </c>
      <c r="Q30" s="156">
        <v>0</v>
      </c>
      <c r="R30" s="156">
        <v>0</v>
      </c>
      <c r="S30" s="156">
        <v>0</v>
      </c>
      <c r="T30" s="156">
        <v>0</v>
      </c>
      <c r="U30" s="156"/>
    </row>
    <row r="31" spans="1:21" ht="15" customHeight="1" x14ac:dyDescent="0.15">
      <c r="A31" s="150"/>
      <c r="B31" s="152"/>
      <c r="C31" s="152" t="s">
        <v>332</v>
      </c>
      <c r="D31" s="156">
        <v>2</v>
      </c>
      <c r="E31" s="156">
        <v>0</v>
      </c>
      <c r="F31" s="156">
        <v>0</v>
      </c>
      <c r="G31" s="156">
        <v>1</v>
      </c>
      <c r="H31" s="156">
        <v>0</v>
      </c>
      <c r="I31" s="156">
        <v>1</v>
      </c>
      <c r="J31" s="156">
        <v>0</v>
      </c>
      <c r="K31" s="156">
        <v>0</v>
      </c>
      <c r="L31" s="156"/>
      <c r="M31" s="156">
        <v>2</v>
      </c>
      <c r="N31" s="156">
        <v>0</v>
      </c>
      <c r="O31" s="156">
        <v>0</v>
      </c>
      <c r="P31" s="156">
        <v>1</v>
      </c>
      <c r="Q31" s="156">
        <v>1</v>
      </c>
      <c r="R31" s="156">
        <v>0</v>
      </c>
      <c r="S31" s="156">
        <v>0</v>
      </c>
      <c r="T31" s="156">
        <v>0</v>
      </c>
      <c r="U31" s="156"/>
    </row>
    <row r="32" spans="1:21" ht="15" customHeight="1" x14ac:dyDescent="0.15">
      <c r="A32" s="150"/>
      <c r="B32" s="150" t="s">
        <v>345</v>
      </c>
      <c r="C32" s="253" t="s">
        <v>499</v>
      </c>
      <c r="D32" s="156">
        <v>236</v>
      </c>
      <c r="E32" s="156">
        <v>26</v>
      </c>
      <c r="F32" s="156">
        <v>10</v>
      </c>
      <c r="G32" s="156">
        <v>22</v>
      </c>
      <c r="H32" s="156">
        <v>21</v>
      </c>
      <c r="I32" s="156">
        <v>63</v>
      </c>
      <c r="J32" s="156">
        <v>6</v>
      </c>
      <c r="K32" s="156">
        <v>88</v>
      </c>
      <c r="L32" s="156"/>
      <c r="M32" s="156">
        <v>236</v>
      </c>
      <c r="N32" s="156">
        <v>0</v>
      </c>
      <c r="O32" s="156">
        <v>54</v>
      </c>
      <c r="P32" s="156">
        <v>73</v>
      </c>
      <c r="Q32" s="156">
        <v>63</v>
      </c>
      <c r="R32" s="156">
        <v>22</v>
      </c>
      <c r="S32" s="156">
        <v>3</v>
      </c>
      <c r="T32" s="156">
        <v>21</v>
      </c>
      <c r="U32" s="156"/>
    </row>
    <row r="33" spans="1:21" ht="15" customHeight="1" x14ac:dyDescent="0.15">
      <c r="A33" s="150"/>
      <c r="B33" s="150"/>
      <c r="C33" s="152"/>
      <c r="D33" s="156"/>
      <c r="E33" s="156"/>
      <c r="F33" s="156"/>
      <c r="G33" s="156"/>
      <c r="H33" s="156"/>
      <c r="I33" s="156"/>
      <c r="J33" s="156"/>
      <c r="K33" s="156"/>
      <c r="L33" s="156"/>
      <c r="M33" s="156"/>
      <c r="N33" s="156"/>
      <c r="O33" s="156"/>
      <c r="P33" s="156"/>
      <c r="Q33" s="156"/>
      <c r="R33" s="156"/>
      <c r="S33" s="156"/>
      <c r="T33" s="156"/>
      <c r="U33" s="156"/>
    </row>
    <row r="34" spans="1:21" ht="15" customHeight="1" x14ac:dyDescent="0.15">
      <c r="A34" s="150"/>
      <c r="B34" s="150"/>
      <c r="C34" s="244" t="s">
        <v>510</v>
      </c>
      <c r="D34" s="156">
        <v>214</v>
      </c>
      <c r="E34" s="156">
        <v>25</v>
      </c>
      <c r="F34" s="156">
        <v>9</v>
      </c>
      <c r="G34" s="156">
        <v>20</v>
      </c>
      <c r="H34" s="156">
        <v>20</v>
      </c>
      <c r="I34" s="156">
        <v>58</v>
      </c>
      <c r="J34" s="156">
        <v>6</v>
      </c>
      <c r="K34" s="156">
        <v>76</v>
      </c>
      <c r="L34" s="156"/>
      <c r="M34" s="156">
        <v>214</v>
      </c>
      <c r="N34" s="156">
        <v>0</v>
      </c>
      <c r="O34" s="156">
        <v>49</v>
      </c>
      <c r="P34" s="156">
        <v>68</v>
      </c>
      <c r="Q34" s="156">
        <v>58</v>
      </c>
      <c r="R34" s="156">
        <v>18</v>
      </c>
      <c r="S34" s="156">
        <v>2</v>
      </c>
      <c r="T34" s="156">
        <v>19</v>
      </c>
      <c r="U34" s="156"/>
    </row>
    <row r="35" spans="1:21" ht="15" customHeight="1" x14ac:dyDescent="0.15">
      <c r="A35" s="150"/>
      <c r="B35" s="150"/>
      <c r="C35" s="244" t="s">
        <v>511</v>
      </c>
      <c r="D35" s="156">
        <v>5</v>
      </c>
      <c r="E35" s="156">
        <v>0</v>
      </c>
      <c r="F35" s="156">
        <v>0</v>
      </c>
      <c r="G35" s="156">
        <v>2</v>
      </c>
      <c r="H35" s="156">
        <v>1</v>
      </c>
      <c r="I35" s="156">
        <v>1</v>
      </c>
      <c r="J35" s="156">
        <v>0</v>
      </c>
      <c r="K35" s="156">
        <v>1</v>
      </c>
      <c r="L35" s="156"/>
      <c r="M35" s="156">
        <v>5</v>
      </c>
      <c r="N35" s="156">
        <v>0</v>
      </c>
      <c r="O35" s="156">
        <v>1</v>
      </c>
      <c r="P35" s="156">
        <v>3</v>
      </c>
      <c r="Q35" s="156">
        <v>1</v>
      </c>
      <c r="R35" s="156">
        <v>0</v>
      </c>
      <c r="S35" s="156">
        <v>0</v>
      </c>
      <c r="T35" s="156">
        <v>0</v>
      </c>
      <c r="U35" s="156"/>
    </row>
    <row r="36" spans="1:21" ht="15" customHeight="1" x14ac:dyDescent="0.15">
      <c r="A36" s="152"/>
      <c r="B36" s="236"/>
      <c r="C36" s="152" t="s">
        <v>332</v>
      </c>
      <c r="D36" s="156">
        <v>17</v>
      </c>
      <c r="E36" s="156">
        <v>1</v>
      </c>
      <c r="F36" s="156">
        <v>1</v>
      </c>
      <c r="G36" s="156">
        <v>0</v>
      </c>
      <c r="H36" s="156">
        <v>0</v>
      </c>
      <c r="I36" s="156">
        <v>4</v>
      </c>
      <c r="J36" s="156">
        <v>0</v>
      </c>
      <c r="K36" s="156">
        <v>11</v>
      </c>
      <c r="L36" s="156"/>
      <c r="M36" s="156">
        <v>17</v>
      </c>
      <c r="N36" s="156">
        <v>0</v>
      </c>
      <c r="O36" s="156">
        <v>4</v>
      </c>
      <c r="P36" s="156">
        <v>2</v>
      </c>
      <c r="Q36" s="156">
        <v>4</v>
      </c>
      <c r="R36" s="156">
        <v>4</v>
      </c>
      <c r="S36" s="156">
        <v>1</v>
      </c>
      <c r="T36" s="156">
        <v>2</v>
      </c>
      <c r="U36" s="156"/>
    </row>
    <row r="37" spans="1:21" ht="15" customHeight="1" x14ac:dyDescent="0.15">
      <c r="D37" s="156"/>
      <c r="E37" s="156"/>
      <c r="F37" s="156"/>
      <c r="G37" s="156"/>
      <c r="H37" s="156"/>
      <c r="I37" s="156"/>
      <c r="J37" s="156"/>
      <c r="K37" s="156"/>
      <c r="L37" s="156"/>
      <c r="M37" s="156"/>
      <c r="N37" s="156"/>
      <c r="O37" s="156"/>
      <c r="P37" s="156"/>
      <c r="Q37" s="156"/>
      <c r="R37" s="156"/>
      <c r="S37" s="156"/>
      <c r="T37" s="156"/>
      <c r="U37" s="156"/>
    </row>
    <row r="38" spans="1:21" ht="15" customHeight="1" x14ac:dyDescent="0.15">
      <c r="D38" s="156"/>
      <c r="E38" s="156"/>
      <c r="F38" s="156"/>
      <c r="G38" s="156"/>
      <c r="H38" s="156"/>
      <c r="I38" s="156"/>
      <c r="J38" s="156"/>
      <c r="K38" s="156"/>
      <c r="L38" s="156"/>
      <c r="M38" s="156"/>
      <c r="N38" s="156"/>
      <c r="O38" s="156"/>
      <c r="P38" s="156"/>
      <c r="Q38" s="156"/>
      <c r="R38" s="156"/>
      <c r="S38" s="156"/>
      <c r="T38" s="156"/>
      <c r="U38" s="156"/>
    </row>
  </sheetData>
  <mergeCells count="1">
    <mergeCell ref="A3:C3"/>
  </mergeCells>
  <phoneticPr fontId="1"/>
  <pageMargins left="0.39370078740157483" right="0.39370078740157483" top="0.70866141732283472" bottom="0.39370078740157483" header="0.31496062992125984" footer="0.19685039370078741"/>
  <pageSetup paperSize="9" scale="85" orientation="landscape" horizontalDpi="200" verticalDpi="200" r:id="rId1"/>
  <headerFooter alignWithMargins="0">
    <oddHeader>&amp;R[４．介護サービス量の適正性]
&amp;A  (&amp;P/&amp;N)</oddHeader>
  </headerFooter>
  <colBreaks count="2" manualBreakCount="2">
    <brk id="3" max="13" man="1"/>
    <brk id="12" max="17"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26"/>
  <sheetViews>
    <sheetView showGridLines="0" view="pageBreakPreview" zoomScaleNormal="100" zoomScaleSheetLayoutView="100" workbookViewId="0"/>
  </sheetViews>
  <sheetFormatPr defaultColWidth="8" defaultRowHeight="15" customHeight="1" x14ac:dyDescent="0.15"/>
  <cols>
    <col min="1" max="1" width="9.7109375" style="114" customWidth="1"/>
    <col min="2" max="2" width="10.85546875" style="114" customWidth="1"/>
    <col min="3" max="55" width="8.140625" style="114" hidden="1" customWidth="1"/>
    <col min="56" max="73" width="6" style="114" customWidth="1"/>
    <col min="74" max="76" width="7.7109375" style="114" hidden="1" customWidth="1"/>
    <col min="77" max="16384" width="8" style="114"/>
  </cols>
  <sheetData>
    <row r="1" spans="1:76" ht="15" customHeight="1" x14ac:dyDescent="0.15">
      <c r="C1" s="190" t="s">
        <v>691</v>
      </c>
      <c r="O1" s="190" t="s">
        <v>692</v>
      </c>
      <c r="Z1" s="190" t="s">
        <v>693</v>
      </c>
      <c r="AI1" s="114" t="s">
        <v>695</v>
      </c>
      <c r="AR1" s="114" t="s">
        <v>696</v>
      </c>
      <c r="BD1" s="114" t="s">
        <v>697</v>
      </c>
      <c r="BV1" s="222" t="s">
        <v>698</v>
      </c>
      <c r="BW1" s="222"/>
    </row>
    <row r="2" spans="1:76" ht="15" customHeight="1" x14ac:dyDescent="0.15">
      <c r="AR2" s="223" t="s">
        <v>699</v>
      </c>
      <c r="AS2" s="224"/>
      <c r="AT2" s="225"/>
      <c r="AU2" s="223" t="s">
        <v>700</v>
      </c>
      <c r="AV2" s="224"/>
      <c r="AW2" s="225"/>
      <c r="AX2" s="223" t="s">
        <v>701</v>
      </c>
      <c r="AY2" s="224"/>
      <c r="AZ2" s="225"/>
      <c r="BA2" s="223" t="s">
        <v>702</v>
      </c>
      <c r="BB2" s="224"/>
      <c r="BC2" s="225"/>
      <c r="BD2" s="223" t="s">
        <v>795</v>
      </c>
      <c r="BE2" s="224"/>
      <c r="BF2" s="225"/>
      <c r="BG2" s="223" t="s">
        <v>704</v>
      </c>
      <c r="BH2" s="224"/>
      <c r="BI2" s="225"/>
      <c r="BJ2" s="223" t="s">
        <v>705</v>
      </c>
      <c r="BK2" s="224"/>
      <c r="BL2" s="225"/>
      <c r="BM2" s="223" t="s">
        <v>706</v>
      </c>
      <c r="BN2" s="224"/>
      <c r="BO2" s="225"/>
      <c r="BP2" s="223" t="s">
        <v>707</v>
      </c>
      <c r="BQ2" s="224"/>
      <c r="BR2" s="225"/>
      <c r="BS2" s="223" t="s">
        <v>796</v>
      </c>
      <c r="BT2" s="224"/>
      <c r="BU2" s="225"/>
      <c r="BV2" s="223" t="s">
        <v>699</v>
      </c>
      <c r="BW2" s="224"/>
      <c r="BX2" s="225"/>
    </row>
    <row r="3" spans="1:76" s="123" customFormat="1" ht="33.75" x14ac:dyDescent="0.15">
      <c r="A3" s="115"/>
      <c r="B3" s="117"/>
      <c r="C3" s="159" t="s">
        <v>499</v>
      </c>
      <c r="D3" s="159" t="s">
        <v>633</v>
      </c>
      <c r="E3" s="159" t="s">
        <v>635</v>
      </c>
      <c r="F3" s="159" t="s">
        <v>636</v>
      </c>
      <c r="G3" s="159" t="s">
        <v>637</v>
      </c>
      <c r="H3" s="159" t="s">
        <v>638</v>
      </c>
      <c r="I3" s="159" t="s">
        <v>639</v>
      </c>
      <c r="J3" s="159" t="s">
        <v>640</v>
      </c>
      <c r="K3" s="159" t="s">
        <v>641</v>
      </c>
      <c r="L3" s="159" t="s">
        <v>642</v>
      </c>
      <c r="M3" s="159" t="s">
        <v>643</v>
      </c>
      <c r="N3" s="159" t="s">
        <v>332</v>
      </c>
      <c r="O3" s="159" t="s">
        <v>499</v>
      </c>
      <c r="P3" s="159" t="s">
        <v>633</v>
      </c>
      <c r="Q3" s="159" t="s">
        <v>646</v>
      </c>
      <c r="R3" s="159" t="s">
        <v>647</v>
      </c>
      <c r="S3" s="159" t="s">
        <v>648</v>
      </c>
      <c r="T3" s="159" t="s">
        <v>649</v>
      </c>
      <c r="U3" s="159" t="s">
        <v>650</v>
      </c>
      <c r="V3" s="159" t="s">
        <v>651</v>
      </c>
      <c r="W3" s="159" t="s">
        <v>652</v>
      </c>
      <c r="X3" s="159" t="s">
        <v>643</v>
      </c>
      <c r="Y3" s="159" t="s">
        <v>332</v>
      </c>
      <c r="Z3" s="159" t="s">
        <v>499</v>
      </c>
      <c r="AA3" s="193" t="s">
        <v>709</v>
      </c>
      <c r="AB3" s="194" t="s">
        <v>710</v>
      </c>
      <c r="AC3" s="194" t="s">
        <v>711</v>
      </c>
      <c r="AD3" s="194" t="s">
        <v>712</v>
      </c>
      <c r="AE3" s="194" t="s">
        <v>713</v>
      </c>
      <c r="AF3" s="194" t="s">
        <v>714</v>
      </c>
      <c r="AG3" s="215" t="s">
        <v>483</v>
      </c>
      <c r="AH3" s="159" t="s">
        <v>715</v>
      </c>
      <c r="AI3" s="159" t="s">
        <v>499</v>
      </c>
      <c r="AJ3" s="160" t="s">
        <v>709</v>
      </c>
      <c r="AK3" s="160" t="s">
        <v>710</v>
      </c>
      <c r="AL3" s="160" t="s">
        <v>711</v>
      </c>
      <c r="AM3" s="160" t="s">
        <v>712</v>
      </c>
      <c r="AN3" s="160" t="s">
        <v>713</v>
      </c>
      <c r="AO3" s="159" t="s">
        <v>714</v>
      </c>
      <c r="AP3" s="159" t="s">
        <v>483</v>
      </c>
      <c r="AQ3" s="159" t="s">
        <v>715</v>
      </c>
      <c r="AR3" s="227" t="s">
        <v>723</v>
      </c>
      <c r="AS3" s="228" t="s">
        <v>724</v>
      </c>
      <c r="AT3" s="229" t="s">
        <v>725</v>
      </c>
      <c r="AU3" s="227" t="s">
        <v>723</v>
      </c>
      <c r="AV3" s="228" t="s">
        <v>724</v>
      </c>
      <c r="AW3" s="229" t="s">
        <v>725</v>
      </c>
      <c r="AX3" s="227" t="s">
        <v>723</v>
      </c>
      <c r="AY3" s="228" t="s">
        <v>724</v>
      </c>
      <c r="AZ3" s="229" t="s">
        <v>725</v>
      </c>
      <c r="BA3" s="227" t="s">
        <v>723</v>
      </c>
      <c r="BB3" s="228" t="s">
        <v>724</v>
      </c>
      <c r="BC3" s="229" t="s">
        <v>725</v>
      </c>
      <c r="BD3" s="227" t="s">
        <v>723</v>
      </c>
      <c r="BE3" s="228" t="s">
        <v>724</v>
      </c>
      <c r="BF3" s="229" t="s">
        <v>725</v>
      </c>
      <c r="BG3" s="227" t="s">
        <v>723</v>
      </c>
      <c r="BH3" s="228" t="s">
        <v>724</v>
      </c>
      <c r="BI3" s="229" t="s">
        <v>725</v>
      </c>
      <c r="BJ3" s="227" t="s">
        <v>723</v>
      </c>
      <c r="BK3" s="228" t="s">
        <v>724</v>
      </c>
      <c r="BL3" s="229" t="s">
        <v>725</v>
      </c>
      <c r="BM3" s="227" t="s">
        <v>723</v>
      </c>
      <c r="BN3" s="228" t="s">
        <v>724</v>
      </c>
      <c r="BO3" s="229" t="s">
        <v>725</v>
      </c>
      <c r="BP3" s="227" t="s">
        <v>723</v>
      </c>
      <c r="BQ3" s="228" t="s">
        <v>724</v>
      </c>
      <c r="BR3" s="229" t="s">
        <v>725</v>
      </c>
      <c r="BS3" s="227" t="s">
        <v>723</v>
      </c>
      <c r="BT3" s="228" t="s">
        <v>724</v>
      </c>
      <c r="BU3" s="229" t="s">
        <v>725</v>
      </c>
      <c r="BV3" s="227" t="s">
        <v>723</v>
      </c>
      <c r="BW3" s="228" t="s">
        <v>724</v>
      </c>
      <c r="BX3" s="229" t="s">
        <v>725</v>
      </c>
    </row>
    <row r="4" spans="1:76" ht="15" customHeight="1" x14ac:dyDescent="0.15">
      <c r="A4" s="230" t="s">
        <v>504</v>
      </c>
      <c r="B4" s="231"/>
      <c r="C4" s="128">
        <f t="shared" ref="C4:AP4" si="0">C17</f>
        <v>1601</v>
      </c>
      <c r="D4" s="128">
        <f t="shared" si="0"/>
        <v>42</v>
      </c>
      <c r="E4" s="128">
        <f t="shared" si="0"/>
        <v>47</v>
      </c>
      <c r="F4" s="128">
        <f t="shared" si="0"/>
        <v>187</v>
      </c>
      <c r="G4" s="128">
        <f t="shared" si="0"/>
        <v>285</v>
      </c>
      <c r="H4" s="128">
        <f t="shared" si="0"/>
        <v>378</v>
      </c>
      <c r="I4" s="128">
        <f t="shared" si="0"/>
        <v>176</v>
      </c>
      <c r="J4" s="128">
        <f t="shared" si="0"/>
        <v>267</v>
      </c>
      <c r="K4" s="128">
        <f t="shared" si="0"/>
        <v>71</v>
      </c>
      <c r="L4" s="128">
        <f t="shared" si="0"/>
        <v>73</v>
      </c>
      <c r="M4" s="128">
        <f t="shared" si="0"/>
        <v>12</v>
      </c>
      <c r="N4" s="128">
        <f t="shared" si="0"/>
        <v>63</v>
      </c>
      <c r="O4" s="128">
        <f t="shared" si="0"/>
        <v>1601</v>
      </c>
      <c r="P4" s="128">
        <f t="shared" si="0"/>
        <v>171</v>
      </c>
      <c r="Q4" s="128">
        <f t="shared" si="0"/>
        <v>213</v>
      </c>
      <c r="R4" s="128">
        <f t="shared" si="0"/>
        <v>276</v>
      </c>
      <c r="S4" s="128">
        <f t="shared" si="0"/>
        <v>317</v>
      </c>
      <c r="T4" s="128">
        <f t="shared" si="0"/>
        <v>300</v>
      </c>
      <c r="U4" s="128">
        <f t="shared" si="0"/>
        <v>127</v>
      </c>
      <c r="V4" s="128">
        <f t="shared" si="0"/>
        <v>110</v>
      </c>
      <c r="W4" s="128">
        <f t="shared" si="0"/>
        <v>24</v>
      </c>
      <c r="X4" s="128">
        <f t="shared" si="0"/>
        <v>11</v>
      </c>
      <c r="Y4" s="128">
        <f t="shared" si="0"/>
        <v>52</v>
      </c>
      <c r="Z4" s="128">
        <f t="shared" si="0"/>
        <v>1601</v>
      </c>
      <c r="AA4" s="128">
        <f t="shared" si="0"/>
        <v>19</v>
      </c>
      <c r="AB4" s="128">
        <f t="shared" si="0"/>
        <v>113</v>
      </c>
      <c r="AC4" s="128">
        <f t="shared" si="0"/>
        <v>156</v>
      </c>
      <c r="AD4" s="128">
        <f t="shared" si="0"/>
        <v>572</v>
      </c>
      <c r="AE4" s="128">
        <f t="shared" si="0"/>
        <v>354</v>
      </c>
      <c r="AF4" s="128">
        <f t="shared" si="0"/>
        <v>289</v>
      </c>
      <c r="AG4" s="128">
        <f t="shared" si="0"/>
        <v>98</v>
      </c>
      <c r="AH4" s="232">
        <v>21596.984697272121</v>
      </c>
      <c r="AI4" s="128">
        <f t="shared" si="0"/>
        <v>1582</v>
      </c>
      <c r="AJ4" s="128">
        <f t="shared" si="0"/>
        <v>134</v>
      </c>
      <c r="AK4" s="128">
        <f t="shared" si="0"/>
        <v>105</v>
      </c>
      <c r="AL4" s="128">
        <f t="shared" si="0"/>
        <v>93</v>
      </c>
      <c r="AM4" s="128">
        <f t="shared" si="0"/>
        <v>298</v>
      </c>
      <c r="AN4" s="128">
        <f t="shared" si="0"/>
        <v>181</v>
      </c>
      <c r="AO4" s="128">
        <f t="shared" si="0"/>
        <v>119</v>
      </c>
      <c r="AP4" s="128">
        <f t="shared" si="0"/>
        <v>652</v>
      </c>
      <c r="AQ4" s="232">
        <v>15164.829784946236</v>
      </c>
      <c r="AR4" s="233">
        <v>618</v>
      </c>
      <c r="AS4" s="234">
        <v>41.690938511326863</v>
      </c>
      <c r="AT4" s="235">
        <v>31</v>
      </c>
      <c r="AU4" s="233">
        <v>972</v>
      </c>
      <c r="AV4" s="234">
        <v>7.3076131687242798</v>
      </c>
      <c r="AW4" s="235">
        <v>5</v>
      </c>
      <c r="AX4" s="233">
        <v>1010</v>
      </c>
      <c r="AY4" s="234">
        <v>37.855445544554456</v>
      </c>
      <c r="AZ4" s="235">
        <v>31</v>
      </c>
      <c r="BA4" s="233">
        <v>652</v>
      </c>
      <c r="BB4" s="234">
        <v>0.495398773006135</v>
      </c>
      <c r="BC4" s="235">
        <v>0</v>
      </c>
      <c r="BD4" s="233">
        <v>675</v>
      </c>
      <c r="BE4" s="234">
        <v>20.031111111111112</v>
      </c>
      <c r="BF4" s="235">
        <v>30</v>
      </c>
      <c r="BG4" s="233">
        <v>482</v>
      </c>
      <c r="BH4" s="234">
        <v>10.885892116182573</v>
      </c>
      <c r="BI4" s="235">
        <v>0</v>
      </c>
      <c r="BJ4" s="233">
        <v>536</v>
      </c>
      <c r="BK4" s="234">
        <v>18.899253731343283</v>
      </c>
      <c r="BL4" s="235">
        <v>0</v>
      </c>
      <c r="BM4" s="233">
        <v>716</v>
      </c>
      <c r="BN4" s="234">
        <v>7.9692737430167595</v>
      </c>
      <c r="BO4" s="235">
        <v>8</v>
      </c>
      <c r="BP4" s="233">
        <v>523</v>
      </c>
      <c r="BQ4" s="234">
        <v>1.2370936902485659</v>
      </c>
      <c r="BR4" s="235">
        <v>0</v>
      </c>
      <c r="BS4" s="233">
        <v>627</v>
      </c>
      <c r="BT4" s="234">
        <v>18.763955342902712</v>
      </c>
      <c r="BU4" s="235">
        <v>27</v>
      </c>
      <c r="BV4" s="233">
        <v>236</v>
      </c>
      <c r="BW4" s="234">
        <v>14.610169491525424</v>
      </c>
      <c r="BX4" s="235">
        <v>13</v>
      </c>
    </row>
    <row r="5" spans="1:76" ht="15" customHeight="1" x14ac:dyDescent="0.15">
      <c r="A5" s="236"/>
      <c r="B5" s="237"/>
      <c r="C5" s="134">
        <f>IF(SUM(D5:N5)&gt;100,"－",SUM(D5:N5))</f>
        <v>100.00000000000001</v>
      </c>
      <c r="D5" s="133">
        <f t="shared" ref="D5:N5" si="1">D4/$C4*100</f>
        <v>2.623360399750156</v>
      </c>
      <c r="E5" s="133">
        <f t="shared" si="1"/>
        <v>2.9356652092442226</v>
      </c>
      <c r="F5" s="133">
        <f t="shared" si="1"/>
        <v>11.680199875078076</v>
      </c>
      <c r="G5" s="133">
        <f t="shared" si="1"/>
        <v>17.801374141161773</v>
      </c>
      <c r="H5" s="133">
        <f t="shared" si="1"/>
        <v>23.610243597751403</v>
      </c>
      <c r="I5" s="133">
        <f t="shared" si="1"/>
        <v>10.99312929419113</v>
      </c>
      <c r="J5" s="133">
        <f t="shared" si="1"/>
        <v>16.677076826983136</v>
      </c>
      <c r="K5" s="133">
        <f t="shared" si="1"/>
        <v>4.4347282948157405</v>
      </c>
      <c r="L5" s="133">
        <f t="shared" si="1"/>
        <v>4.5596502186133669</v>
      </c>
      <c r="M5" s="133">
        <f t="shared" si="1"/>
        <v>0.74953154278575895</v>
      </c>
      <c r="N5" s="133">
        <f t="shared" si="1"/>
        <v>3.9350405996252342</v>
      </c>
      <c r="O5" s="134">
        <f>IF(SUM(P5:Y5)&gt;100,"－",SUM(P5:Y5))</f>
        <v>100</v>
      </c>
      <c r="P5" s="133">
        <f t="shared" ref="P5:Y5" si="2">P4/$O4*100</f>
        <v>10.680824484697064</v>
      </c>
      <c r="Q5" s="133">
        <f t="shared" si="2"/>
        <v>13.304184884447221</v>
      </c>
      <c r="R5" s="133">
        <f t="shared" si="2"/>
        <v>17.239225484072453</v>
      </c>
      <c r="S5" s="133">
        <f t="shared" si="2"/>
        <v>19.800124921923796</v>
      </c>
      <c r="T5" s="133">
        <f t="shared" si="2"/>
        <v>18.738288569643974</v>
      </c>
      <c r="U5" s="133">
        <f t="shared" si="2"/>
        <v>7.9325421611492821</v>
      </c>
      <c r="V5" s="133">
        <f t="shared" si="2"/>
        <v>6.8707058088694568</v>
      </c>
      <c r="W5" s="133">
        <f t="shared" si="2"/>
        <v>1.4990630855715179</v>
      </c>
      <c r="X5" s="133">
        <f t="shared" si="2"/>
        <v>0.68707058088694561</v>
      </c>
      <c r="Y5" s="133">
        <f t="shared" si="2"/>
        <v>3.2479700187382887</v>
      </c>
      <c r="Z5" s="134" t="str">
        <f>IF(SUM(AA5:AG5)&gt;100,"－",SUM(AA5:AG5))</f>
        <v>－</v>
      </c>
      <c r="AA5" s="133">
        <f t="shared" ref="AA5:AG5" si="3">AA4/$AI4*100</f>
        <v>1.2010113780025284</v>
      </c>
      <c r="AB5" s="133">
        <f t="shared" si="3"/>
        <v>7.1428571428571423</v>
      </c>
      <c r="AC5" s="133">
        <f t="shared" si="3"/>
        <v>9.8609355246523389</v>
      </c>
      <c r="AD5" s="133">
        <f t="shared" si="3"/>
        <v>36.156763590391911</v>
      </c>
      <c r="AE5" s="133">
        <f t="shared" si="3"/>
        <v>22.376738305941846</v>
      </c>
      <c r="AF5" s="133">
        <f t="shared" si="3"/>
        <v>18.268015170670036</v>
      </c>
      <c r="AG5" s="133">
        <f t="shared" si="3"/>
        <v>6.1946902654867255</v>
      </c>
      <c r="AH5" s="238"/>
      <c r="AI5" s="134">
        <f>IF(SUM(AJ5:AP5)&gt;100,"－",SUM(AJ5:AP5))</f>
        <v>100</v>
      </c>
      <c r="AJ5" s="133">
        <f t="shared" ref="AJ5:AP5" si="4">AJ4/$AI4*100</f>
        <v>8.470290771175728</v>
      </c>
      <c r="AK5" s="133">
        <f t="shared" si="4"/>
        <v>6.6371681415929213</v>
      </c>
      <c r="AL5" s="133">
        <f t="shared" si="4"/>
        <v>5.8786346396965863</v>
      </c>
      <c r="AM5" s="133">
        <f t="shared" si="4"/>
        <v>18.83691529709229</v>
      </c>
      <c r="AN5" s="133">
        <f t="shared" si="4"/>
        <v>11.441213653603034</v>
      </c>
      <c r="AO5" s="133">
        <f t="shared" si="4"/>
        <v>7.5221238938053103</v>
      </c>
      <c r="AP5" s="133">
        <f t="shared" si="4"/>
        <v>41.213653603034132</v>
      </c>
      <c r="AQ5" s="238"/>
      <c r="AR5" s="239"/>
      <c r="AS5" s="240"/>
      <c r="AT5" s="241"/>
      <c r="AU5" s="239"/>
      <c r="AV5" s="240"/>
      <c r="AW5" s="241"/>
      <c r="AX5" s="239"/>
      <c r="AY5" s="240"/>
      <c r="AZ5" s="241"/>
      <c r="BA5" s="239"/>
      <c r="BB5" s="240"/>
      <c r="BC5" s="241"/>
      <c r="BD5" s="239"/>
      <c r="BE5" s="240"/>
      <c r="BF5" s="241"/>
      <c r="BG5" s="239"/>
      <c r="BH5" s="240"/>
      <c r="BI5" s="241"/>
      <c r="BJ5" s="239"/>
      <c r="BK5" s="240"/>
      <c r="BL5" s="241"/>
      <c r="BM5" s="239"/>
      <c r="BN5" s="240"/>
      <c r="BO5" s="241"/>
      <c r="BP5" s="239"/>
      <c r="BQ5" s="240"/>
      <c r="BR5" s="241"/>
      <c r="BS5" s="239"/>
      <c r="BT5" s="240"/>
      <c r="BU5" s="241"/>
      <c r="BV5" s="239"/>
      <c r="BW5" s="240"/>
      <c r="BX5" s="241"/>
    </row>
    <row r="6" spans="1:76" ht="15" customHeight="1" x14ac:dyDescent="0.15">
      <c r="A6" s="242" t="s">
        <v>662</v>
      </c>
      <c r="B6" s="243" t="s">
        <v>617</v>
      </c>
      <c r="C6" s="128">
        <f t="shared" ref="C6:C13" si="5">C19</f>
        <v>48</v>
      </c>
      <c r="D6" s="139">
        <f t="shared" ref="D6:N13" si="6">IF($C6=0,0,D19/$C6*100)</f>
        <v>12.5</v>
      </c>
      <c r="E6" s="139">
        <f t="shared" si="6"/>
        <v>10.416666666666668</v>
      </c>
      <c r="F6" s="139">
        <f t="shared" si="6"/>
        <v>39.583333333333329</v>
      </c>
      <c r="G6" s="139">
        <f t="shared" si="6"/>
        <v>16.666666666666664</v>
      </c>
      <c r="H6" s="139">
        <f t="shared" si="6"/>
        <v>18.75</v>
      </c>
      <c r="I6" s="139">
        <f t="shared" si="6"/>
        <v>0</v>
      </c>
      <c r="J6" s="139">
        <f t="shared" si="6"/>
        <v>2.083333333333333</v>
      </c>
      <c r="K6" s="139">
        <f t="shared" si="6"/>
        <v>0</v>
      </c>
      <c r="L6" s="139">
        <f t="shared" si="6"/>
        <v>0</v>
      </c>
      <c r="M6" s="139">
        <f t="shared" si="6"/>
        <v>0</v>
      </c>
      <c r="N6" s="139">
        <f t="shared" si="6"/>
        <v>0</v>
      </c>
      <c r="O6" s="128">
        <f t="shared" ref="O6:O13" si="7">O19</f>
        <v>48</v>
      </c>
      <c r="P6" s="139">
        <f t="shared" ref="P6:Y13" si="8">IF($O6=0,0,P19/$O6*100)</f>
        <v>52.083333333333336</v>
      </c>
      <c r="Q6" s="139">
        <f t="shared" si="8"/>
        <v>27.083333333333332</v>
      </c>
      <c r="R6" s="139">
        <f t="shared" si="8"/>
        <v>12.5</v>
      </c>
      <c r="S6" s="139">
        <f t="shared" si="8"/>
        <v>6.25</v>
      </c>
      <c r="T6" s="139">
        <f t="shared" si="8"/>
        <v>2.083333333333333</v>
      </c>
      <c r="U6" s="139">
        <f t="shared" si="8"/>
        <v>0</v>
      </c>
      <c r="V6" s="139">
        <f t="shared" si="8"/>
        <v>0</v>
      </c>
      <c r="W6" s="139">
        <f t="shared" si="8"/>
        <v>0</v>
      </c>
      <c r="X6" s="139">
        <f t="shared" si="8"/>
        <v>0</v>
      </c>
      <c r="Y6" s="139">
        <f t="shared" si="8"/>
        <v>0</v>
      </c>
      <c r="Z6" s="128">
        <f t="shared" ref="Z6:Z13" si="9">Z19</f>
        <v>48</v>
      </c>
      <c r="AA6" s="139">
        <f t="shared" ref="AA6:AG13" si="10">IF($AI6=0,0,AA19/$AI6*100)</f>
        <v>6.666666666666667</v>
      </c>
      <c r="AB6" s="139">
        <f t="shared" si="10"/>
        <v>68.888888888888886</v>
      </c>
      <c r="AC6" s="139">
        <f t="shared" si="10"/>
        <v>17.777777777777779</v>
      </c>
      <c r="AD6" s="139">
        <f t="shared" si="10"/>
        <v>6.666666666666667</v>
      </c>
      <c r="AE6" s="139">
        <f t="shared" si="10"/>
        <v>0</v>
      </c>
      <c r="AF6" s="139">
        <f t="shared" si="10"/>
        <v>2.2222222222222223</v>
      </c>
      <c r="AG6" s="139">
        <f t="shared" si="10"/>
        <v>4.4444444444444446</v>
      </c>
      <c r="AH6" s="232">
        <v>7221.891304347826</v>
      </c>
      <c r="AI6" s="128">
        <f t="shared" ref="AI6:AI13" si="11">AI19</f>
        <v>45</v>
      </c>
      <c r="AJ6" s="139">
        <f t="shared" ref="AJ6:AP13" si="12">IF($AI6=0,0,AJ19/$AI6*100)</f>
        <v>8.8888888888888893</v>
      </c>
      <c r="AK6" s="139">
        <f t="shared" si="12"/>
        <v>33.333333333333329</v>
      </c>
      <c r="AL6" s="139">
        <f t="shared" si="12"/>
        <v>4.4444444444444446</v>
      </c>
      <c r="AM6" s="139">
        <f t="shared" si="12"/>
        <v>0</v>
      </c>
      <c r="AN6" s="139">
        <f t="shared" si="12"/>
        <v>0</v>
      </c>
      <c r="AO6" s="139">
        <f t="shared" si="12"/>
        <v>0</v>
      </c>
      <c r="AP6" s="139">
        <f t="shared" si="12"/>
        <v>53.333333333333336</v>
      </c>
      <c r="AQ6" s="232">
        <v>1834.8571428571429</v>
      </c>
      <c r="AR6" s="233">
        <v>15</v>
      </c>
      <c r="AS6" s="234">
        <v>5.6</v>
      </c>
      <c r="AT6" s="235">
        <v>4</v>
      </c>
      <c r="AU6" s="233">
        <v>24</v>
      </c>
      <c r="AV6" s="234">
        <v>3.9166666666666665</v>
      </c>
      <c r="AW6" s="235">
        <v>4</v>
      </c>
      <c r="AX6" s="233">
        <v>17</v>
      </c>
      <c r="AY6" s="234">
        <v>1.7647058823529411</v>
      </c>
      <c r="AZ6" s="235">
        <v>0</v>
      </c>
      <c r="BA6" s="233">
        <v>16</v>
      </c>
      <c r="BB6" s="234">
        <v>0</v>
      </c>
      <c r="BC6" s="235">
        <v>0</v>
      </c>
      <c r="BD6" s="233">
        <v>4</v>
      </c>
      <c r="BE6" s="234">
        <v>1</v>
      </c>
      <c r="BF6" s="235">
        <v>0</v>
      </c>
      <c r="BG6" s="233">
        <v>4</v>
      </c>
      <c r="BH6" s="234">
        <v>0</v>
      </c>
      <c r="BI6" s="235">
        <v>0</v>
      </c>
      <c r="BJ6" s="233">
        <v>4</v>
      </c>
      <c r="BK6" s="234">
        <v>0</v>
      </c>
      <c r="BL6" s="235">
        <v>0</v>
      </c>
      <c r="BM6" s="233">
        <v>7</v>
      </c>
      <c r="BN6" s="234">
        <v>5.4285714285714288</v>
      </c>
      <c r="BO6" s="235">
        <v>5</v>
      </c>
      <c r="BP6" s="233">
        <v>5</v>
      </c>
      <c r="BQ6" s="234">
        <v>0.8</v>
      </c>
      <c r="BR6" s="235">
        <v>0</v>
      </c>
      <c r="BS6" s="233">
        <v>4</v>
      </c>
      <c r="BT6" s="234">
        <v>0</v>
      </c>
      <c r="BU6" s="235">
        <v>0</v>
      </c>
      <c r="BV6" s="233">
        <v>4</v>
      </c>
      <c r="BW6" s="234">
        <v>12.5</v>
      </c>
      <c r="BX6" s="235">
        <v>8.5</v>
      </c>
    </row>
    <row r="7" spans="1:76" ht="15" customHeight="1" x14ac:dyDescent="0.15">
      <c r="A7" s="150" t="s">
        <v>726</v>
      </c>
      <c r="B7" s="244" t="s">
        <v>618</v>
      </c>
      <c r="C7" s="143">
        <f t="shared" si="5"/>
        <v>65</v>
      </c>
      <c r="D7" s="142">
        <f t="shared" si="6"/>
        <v>7.6923076923076925</v>
      </c>
      <c r="E7" s="142">
        <f t="shared" si="6"/>
        <v>13.846153846153847</v>
      </c>
      <c r="F7" s="142">
        <f t="shared" si="6"/>
        <v>26.153846153846157</v>
      </c>
      <c r="G7" s="142">
        <f t="shared" si="6"/>
        <v>23.076923076923077</v>
      </c>
      <c r="H7" s="142">
        <f t="shared" si="6"/>
        <v>15.384615384615385</v>
      </c>
      <c r="I7" s="142">
        <f t="shared" si="6"/>
        <v>4.6153846153846159</v>
      </c>
      <c r="J7" s="142">
        <f t="shared" si="6"/>
        <v>3.0769230769230771</v>
      </c>
      <c r="K7" s="142">
        <f t="shared" si="6"/>
        <v>0</v>
      </c>
      <c r="L7" s="142">
        <f t="shared" si="6"/>
        <v>0</v>
      </c>
      <c r="M7" s="142">
        <f t="shared" si="6"/>
        <v>3.0769230769230771</v>
      </c>
      <c r="N7" s="142">
        <f t="shared" si="6"/>
        <v>3.0769230769230771</v>
      </c>
      <c r="O7" s="143">
        <f t="shared" si="7"/>
        <v>65</v>
      </c>
      <c r="P7" s="142">
        <f t="shared" si="8"/>
        <v>44.61538461538462</v>
      </c>
      <c r="Q7" s="142">
        <f t="shared" si="8"/>
        <v>26.153846153846157</v>
      </c>
      <c r="R7" s="142">
        <f t="shared" si="8"/>
        <v>15.384615384615385</v>
      </c>
      <c r="S7" s="142">
        <f t="shared" si="8"/>
        <v>9.2307692307692317</v>
      </c>
      <c r="T7" s="142">
        <f t="shared" si="8"/>
        <v>1.5384615384615385</v>
      </c>
      <c r="U7" s="142">
        <f t="shared" si="8"/>
        <v>0</v>
      </c>
      <c r="V7" s="142">
        <f t="shared" si="8"/>
        <v>0</v>
      </c>
      <c r="W7" s="142">
        <f t="shared" si="8"/>
        <v>0</v>
      </c>
      <c r="X7" s="142">
        <f t="shared" si="8"/>
        <v>3.0769230769230771</v>
      </c>
      <c r="Y7" s="142">
        <f t="shared" si="8"/>
        <v>0</v>
      </c>
      <c r="Z7" s="143">
        <f t="shared" si="9"/>
        <v>65</v>
      </c>
      <c r="AA7" s="142">
        <f t="shared" si="10"/>
        <v>10.16949152542373</v>
      </c>
      <c r="AB7" s="142">
        <f t="shared" si="10"/>
        <v>52.542372881355938</v>
      </c>
      <c r="AC7" s="142">
        <f t="shared" si="10"/>
        <v>25.423728813559322</v>
      </c>
      <c r="AD7" s="142">
        <f t="shared" si="10"/>
        <v>13.559322033898304</v>
      </c>
      <c r="AE7" s="142">
        <f t="shared" si="10"/>
        <v>1.6949152542372881</v>
      </c>
      <c r="AF7" s="142">
        <f t="shared" si="10"/>
        <v>1.6949152542372881</v>
      </c>
      <c r="AG7" s="142">
        <f t="shared" si="10"/>
        <v>5.0847457627118651</v>
      </c>
      <c r="AH7" s="245">
        <v>7093.822580645161</v>
      </c>
      <c r="AI7" s="143">
        <f t="shared" si="11"/>
        <v>59</v>
      </c>
      <c r="AJ7" s="142">
        <f t="shared" si="12"/>
        <v>6.7796610169491522</v>
      </c>
      <c r="AK7" s="142">
        <f t="shared" si="12"/>
        <v>32.20338983050847</v>
      </c>
      <c r="AL7" s="142">
        <f t="shared" si="12"/>
        <v>11.864406779661017</v>
      </c>
      <c r="AM7" s="142">
        <f t="shared" si="12"/>
        <v>1.6949152542372881</v>
      </c>
      <c r="AN7" s="142">
        <f t="shared" si="12"/>
        <v>0</v>
      </c>
      <c r="AO7" s="142">
        <f t="shared" si="12"/>
        <v>0</v>
      </c>
      <c r="AP7" s="142">
        <f t="shared" si="12"/>
        <v>47.457627118644069</v>
      </c>
      <c r="AQ7" s="245">
        <v>3505.8064516129034</v>
      </c>
      <c r="AR7" s="246">
        <v>21</v>
      </c>
      <c r="AS7" s="247">
        <v>12.666666666666666</v>
      </c>
      <c r="AT7" s="248">
        <v>4</v>
      </c>
      <c r="AU7" s="246">
        <v>33</v>
      </c>
      <c r="AV7" s="247">
        <v>4.5757575757575761</v>
      </c>
      <c r="AW7" s="248">
        <v>4</v>
      </c>
      <c r="AX7" s="246">
        <v>25</v>
      </c>
      <c r="AY7" s="247">
        <v>8.36</v>
      </c>
      <c r="AZ7" s="248">
        <v>0</v>
      </c>
      <c r="BA7" s="246">
        <v>21</v>
      </c>
      <c r="BB7" s="247">
        <v>9.5238095238095233E-2</v>
      </c>
      <c r="BC7" s="248">
        <v>0</v>
      </c>
      <c r="BD7" s="246">
        <v>14</v>
      </c>
      <c r="BE7" s="247">
        <v>2.6428571428571428</v>
      </c>
      <c r="BF7" s="248">
        <v>0</v>
      </c>
      <c r="BG7" s="246">
        <v>12</v>
      </c>
      <c r="BH7" s="247">
        <v>0</v>
      </c>
      <c r="BI7" s="248">
        <v>0</v>
      </c>
      <c r="BJ7" s="246">
        <v>13</v>
      </c>
      <c r="BK7" s="255">
        <v>24.76923076923077</v>
      </c>
      <c r="BL7" s="248">
        <v>0</v>
      </c>
      <c r="BM7" s="246">
        <v>14</v>
      </c>
      <c r="BN7" s="247">
        <v>5.7142857142857144</v>
      </c>
      <c r="BO7" s="248">
        <v>5</v>
      </c>
      <c r="BP7" s="246">
        <v>11</v>
      </c>
      <c r="BQ7" s="247">
        <v>0.72727272727272729</v>
      </c>
      <c r="BR7" s="248">
        <v>0</v>
      </c>
      <c r="BS7" s="246">
        <v>11</v>
      </c>
      <c r="BT7" s="247">
        <v>5.4545454545454541</v>
      </c>
      <c r="BU7" s="248">
        <v>0</v>
      </c>
      <c r="BV7" s="246">
        <v>10</v>
      </c>
      <c r="BW7" s="247">
        <v>8.5</v>
      </c>
      <c r="BX7" s="248">
        <v>8.5</v>
      </c>
    </row>
    <row r="8" spans="1:76" ht="15" customHeight="1" x14ac:dyDescent="0.15">
      <c r="A8" s="150"/>
      <c r="B8" s="244" t="s">
        <v>619</v>
      </c>
      <c r="C8" s="143">
        <f t="shared" si="5"/>
        <v>370</v>
      </c>
      <c r="D8" s="142">
        <f t="shared" si="6"/>
        <v>5.1351351351351351</v>
      </c>
      <c r="E8" s="142">
        <f t="shared" si="6"/>
        <v>5.9459459459459465</v>
      </c>
      <c r="F8" s="142">
        <f t="shared" si="6"/>
        <v>20.54054054054054</v>
      </c>
      <c r="G8" s="142">
        <f t="shared" si="6"/>
        <v>29.45945945945946</v>
      </c>
      <c r="H8" s="142">
        <f t="shared" si="6"/>
        <v>26.486486486486488</v>
      </c>
      <c r="I8" s="142">
        <f t="shared" si="6"/>
        <v>7.0270270270270272</v>
      </c>
      <c r="J8" s="142">
        <f t="shared" si="6"/>
        <v>3.5135135135135136</v>
      </c>
      <c r="K8" s="142">
        <f t="shared" si="6"/>
        <v>0</v>
      </c>
      <c r="L8" s="142">
        <f t="shared" si="6"/>
        <v>0</v>
      </c>
      <c r="M8" s="142">
        <f t="shared" si="6"/>
        <v>0</v>
      </c>
      <c r="N8" s="142">
        <f t="shared" si="6"/>
        <v>1.8918918918918921</v>
      </c>
      <c r="O8" s="143">
        <f t="shared" si="7"/>
        <v>370</v>
      </c>
      <c r="P8" s="142">
        <f t="shared" si="8"/>
        <v>11.081081081081082</v>
      </c>
      <c r="Q8" s="142">
        <f t="shared" si="8"/>
        <v>17.567567567567568</v>
      </c>
      <c r="R8" s="142">
        <f t="shared" si="8"/>
        <v>27.837837837837835</v>
      </c>
      <c r="S8" s="142">
        <f t="shared" si="8"/>
        <v>25.945945945945947</v>
      </c>
      <c r="T8" s="142">
        <f t="shared" si="8"/>
        <v>10.27027027027027</v>
      </c>
      <c r="U8" s="142">
        <f t="shared" si="8"/>
        <v>3.5135135135135136</v>
      </c>
      <c r="V8" s="142">
        <f t="shared" si="8"/>
        <v>1.8918918918918921</v>
      </c>
      <c r="W8" s="142">
        <f t="shared" si="8"/>
        <v>0.27027027027027029</v>
      </c>
      <c r="X8" s="142">
        <f t="shared" si="8"/>
        <v>0</v>
      </c>
      <c r="Y8" s="142">
        <f t="shared" si="8"/>
        <v>1.6216216216216217</v>
      </c>
      <c r="Z8" s="143">
        <f t="shared" si="9"/>
        <v>370</v>
      </c>
      <c r="AA8" s="142">
        <f t="shared" si="10"/>
        <v>1.0928961748633881</v>
      </c>
      <c r="AB8" s="142">
        <f t="shared" si="10"/>
        <v>9.8360655737704921</v>
      </c>
      <c r="AC8" s="142">
        <f t="shared" si="10"/>
        <v>23.224043715846996</v>
      </c>
      <c r="AD8" s="142">
        <f t="shared" si="10"/>
        <v>57.923497267759558</v>
      </c>
      <c r="AE8" s="142">
        <f t="shared" si="10"/>
        <v>0.81967213114754101</v>
      </c>
      <c r="AF8" s="142">
        <f t="shared" si="10"/>
        <v>0.54644808743169404</v>
      </c>
      <c r="AG8" s="142">
        <f t="shared" si="10"/>
        <v>7.6502732240437163</v>
      </c>
      <c r="AH8" s="245">
        <v>12239.274853801169</v>
      </c>
      <c r="AI8" s="143">
        <f t="shared" si="11"/>
        <v>366</v>
      </c>
      <c r="AJ8" s="142">
        <f t="shared" si="12"/>
        <v>10.655737704918032</v>
      </c>
      <c r="AK8" s="142">
        <f t="shared" si="12"/>
        <v>9.0163934426229506</v>
      </c>
      <c r="AL8" s="142">
        <f t="shared" si="12"/>
        <v>12.841530054644808</v>
      </c>
      <c r="AM8" s="142">
        <f t="shared" si="12"/>
        <v>29.234972677595628</v>
      </c>
      <c r="AN8" s="142">
        <f t="shared" si="12"/>
        <v>0</v>
      </c>
      <c r="AO8" s="142">
        <f t="shared" si="12"/>
        <v>0</v>
      </c>
      <c r="AP8" s="142">
        <f t="shared" si="12"/>
        <v>38.251366120218577</v>
      </c>
      <c r="AQ8" s="245">
        <v>8792.1592920353978</v>
      </c>
      <c r="AR8" s="246">
        <v>139</v>
      </c>
      <c r="AS8" s="247">
        <v>21.640287769784173</v>
      </c>
      <c r="AT8" s="248">
        <v>13</v>
      </c>
      <c r="AU8" s="246">
        <v>227</v>
      </c>
      <c r="AV8" s="247">
        <v>7.713656387665198</v>
      </c>
      <c r="AW8" s="248">
        <v>5</v>
      </c>
      <c r="AX8" s="246">
        <v>215</v>
      </c>
      <c r="AY8" s="247">
        <v>15.525581395348837</v>
      </c>
      <c r="AZ8" s="248">
        <v>9</v>
      </c>
      <c r="BA8" s="246">
        <v>151</v>
      </c>
      <c r="BB8" s="247">
        <v>0.75496688741721851</v>
      </c>
      <c r="BC8" s="248">
        <v>0</v>
      </c>
      <c r="BD8" s="246">
        <v>105</v>
      </c>
      <c r="BE8" s="247">
        <v>8.723809523809523</v>
      </c>
      <c r="BF8" s="248">
        <v>0</v>
      </c>
      <c r="BG8" s="246">
        <v>93</v>
      </c>
      <c r="BH8" s="247">
        <v>4.150537634408602</v>
      </c>
      <c r="BI8" s="248">
        <v>0</v>
      </c>
      <c r="BJ8" s="246">
        <v>100</v>
      </c>
      <c r="BK8" s="256">
        <v>11.05</v>
      </c>
      <c r="BL8" s="248">
        <v>0</v>
      </c>
      <c r="BM8" s="246">
        <v>153</v>
      </c>
      <c r="BN8" s="256">
        <v>7.261437908496732</v>
      </c>
      <c r="BO8" s="248">
        <v>8</v>
      </c>
      <c r="BP8" s="246">
        <v>110</v>
      </c>
      <c r="BQ8" s="247">
        <v>2.0636363636363635</v>
      </c>
      <c r="BR8" s="248">
        <v>0</v>
      </c>
      <c r="BS8" s="246">
        <v>105</v>
      </c>
      <c r="BT8" s="247">
        <v>6.8285714285714283</v>
      </c>
      <c r="BU8" s="248">
        <v>0</v>
      </c>
      <c r="BV8" s="246">
        <v>53</v>
      </c>
      <c r="BW8" s="247">
        <v>11.716981132075471</v>
      </c>
      <c r="BX8" s="248">
        <v>11</v>
      </c>
    </row>
    <row r="9" spans="1:76" ht="15" customHeight="1" x14ac:dyDescent="0.15">
      <c r="A9" s="150"/>
      <c r="B9" s="244" t="s">
        <v>620</v>
      </c>
      <c r="C9" s="143">
        <f t="shared" si="5"/>
        <v>370</v>
      </c>
      <c r="D9" s="142">
        <f t="shared" si="6"/>
        <v>1.0810810810810811</v>
      </c>
      <c r="E9" s="142">
        <f t="shared" si="6"/>
        <v>1.6216216216216217</v>
      </c>
      <c r="F9" s="142">
        <f t="shared" si="6"/>
        <v>12.702702702702704</v>
      </c>
      <c r="G9" s="142">
        <f t="shared" si="6"/>
        <v>24.864864864864867</v>
      </c>
      <c r="H9" s="142">
        <f t="shared" si="6"/>
        <v>33.243243243243242</v>
      </c>
      <c r="I9" s="142">
        <f t="shared" si="6"/>
        <v>13.513513513513514</v>
      </c>
      <c r="J9" s="142">
        <f t="shared" si="6"/>
        <v>7.5675675675675684</v>
      </c>
      <c r="K9" s="142">
        <f t="shared" si="6"/>
        <v>0.27027027027027029</v>
      </c>
      <c r="L9" s="142">
        <f t="shared" si="6"/>
        <v>0.27027027027027029</v>
      </c>
      <c r="M9" s="142">
        <f t="shared" si="6"/>
        <v>0.27027027027027029</v>
      </c>
      <c r="N9" s="142">
        <f t="shared" si="6"/>
        <v>4.5945945945945947</v>
      </c>
      <c r="O9" s="143">
        <f t="shared" si="7"/>
        <v>370</v>
      </c>
      <c r="P9" s="142">
        <f t="shared" si="8"/>
        <v>10.27027027027027</v>
      </c>
      <c r="Q9" s="142">
        <f t="shared" si="8"/>
        <v>14.594594594594595</v>
      </c>
      <c r="R9" s="142">
        <f t="shared" si="8"/>
        <v>18.918918918918919</v>
      </c>
      <c r="S9" s="142">
        <f t="shared" si="8"/>
        <v>27.837837837837835</v>
      </c>
      <c r="T9" s="142">
        <f t="shared" si="8"/>
        <v>17.567567567567568</v>
      </c>
      <c r="U9" s="142">
        <f t="shared" si="8"/>
        <v>4.5945945945945947</v>
      </c>
      <c r="V9" s="142">
        <f t="shared" si="8"/>
        <v>1.0810810810810811</v>
      </c>
      <c r="W9" s="142">
        <f t="shared" si="8"/>
        <v>0.81081081081081086</v>
      </c>
      <c r="X9" s="142">
        <f t="shared" si="8"/>
        <v>0.27027027027027029</v>
      </c>
      <c r="Y9" s="142">
        <f t="shared" si="8"/>
        <v>4.0540540540540544</v>
      </c>
      <c r="Z9" s="143">
        <f t="shared" si="9"/>
        <v>370</v>
      </c>
      <c r="AA9" s="142">
        <f t="shared" si="10"/>
        <v>0.81743869209809261</v>
      </c>
      <c r="AB9" s="142">
        <f t="shared" si="10"/>
        <v>2.4523160762942782</v>
      </c>
      <c r="AC9" s="142">
        <f t="shared" si="10"/>
        <v>10.081743869209809</v>
      </c>
      <c r="AD9" s="142">
        <f t="shared" si="10"/>
        <v>76.294277929155314</v>
      </c>
      <c r="AE9" s="142">
        <f t="shared" si="10"/>
        <v>5.9945504087193457</v>
      </c>
      <c r="AF9" s="142">
        <f t="shared" si="10"/>
        <v>1.9073569482288828</v>
      </c>
      <c r="AG9" s="142">
        <f t="shared" si="10"/>
        <v>3.2697547683923704</v>
      </c>
      <c r="AH9" s="245">
        <v>19933.212290502794</v>
      </c>
      <c r="AI9" s="143">
        <f t="shared" si="11"/>
        <v>367</v>
      </c>
      <c r="AJ9" s="142">
        <f t="shared" si="12"/>
        <v>6.2670299727520433</v>
      </c>
      <c r="AK9" s="142">
        <f t="shared" si="12"/>
        <v>4.6321525885558579</v>
      </c>
      <c r="AL9" s="142">
        <f t="shared" si="12"/>
        <v>8.1743869209809272</v>
      </c>
      <c r="AM9" s="142">
        <f t="shared" si="12"/>
        <v>39.509536784741144</v>
      </c>
      <c r="AN9" s="142">
        <f t="shared" si="12"/>
        <v>1.6348773841961852</v>
      </c>
      <c r="AO9" s="142">
        <f t="shared" si="12"/>
        <v>0</v>
      </c>
      <c r="AP9" s="142">
        <f t="shared" si="12"/>
        <v>39.782016348773844</v>
      </c>
      <c r="AQ9" s="245">
        <v>12560.299095022625</v>
      </c>
      <c r="AR9" s="246">
        <v>140</v>
      </c>
      <c r="AS9" s="247">
        <v>28.571428571428573</v>
      </c>
      <c r="AT9" s="248">
        <v>18</v>
      </c>
      <c r="AU9" s="246">
        <v>232</v>
      </c>
      <c r="AV9" s="247">
        <v>8.262931034482758</v>
      </c>
      <c r="AW9" s="248">
        <v>6</v>
      </c>
      <c r="AX9" s="246">
        <v>223</v>
      </c>
      <c r="AY9" s="247">
        <v>23.269058295964125</v>
      </c>
      <c r="AZ9" s="248">
        <v>13</v>
      </c>
      <c r="BA9" s="246">
        <v>146</v>
      </c>
      <c r="BB9" s="247">
        <v>0.4589041095890411</v>
      </c>
      <c r="BC9" s="248">
        <v>0</v>
      </c>
      <c r="BD9" s="246">
        <v>123</v>
      </c>
      <c r="BE9" s="256">
        <v>16.821138211382113</v>
      </c>
      <c r="BF9" s="248">
        <v>19</v>
      </c>
      <c r="BG9" s="246">
        <v>86</v>
      </c>
      <c r="BH9" s="247">
        <v>1.7906976744186047</v>
      </c>
      <c r="BI9" s="248">
        <v>0</v>
      </c>
      <c r="BJ9" s="246">
        <v>99</v>
      </c>
      <c r="BK9" s="256">
        <v>14.666666666666666</v>
      </c>
      <c r="BL9" s="248">
        <v>0</v>
      </c>
      <c r="BM9" s="246">
        <v>150</v>
      </c>
      <c r="BN9" s="256">
        <v>7.92</v>
      </c>
      <c r="BO9" s="248">
        <v>8</v>
      </c>
      <c r="BP9" s="246">
        <v>107</v>
      </c>
      <c r="BQ9" s="247">
        <v>1.1869158878504673</v>
      </c>
      <c r="BR9" s="248">
        <v>0</v>
      </c>
      <c r="BS9" s="246">
        <v>107</v>
      </c>
      <c r="BT9" s="247">
        <v>11.822429906542055</v>
      </c>
      <c r="BU9" s="248">
        <v>0</v>
      </c>
      <c r="BV9" s="246">
        <v>60</v>
      </c>
      <c r="BW9" s="247">
        <v>13.766666666666667</v>
      </c>
      <c r="BX9" s="248">
        <v>13</v>
      </c>
    </row>
    <row r="10" spans="1:76" ht="15" customHeight="1" x14ac:dyDescent="0.15">
      <c r="A10" s="150"/>
      <c r="B10" s="244" t="s">
        <v>621</v>
      </c>
      <c r="C10" s="143">
        <f t="shared" si="5"/>
        <v>291</v>
      </c>
      <c r="D10" s="142">
        <f t="shared" si="6"/>
        <v>2.4054982817869419</v>
      </c>
      <c r="E10" s="142">
        <f t="shared" si="6"/>
        <v>0.6872852233676976</v>
      </c>
      <c r="F10" s="142">
        <f t="shared" si="6"/>
        <v>6.8728522336769764</v>
      </c>
      <c r="G10" s="142">
        <f t="shared" si="6"/>
        <v>14.0893470790378</v>
      </c>
      <c r="H10" s="142">
        <f t="shared" si="6"/>
        <v>31.615120274914087</v>
      </c>
      <c r="I10" s="142">
        <f t="shared" si="6"/>
        <v>15.120274914089347</v>
      </c>
      <c r="J10" s="142">
        <f t="shared" si="6"/>
        <v>21.993127147766323</v>
      </c>
      <c r="K10" s="142">
        <f t="shared" si="6"/>
        <v>1.0309278350515463</v>
      </c>
      <c r="L10" s="142">
        <f t="shared" si="6"/>
        <v>0.3436426116838488</v>
      </c>
      <c r="M10" s="142">
        <f t="shared" si="6"/>
        <v>0.6872852233676976</v>
      </c>
      <c r="N10" s="142">
        <f t="shared" si="6"/>
        <v>5.1546391752577314</v>
      </c>
      <c r="O10" s="143">
        <f t="shared" si="7"/>
        <v>291</v>
      </c>
      <c r="P10" s="142">
        <f t="shared" si="8"/>
        <v>6.1855670103092786</v>
      </c>
      <c r="Q10" s="142">
        <f t="shared" si="8"/>
        <v>9.9656357388316152</v>
      </c>
      <c r="R10" s="142">
        <f t="shared" si="8"/>
        <v>14.776632302405499</v>
      </c>
      <c r="S10" s="142">
        <f t="shared" si="8"/>
        <v>17.525773195876287</v>
      </c>
      <c r="T10" s="142">
        <f t="shared" si="8"/>
        <v>30.584192439862544</v>
      </c>
      <c r="U10" s="142">
        <f t="shared" si="8"/>
        <v>12.027491408934708</v>
      </c>
      <c r="V10" s="142">
        <f t="shared" si="8"/>
        <v>4.1237113402061851</v>
      </c>
      <c r="W10" s="142">
        <f t="shared" si="8"/>
        <v>0.3436426116838488</v>
      </c>
      <c r="X10" s="142">
        <f t="shared" si="8"/>
        <v>0.6872852233676976</v>
      </c>
      <c r="Y10" s="142">
        <f t="shared" si="8"/>
        <v>3.7800687285223367</v>
      </c>
      <c r="Z10" s="143">
        <f t="shared" si="9"/>
        <v>291</v>
      </c>
      <c r="AA10" s="142">
        <f t="shared" si="10"/>
        <v>0</v>
      </c>
      <c r="AB10" s="142">
        <f t="shared" si="10"/>
        <v>0.6872852233676976</v>
      </c>
      <c r="AC10" s="142">
        <f t="shared" si="10"/>
        <v>2.0618556701030926</v>
      </c>
      <c r="AD10" s="142">
        <f t="shared" si="10"/>
        <v>17.869415807560138</v>
      </c>
      <c r="AE10" s="142">
        <f t="shared" si="10"/>
        <v>69.7594501718213</v>
      </c>
      <c r="AF10" s="142">
        <f t="shared" si="10"/>
        <v>3.7800687285223367</v>
      </c>
      <c r="AG10" s="142">
        <f t="shared" si="10"/>
        <v>5.8419243986254292</v>
      </c>
      <c r="AH10" s="245">
        <v>24114.226277372261</v>
      </c>
      <c r="AI10" s="143">
        <f t="shared" si="11"/>
        <v>291</v>
      </c>
      <c r="AJ10" s="142">
        <f t="shared" si="12"/>
        <v>7.9037800687285218</v>
      </c>
      <c r="AK10" s="142">
        <f t="shared" si="12"/>
        <v>2.0618556701030926</v>
      </c>
      <c r="AL10" s="142">
        <f t="shared" si="12"/>
        <v>1.7182130584192441</v>
      </c>
      <c r="AM10" s="142">
        <f t="shared" si="12"/>
        <v>10.652920962199312</v>
      </c>
      <c r="AN10" s="142">
        <f t="shared" si="12"/>
        <v>29.553264604810998</v>
      </c>
      <c r="AO10" s="142">
        <f t="shared" si="12"/>
        <v>0.6872852233676976</v>
      </c>
      <c r="AP10" s="142">
        <f t="shared" si="12"/>
        <v>47.422680412371129</v>
      </c>
      <c r="AQ10" s="245">
        <v>17777.49019607843</v>
      </c>
      <c r="AR10" s="246">
        <v>101</v>
      </c>
      <c r="AS10" s="247">
        <v>46.534653465346537</v>
      </c>
      <c r="AT10" s="248">
        <v>42</v>
      </c>
      <c r="AU10" s="246">
        <v>169</v>
      </c>
      <c r="AV10" s="247">
        <v>7.5029585798816569</v>
      </c>
      <c r="AW10" s="248">
        <v>5</v>
      </c>
      <c r="AX10" s="246">
        <v>197</v>
      </c>
      <c r="AY10" s="247">
        <v>43.492385786802032</v>
      </c>
      <c r="AZ10" s="248">
        <v>40</v>
      </c>
      <c r="BA10" s="246">
        <v>106</v>
      </c>
      <c r="BB10" s="247">
        <v>0.69811320754716977</v>
      </c>
      <c r="BC10" s="248">
        <v>0</v>
      </c>
      <c r="BD10" s="246">
        <v>145</v>
      </c>
      <c r="BE10" s="257">
        <v>24.117241379310343</v>
      </c>
      <c r="BF10" s="248">
        <v>30</v>
      </c>
      <c r="BG10" s="246">
        <v>84</v>
      </c>
      <c r="BH10" s="247">
        <v>3.7976190476190474</v>
      </c>
      <c r="BI10" s="248">
        <v>0</v>
      </c>
      <c r="BJ10" s="246">
        <v>104</v>
      </c>
      <c r="BK10" s="256">
        <v>19.807692307692307</v>
      </c>
      <c r="BL10" s="248">
        <v>0</v>
      </c>
      <c r="BM10" s="246">
        <v>136</v>
      </c>
      <c r="BN10" s="256">
        <v>7.007352941176471</v>
      </c>
      <c r="BO10" s="248">
        <v>8</v>
      </c>
      <c r="BP10" s="246">
        <v>95</v>
      </c>
      <c r="BQ10" s="247">
        <v>1.5578947368421052</v>
      </c>
      <c r="BR10" s="248">
        <v>0</v>
      </c>
      <c r="BS10" s="246">
        <v>131</v>
      </c>
      <c r="BT10" s="257">
        <v>24.366412213740457</v>
      </c>
      <c r="BU10" s="248">
        <v>30</v>
      </c>
      <c r="BV10" s="246">
        <v>46</v>
      </c>
      <c r="BW10" s="247">
        <v>17.586956521739129</v>
      </c>
      <c r="BX10" s="248">
        <v>18</v>
      </c>
    </row>
    <row r="11" spans="1:76" ht="15" customHeight="1" x14ac:dyDescent="0.15">
      <c r="A11" s="150"/>
      <c r="B11" s="244" t="s">
        <v>622</v>
      </c>
      <c r="C11" s="143">
        <f t="shared" si="5"/>
        <v>256</v>
      </c>
      <c r="D11" s="142">
        <f t="shared" si="6"/>
        <v>0</v>
      </c>
      <c r="E11" s="142">
        <f t="shared" si="6"/>
        <v>0</v>
      </c>
      <c r="F11" s="142">
        <f t="shared" si="6"/>
        <v>1.5625</v>
      </c>
      <c r="G11" s="142">
        <f t="shared" si="6"/>
        <v>4.6875</v>
      </c>
      <c r="H11" s="142">
        <f t="shared" si="6"/>
        <v>14.453125</v>
      </c>
      <c r="I11" s="142">
        <f t="shared" si="6"/>
        <v>13.671875</v>
      </c>
      <c r="J11" s="142">
        <f t="shared" si="6"/>
        <v>40.625</v>
      </c>
      <c r="K11" s="142">
        <f t="shared" si="6"/>
        <v>10.9375</v>
      </c>
      <c r="L11" s="142">
        <f t="shared" si="6"/>
        <v>9.765625</v>
      </c>
      <c r="M11" s="142">
        <f t="shared" si="6"/>
        <v>0.78125</v>
      </c>
      <c r="N11" s="142">
        <f t="shared" si="6"/>
        <v>3.515625</v>
      </c>
      <c r="O11" s="143">
        <f t="shared" si="7"/>
        <v>256</v>
      </c>
      <c r="P11" s="142">
        <f t="shared" si="8"/>
        <v>3.90625</v>
      </c>
      <c r="Q11" s="142">
        <f t="shared" si="8"/>
        <v>9.765625</v>
      </c>
      <c r="R11" s="142">
        <f t="shared" si="8"/>
        <v>13.28125</v>
      </c>
      <c r="S11" s="142">
        <f t="shared" si="8"/>
        <v>13.671875</v>
      </c>
      <c r="T11" s="142">
        <f t="shared" si="8"/>
        <v>25</v>
      </c>
      <c r="U11" s="142">
        <f t="shared" si="8"/>
        <v>11.71875</v>
      </c>
      <c r="V11" s="142">
        <f t="shared" si="8"/>
        <v>14.84375</v>
      </c>
      <c r="W11" s="142">
        <f t="shared" si="8"/>
        <v>3.515625</v>
      </c>
      <c r="X11" s="142">
        <f t="shared" si="8"/>
        <v>0.390625</v>
      </c>
      <c r="Y11" s="142">
        <f t="shared" si="8"/>
        <v>3.90625</v>
      </c>
      <c r="Z11" s="143">
        <f t="shared" si="9"/>
        <v>256</v>
      </c>
      <c r="AA11" s="142">
        <f t="shared" si="10"/>
        <v>1.1857707509881421</v>
      </c>
      <c r="AB11" s="142">
        <f t="shared" si="10"/>
        <v>0.79051383399209485</v>
      </c>
      <c r="AC11" s="142">
        <f t="shared" si="10"/>
        <v>0.79051383399209485</v>
      </c>
      <c r="AD11" s="142">
        <f t="shared" si="10"/>
        <v>3.1620553359683794</v>
      </c>
      <c r="AE11" s="142">
        <f t="shared" si="10"/>
        <v>39.920948616600796</v>
      </c>
      <c r="AF11" s="142">
        <f t="shared" si="10"/>
        <v>49.802371541501977</v>
      </c>
      <c r="AG11" s="142">
        <f t="shared" si="10"/>
        <v>5.5335968379446641</v>
      </c>
      <c r="AH11" s="245">
        <v>30171.462809917357</v>
      </c>
      <c r="AI11" s="143">
        <f t="shared" si="11"/>
        <v>253</v>
      </c>
      <c r="AJ11" s="142">
        <f t="shared" si="12"/>
        <v>8.695652173913043</v>
      </c>
      <c r="AK11" s="142">
        <f t="shared" si="12"/>
        <v>3.1620553359683794</v>
      </c>
      <c r="AL11" s="142">
        <f t="shared" si="12"/>
        <v>0</v>
      </c>
      <c r="AM11" s="142">
        <f t="shared" si="12"/>
        <v>3.1620553359683794</v>
      </c>
      <c r="AN11" s="142">
        <f t="shared" si="12"/>
        <v>28.063241106719367</v>
      </c>
      <c r="AO11" s="142">
        <f t="shared" si="12"/>
        <v>19.762845849802371</v>
      </c>
      <c r="AP11" s="142">
        <f t="shared" si="12"/>
        <v>37.154150197628461</v>
      </c>
      <c r="AQ11" s="245">
        <v>22461.364779874213</v>
      </c>
      <c r="AR11" s="246">
        <v>106</v>
      </c>
      <c r="AS11" s="247">
        <v>63.367924528301884</v>
      </c>
      <c r="AT11" s="248">
        <v>70.5</v>
      </c>
      <c r="AU11" s="246">
        <v>160</v>
      </c>
      <c r="AV11" s="247">
        <v>7.1875</v>
      </c>
      <c r="AW11" s="248">
        <v>5</v>
      </c>
      <c r="AX11" s="246">
        <v>188</v>
      </c>
      <c r="AY11" s="247">
        <v>59.069148936170215</v>
      </c>
      <c r="AZ11" s="248">
        <v>62</v>
      </c>
      <c r="BA11" s="246">
        <v>109</v>
      </c>
      <c r="BB11" s="247">
        <v>0.19266055045871561</v>
      </c>
      <c r="BC11" s="248">
        <v>0</v>
      </c>
      <c r="BD11" s="246">
        <v>159</v>
      </c>
      <c r="BE11" s="257">
        <v>24.679245283018869</v>
      </c>
      <c r="BF11" s="248">
        <v>30</v>
      </c>
      <c r="BG11" s="246">
        <v>100</v>
      </c>
      <c r="BH11" s="256">
        <v>19.010000000000002</v>
      </c>
      <c r="BI11" s="248">
        <v>0</v>
      </c>
      <c r="BJ11" s="246">
        <v>110</v>
      </c>
      <c r="BK11" s="257">
        <v>23.509090909090908</v>
      </c>
      <c r="BL11" s="248">
        <v>0</v>
      </c>
      <c r="BM11" s="246">
        <v>137</v>
      </c>
      <c r="BN11" s="256">
        <v>8.1970802919708028</v>
      </c>
      <c r="BO11" s="248">
        <v>8</v>
      </c>
      <c r="BP11" s="246">
        <v>97</v>
      </c>
      <c r="BQ11" s="247">
        <v>0.90721649484536082</v>
      </c>
      <c r="BR11" s="248">
        <v>0</v>
      </c>
      <c r="BS11" s="246">
        <v>148</v>
      </c>
      <c r="BT11" s="257">
        <v>24.439189189189189</v>
      </c>
      <c r="BU11" s="248">
        <v>30</v>
      </c>
      <c r="BV11" s="246">
        <v>37</v>
      </c>
      <c r="BW11" s="247">
        <v>16.351351351351351</v>
      </c>
      <c r="BX11" s="248">
        <v>17</v>
      </c>
    </row>
    <row r="12" spans="1:76" ht="15" customHeight="1" x14ac:dyDescent="0.15">
      <c r="A12" s="150"/>
      <c r="B12" s="244" t="s">
        <v>623</v>
      </c>
      <c r="C12" s="143">
        <f t="shared" si="5"/>
        <v>174</v>
      </c>
      <c r="D12" s="142">
        <f t="shared" si="6"/>
        <v>0.57471264367816088</v>
      </c>
      <c r="E12" s="142">
        <f t="shared" si="6"/>
        <v>1.1494252873563218</v>
      </c>
      <c r="F12" s="142">
        <f t="shared" si="6"/>
        <v>0.57471264367816088</v>
      </c>
      <c r="G12" s="142">
        <f t="shared" si="6"/>
        <v>1.1494252873563218</v>
      </c>
      <c r="H12" s="142">
        <f t="shared" si="6"/>
        <v>2.8735632183908044</v>
      </c>
      <c r="I12" s="142">
        <f t="shared" si="6"/>
        <v>9.1954022988505741</v>
      </c>
      <c r="J12" s="142">
        <f t="shared" si="6"/>
        <v>31.03448275862069</v>
      </c>
      <c r="K12" s="142">
        <f t="shared" si="6"/>
        <v>22.413793103448278</v>
      </c>
      <c r="L12" s="142">
        <f t="shared" si="6"/>
        <v>24.137931034482758</v>
      </c>
      <c r="M12" s="142">
        <f t="shared" si="6"/>
        <v>2.8735632183908044</v>
      </c>
      <c r="N12" s="142">
        <f t="shared" si="6"/>
        <v>4.0229885057471266</v>
      </c>
      <c r="O12" s="143">
        <f t="shared" si="7"/>
        <v>174</v>
      </c>
      <c r="P12" s="142">
        <f t="shared" si="8"/>
        <v>4.5977011494252871</v>
      </c>
      <c r="Q12" s="142">
        <f t="shared" si="8"/>
        <v>4.0229885057471266</v>
      </c>
      <c r="R12" s="142">
        <f t="shared" si="8"/>
        <v>4.5977011494252871</v>
      </c>
      <c r="S12" s="142">
        <f t="shared" si="8"/>
        <v>9.7701149425287355</v>
      </c>
      <c r="T12" s="142">
        <f t="shared" si="8"/>
        <v>21.264367816091951</v>
      </c>
      <c r="U12" s="142">
        <f t="shared" si="8"/>
        <v>17.241379310344829</v>
      </c>
      <c r="V12" s="142">
        <f t="shared" si="8"/>
        <v>27.011494252873565</v>
      </c>
      <c r="W12" s="142">
        <f t="shared" si="8"/>
        <v>5.7471264367816088</v>
      </c>
      <c r="X12" s="142">
        <f t="shared" si="8"/>
        <v>2.8735632183908044</v>
      </c>
      <c r="Y12" s="142">
        <f t="shared" si="8"/>
        <v>2.8735632183908044</v>
      </c>
      <c r="Z12" s="143">
        <f t="shared" si="9"/>
        <v>174</v>
      </c>
      <c r="AA12" s="142">
        <f t="shared" si="10"/>
        <v>0</v>
      </c>
      <c r="AB12" s="142">
        <f t="shared" si="10"/>
        <v>0</v>
      </c>
      <c r="AC12" s="142">
        <f t="shared" si="10"/>
        <v>1.1494252873563218</v>
      </c>
      <c r="AD12" s="142">
        <f t="shared" si="10"/>
        <v>1.7241379310344827</v>
      </c>
      <c r="AE12" s="142">
        <f t="shared" si="10"/>
        <v>10.919540229885058</v>
      </c>
      <c r="AF12" s="142">
        <f t="shared" si="10"/>
        <v>78.735632183908038</v>
      </c>
      <c r="AG12" s="142">
        <f t="shared" si="10"/>
        <v>7.4712643678160928</v>
      </c>
      <c r="AH12" s="245">
        <v>37778.950310559005</v>
      </c>
      <c r="AI12" s="143">
        <f t="shared" si="11"/>
        <v>174</v>
      </c>
      <c r="AJ12" s="142">
        <f t="shared" si="12"/>
        <v>10.344827586206897</v>
      </c>
      <c r="AK12" s="142">
        <f t="shared" si="12"/>
        <v>3.4482758620689653</v>
      </c>
      <c r="AL12" s="142">
        <f t="shared" si="12"/>
        <v>1.1494252873563218</v>
      </c>
      <c r="AM12" s="142">
        <f t="shared" si="12"/>
        <v>1.1494252873563218</v>
      </c>
      <c r="AN12" s="142">
        <f t="shared" si="12"/>
        <v>8.6206896551724146</v>
      </c>
      <c r="AO12" s="142">
        <f t="shared" si="12"/>
        <v>37.356321839080458</v>
      </c>
      <c r="AP12" s="142">
        <f t="shared" si="12"/>
        <v>37.931034482758619</v>
      </c>
      <c r="AQ12" s="245">
        <v>24947.588888888891</v>
      </c>
      <c r="AR12" s="246">
        <v>90</v>
      </c>
      <c r="AS12" s="247">
        <v>74.577777777777783</v>
      </c>
      <c r="AT12" s="248">
        <v>71.5</v>
      </c>
      <c r="AU12" s="246">
        <v>111</v>
      </c>
      <c r="AV12" s="247">
        <v>6.2072072072072073</v>
      </c>
      <c r="AW12" s="248">
        <v>4</v>
      </c>
      <c r="AX12" s="246">
        <v>129</v>
      </c>
      <c r="AY12" s="247">
        <v>70.945736434108525</v>
      </c>
      <c r="AZ12" s="248">
        <v>71</v>
      </c>
      <c r="BA12" s="246">
        <v>96</v>
      </c>
      <c r="BB12" s="247">
        <v>0.41666666666666669</v>
      </c>
      <c r="BC12" s="248">
        <v>0</v>
      </c>
      <c r="BD12" s="246">
        <v>113</v>
      </c>
      <c r="BE12" s="257">
        <v>24.823008849557521</v>
      </c>
      <c r="BF12" s="248">
        <v>31</v>
      </c>
      <c r="BG12" s="246">
        <v>97</v>
      </c>
      <c r="BH12" s="257">
        <v>25.422680412371133</v>
      </c>
      <c r="BI12" s="248">
        <v>0</v>
      </c>
      <c r="BJ12" s="246">
        <v>98</v>
      </c>
      <c r="BK12" s="257">
        <v>24.612244897959183</v>
      </c>
      <c r="BL12" s="248">
        <v>0</v>
      </c>
      <c r="BM12" s="246">
        <v>106</v>
      </c>
      <c r="BN12" s="256">
        <v>10.773584905660377</v>
      </c>
      <c r="BO12" s="248">
        <v>8</v>
      </c>
      <c r="BP12" s="246">
        <v>91</v>
      </c>
      <c r="BQ12" s="247">
        <v>0.38461538461538464</v>
      </c>
      <c r="BR12" s="248">
        <v>0</v>
      </c>
      <c r="BS12" s="246">
        <v>111</v>
      </c>
      <c r="BT12" s="257">
        <v>24.243243243243242</v>
      </c>
      <c r="BU12" s="248">
        <v>31</v>
      </c>
      <c r="BV12" s="246">
        <v>22</v>
      </c>
      <c r="BW12" s="247">
        <v>18.59090909090909</v>
      </c>
      <c r="BX12" s="248">
        <v>21</v>
      </c>
    </row>
    <row r="13" spans="1:76" ht="15" customHeight="1" x14ac:dyDescent="0.15">
      <c r="A13" s="236"/>
      <c r="B13" s="152" t="s">
        <v>332</v>
      </c>
      <c r="C13" s="147">
        <f t="shared" si="5"/>
        <v>27</v>
      </c>
      <c r="D13" s="133">
        <f t="shared" si="6"/>
        <v>0</v>
      </c>
      <c r="E13" s="133">
        <f t="shared" si="6"/>
        <v>3.7037037037037033</v>
      </c>
      <c r="F13" s="133">
        <f t="shared" si="6"/>
        <v>11.111111111111111</v>
      </c>
      <c r="G13" s="133">
        <f t="shared" si="6"/>
        <v>22.222222222222221</v>
      </c>
      <c r="H13" s="133">
        <f t="shared" si="6"/>
        <v>14.814814814814813</v>
      </c>
      <c r="I13" s="133">
        <f t="shared" si="6"/>
        <v>7.4074074074074066</v>
      </c>
      <c r="J13" s="133">
        <f t="shared" si="6"/>
        <v>3.7037037037037033</v>
      </c>
      <c r="K13" s="133">
        <f t="shared" si="6"/>
        <v>0</v>
      </c>
      <c r="L13" s="133">
        <f t="shared" si="6"/>
        <v>14.814814814814813</v>
      </c>
      <c r="M13" s="133">
        <f t="shared" si="6"/>
        <v>0</v>
      </c>
      <c r="N13" s="133">
        <f t="shared" si="6"/>
        <v>22.222222222222221</v>
      </c>
      <c r="O13" s="147">
        <f t="shared" si="7"/>
        <v>27</v>
      </c>
      <c r="P13" s="133">
        <f t="shared" si="8"/>
        <v>7.4074074074074066</v>
      </c>
      <c r="Q13" s="133">
        <f t="shared" si="8"/>
        <v>11.111111111111111</v>
      </c>
      <c r="R13" s="133">
        <f t="shared" si="8"/>
        <v>7.4074074074074066</v>
      </c>
      <c r="S13" s="133">
        <f t="shared" si="8"/>
        <v>22.222222222222221</v>
      </c>
      <c r="T13" s="133">
        <f t="shared" si="8"/>
        <v>18.518518518518519</v>
      </c>
      <c r="U13" s="133">
        <f t="shared" si="8"/>
        <v>7.4074074074074066</v>
      </c>
      <c r="V13" s="133">
        <f t="shared" si="8"/>
        <v>7.4074074074074066</v>
      </c>
      <c r="W13" s="133">
        <f t="shared" si="8"/>
        <v>0</v>
      </c>
      <c r="X13" s="133">
        <f t="shared" si="8"/>
        <v>0</v>
      </c>
      <c r="Y13" s="133">
        <f t="shared" si="8"/>
        <v>18.518518518518519</v>
      </c>
      <c r="Z13" s="147">
        <f t="shared" si="9"/>
        <v>27</v>
      </c>
      <c r="AA13" s="133">
        <f t="shared" si="10"/>
        <v>0</v>
      </c>
      <c r="AB13" s="133">
        <f t="shared" si="10"/>
        <v>7.4074074074074066</v>
      </c>
      <c r="AC13" s="133">
        <f t="shared" si="10"/>
        <v>3.7037037037037033</v>
      </c>
      <c r="AD13" s="133">
        <f t="shared" si="10"/>
        <v>22.222222222222221</v>
      </c>
      <c r="AE13" s="133">
        <f t="shared" si="10"/>
        <v>18.518518518518519</v>
      </c>
      <c r="AF13" s="133">
        <f t="shared" si="10"/>
        <v>14.814814814814813</v>
      </c>
      <c r="AG13" s="133">
        <f t="shared" si="10"/>
        <v>33.333333333333329</v>
      </c>
      <c r="AH13" s="238">
        <v>20839.944444444445</v>
      </c>
      <c r="AI13" s="147">
        <f t="shared" si="11"/>
        <v>27</v>
      </c>
      <c r="AJ13" s="133">
        <f t="shared" si="12"/>
        <v>3.7037037037037033</v>
      </c>
      <c r="AK13" s="133">
        <f t="shared" si="12"/>
        <v>3.7037037037037033</v>
      </c>
      <c r="AL13" s="133">
        <f t="shared" si="12"/>
        <v>0</v>
      </c>
      <c r="AM13" s="133">
        <f t="shared" si="12"/>
        <v>14.814814814814813</v>
      </c>
      <c r="AN13" s="133">
        <f t="shared" si="12"/>
        <v>11.111111111111111</v>
      </c>
      <c r="AO13" s="133">
        <f t="shared" si="12"/>
        <v>7.4074074074074066</v>
      </c>
      <c r="AP13" s="133">
        <f t="shared" si="12"/>
        <v>59.259259259259252</v>
      </c>
      <c r="AQ13" s="238">
        <v>18870.272727272728</v>
      </c>
      <c r="AR13" s="239">
        <v>6</v>
      </c>
      <c r="AS13" s="240">
        <v>46.333333333333336</v>
      </c>
      <c r="AT13" s="241">
        <v>35</v>
      </c>
      <c r="AU13" s="239">
        <v>16</v>
      </c>
      <c r="AV13" s="240">
        <v>5.1875</v>
      </c>
      <c r="AW13" s="241">
        <v>5</v>
      </c>
      <c r="AX13" s="239">
        <v>16</v>
      </c>
      <c r="AY13" s="240">
        <v>40.1875</v>
      </c>
      <c r="AZ13" s="241">
        <v>30</v>
      </c>
      <c r="BA13" s="239">
        <v>7</v>
      </c>
      <c r="BB13" s="240">
        <v>0.7142857142857143</v>
      </c>
      <c r="BC13" s="241">
        <v>0</v>
      </c>
      <c r="BD13" s="239">
        <v>12</v>
      </c>
      <c r="BE13" s="240">
        <v>22.416666666666668</v>
      </c>
      <c r="BF13" s="241">
        <v>30</v>
      </c>
      <c r="BG13" s="239">
        <v>6</v>
      </c>
      <c r="BH13" s="240">
        <v>3.5</v>
      </c>
      <c r="BI13" s="241">
        <v>0</v>
      </c>
      <c r="BJ13" s="239">
        <v>8</v>
      </c>
      <c r="BK13" s="240">
        <v>24.125</v>
      </c>
      <c r="BL13" s="241">
        <v>1.5</v>
      </c>
      <c r="BM13" s="239">
        <v>13</v>
      </c>
      <c r="BN13" s="240">
        <v>5.4615384615384617</v>
      </c>
      <c r="BO13" s="241">
        <v>5</v>
      </c>
      <c r="BP13" s="239">
        <v>7</v>
      </c>
      <c r="BQ13" s="240">
        <v>1.4285714285714286</v>
      </c>
      <c r="BR13" s="241">
        <v>0</v>
      </c>
      <c r="BS13" s="239">
        <v>10</v>
      </c>
      <c r="BT13" s="240">
        <v>22.3</v>
      </c>
      <c r="BU13" s="241">
        <v>30</v>
      </c>
      <c r="BV13" s="239">
        <v>4</v>
      </c>
      <c r="BW13" s="240">
        <v>10.75</v>
      </c>
      <c r="BX13" s="241">
        <v>8</v>
      </c>
    </row>
    <row r="17" spans="1:76" ht="15" customHeight="1" x14ac:dyDescent="0.15">
      <c r="A17" s="230" t="s">
        <v>504</v>
      </c>
      <c r="B17" s="231"/>
      <c r="C17" s="156">
        <v>1601</v>
      </c>
      <c r="D17" s="156">
        <v>42</v>
      </c>
      <c r="E17" s="156">
        <v>47</v>
      </c>
      <c r="F17" s="156">
        <v>187</v>
      </c>
      <c r="G17" s="156">
        <v>285</v>
      </c>
      <c r="H17" s="156">
        <v>378</v>
      </c>
      <c r="I17" s="156">
        <v>176</v>
      </c>
      <c r="J17" s="156">
        <v>267</v>
      </c>
      <c r="K17" s="156">
        <v>71</v>
      </c>
      <c r="L17" s="156">
        <v>73</v>
      </c>
      <c r="M17" s="156">
        <v>12</v>
      </c>
      <c r="N17" s="156">
        <v>63</v>
      </c>
      <c r="O17" s="156">
        <v>1601</v>
      </c>
      <c r="P17" s="156">
        <v>171</v>
      </c>
      <c r="Q17" s="156">
        <v>213</v>
      </c>
      <c r="R17" s="156">
        <v>276</v>
      </c>
      <c r="S17" s="156">
        <v>317</v>
      </c>
      <c r="T17" s="156">
        <v>300</v>
      </c>
      <c r="U17" s="156">
        <v>127</v>
      </c>
      <c r="V17" s="156">
        <v>110</v>
      </c>
      <c r="W17" s="156">
        <v>24</v>
      </c>
      <c r="X17" s="156">
        <v>11</v>
      </c>
      <c r="Y17" s="156">
        <v>52</v>
      </c>
      <c r="Z17" s="114">
        <v>1601</v>
      </c>
      <c r="AA17" s="114">
        <v>19</v>
      </c>
      <c r="AB17" s="114">
        <v>113</v>
      </c>
      <c r="AC17" s="114">
        <v>156</v>
      </c>
      <c r="AD17" s="114">
        <v>572</v>
      </c>
      <c r="AE17" s="114">
        <v>354</v>
      </c>
      <c r="AF17" s="114">
        <v>289</v>
      </c>
      <c r="AG17" s="114">
        <v>98</v>
      </c>
      <c r="AI17" s="156">
        <v>1582</v>
      </c>
      <c r="AJ17" s="156">
        <v>134</v>
      </c>
      <c r="AK17" s="156">
        <v>105</v>
      </c>
      <c r="AL17" s="156">
        <v>93</v>
      </c>
      <c r="AM17" s="156">
        <v>298</v>
      </c>
      <c r="AN17" s="156">
        <v>181</v>
      </c>
      <c r="AO17" s="156">
        <v>119</v>
      </c>
      <c r="AP17" s="156">
        <v>652</v>
      </c>
      <c r="AQ17" s="156"/>
      <c r="AR17" s="156"/>
      <c r="AS17" s="156"/>
      <c r="AT17" s="156"/>
      <c r="AU17" s="156"/>
      <c r="AV17" s="156"/>
      <c r="AW17" s="156"/>
      <c r="AX17" s="156"/>
      <c r="AY17" s="156"/>
      <c r="AZ17" s="156"/>
      <c r="BA17" s="156"/>
      <c r="BB17" s="156"/>
      <c r="BC17" s="156"/>
      <c r="BD17" s="156"/>
      <c r="BE17" s="156"/>
      <c r="BF17" s="156"/>
      <c r="BG17" s="156"/>
      <c r="BH17" s="156"/>
      <c r="BI17" s="156"/>
      <c r="BJ17" s="156"/>
      <c r="BK17" s="156"/>
      <c r="BL17" s="156"/>
      <c r="BM17" s="156"/>
      <c r="BN17" s="156"/>
      <c r="BO17" s="156"/>
      <c r="BP17" s="156"/>
      <c r="BQ17" s="156"/>
      <c r="BR17" s="156"/>
      <c r="BS17" s="156"/>
      <c r="BT17" s="156"/>
      <c r="BU17" s="156"/>
      <c r="BV17" s="156"/>
      <c r="BW17" s="156"/>
      <c r="BX17" s="156"/>
    </row>
    <row r="18" spans="1:76" ht="15" customHeight="1" x14ac:dyDescent="0.15">
      <c r="A18" s="236"/>
      <c r="B18" s="237"/>
      <c r="C18" s="156"/>
      <c r="D18" s="156"/>
      <c r="E18" s="156"/>
      <c r="F18" s="156"/>
      <c r="G18" s="156"/>
      <c r="H18" s="156"/>
      <c r="I18" s="156"/>
      <c r="J18" s="156"/>
      <c r="K18" s="156"/>
      <c r="L18" s="156"/>
      <c r="M18" s="156"/>
      <c r="N18" s="156"/>
      <c r="O18" s="156"/>
      <c r="P18" s="156"/>
      <c r="Q18" s="156"/>
      <c r="R18" s="156"/>
      <c r="S18" s="156"/>
      <c r="T18" s="156"/>
      <c r="U18" s="156"/>
      <c r="V18" s="156"/>
      <c r="W18" s="156"/>
      <c r="X18" s="156"/>
      <c r="Y18" s="156"/>
      <c r="AI18" s="156"/>
      <c r="AJ18" s="156"/>
      <c r="AK18" s="156"/>
      <c r="AL18" s="156"/>
      <c r="AM18" s="156"/>
      <c r="AN18" s="156"/>
      <c r="AO18" s="156"/>
      <c r="AP18" s="156"/>
      <c r="AQ18" s="156"/>
      <c r="AR18" s="156"/>
      <c r="AS18" s="156"/>
      <c r="AT18" s="156"/>
      <c r="AU18" s="156"/>
      <c r="AV18" s="156"/>
      <c r="AW18" s="156"/>
      <c r="AX18" s="156"/>
      <c r="AY18" s="156"/>
      <c r="AZ18" s="156"/>
      <c r="BA18" s="156"/>
      <c r="BB18" s="156"/>
      <c r="BC18" s="156"/>
      <c r="BD18" s="156"/>
      <c r="BE18" s="156"/>
      <c r="BF18" s="156"/>
      <c r="BG18" s="156"/>
      <c r="BH18" s="156"/>
      <c r="BI18" s="156"/>
      <c r="BJ18" s="156"/>
      <c r="BK18" s="156"/>
      <c r="BL18" s="156"/>
      <c r="BM18" s="156"/>
      <c r="BN18" s="156"/>
      <c r="BO18" s="156"/>
      <c r="BP18" s="156"/>
      <c r="BQ18" s="156"/>
      <c r="BR18" s="156"/>
      <c r="BS18" s="156"/>
      <c r="BT18" s="156"/>
      <c r="BU18" s="156"/>
      <c r="BV18" s="156"/>
      <c r="BW18" s="156"/>
      <c r="BX18" s="156"/>
    </row>
    <row r="19" spans="1:76" ht="15" customHeight="1" x14ac:dyDescent="0.15">
      <c r="A19" s="242" t="s">
        <v>662</v>
      </c>
      <c r="B19" s="243" t="s">
        <v>617</v>
      </c>
      <c r="C19" s="156">
        <v>48</v>
      </c>
      <c r="D19" s="156">
        <v>6</v>
      </c>
      <c r="E19" s="156">
        <v>5</v>
      </c>
      <c r="F19" s="156">
        <v>19</v>
      </c>
      <c r="G19" s="156">
        <v>8</v>
      </c>
      <c r="H19" s="156">
        <v>9</v>
      </c>
      <c r="I19" s="156">
        <v>0</v>
      </c>
      <c r="J19" s="156">
        <v>1</v>
      </c>
      <c r="K19" s="156">
        <v>0</v>
      </c>
      <c r="L19" s="156">
        <v>0</v>
      </c>
      <c r="M19" s="156">
        <v>0</v>
      </c>
      <c r="N19" s="156">
        <v>0</v>
      </c>
      <c r="O19" s="156">
        <v>48</v>
      </c>
      <c r="P19" s="156">
        <v>25</v>
      </c>
      <c r="Q19" s="156">
        <v>13</v>
      </c>
      <c r="R19" s="156">
        <v>6</v>
      </c>
      <c r="S19" s="156">
        <v>3</v>
      </c>
      <c r="T19" s="156">
        <v>1</v>
      </c>
      <c r="U19" s="156">
        <v>0</v>
      </c>
      <c r="V19" s="156">
        <v>0</v>
      </c>
      <c r="W19" s="156">
        <v>0</v>
      </c>
      <c r="X19" s="156">
        <v>0</v>
      </c>
      <c r="Y19" s="156">
        <v>0</v>
      </c>
      <c r="Z19" s="114">
        <v>48</v>
      </c>
      <c r="AA19" s="114">
        <v>3</v>
      </c>
      <c r="AB19" s="114">
        <v>31</v>
      </c>
      <c r="AC19" s="114">
        <v>8</v>
      </c>
      <c r="AD19" s="114">
        <v>3</v>
      </c>
      <c r="AE19" s="114">
        <v>0</v>
      </c>
      <c r="AF19" s="114">
        <v>1</v>
      </c>
      <c r="AG19" s="114">
        <v>2</v>
      </c>
      <c r="AI19" s="156">
        <v>45</v>
      </c>
      <c r="AJ19" s="156">
        <v>4</v>
      </c>
      <c r="AK19" s="156">
        <v>15</v>
      </c>
      <c r="AL19" s="156">
        <v>2</v>
      </c>
      <c r="AM19" s="156">
        <v>0</v>
      </c>
      <c r="AN19" s="156">
        <v>0</v>
      </c>
      <c r="AO19" s="156">
        <v>0</v>
      </c>
      <c r="AP19" s="156">
        <v>24</v>
      </c>
      <c r="AQ19" s="156"/>
      <c r="AR19" s="156"/>
      <c r="AS19" s="156"/>
      <c r="AT19" s="156"/>
      <c r="AU19" s="156"/>
      <c r="AV19" s="156"/>
      <c r="AW19" s="156"/>
      <c r="AX19" s="156"/>
      <c r="AY19" s="156"/>
      <c r="AZ19" s="156"/>
      <c r="BA19" s="156"/>
      <c r="BB19" s="156"/>
      <c r="BC19" s="156"/>
      <c r="BD19" s="156"/>
      <c r="BE19" s="156"/>
      <c r="BF19" s="156"/>
      <c r="BG19" s="156"/>
      <c r="BH19" s="156"/>
      <c r="BI19" s="156"/>
      <c r="BJ19" s="156"/>
      <c r="BK19" s="156"/>
      <c r="BL19" s="156"/>
      <c r="BM19" s="156"/>
      <c r="BN19" s="156"/>
      <c r="BO19" s="156"/>
      <c r="BP19" s="156"/>
      <c r="BQ19" s="156"/>
      <c r="BR19" s="156"/>
      <c r="BS19" s="156"/>
      <c r="BT19" s="156"/>
      <c r="BU19" s="156"/>
      <c r="BV19" s="156"/>
      <c r="BW19" s="156"/>
      <c r="BX19" s="156"/>
    </row>
    <row r="20" spans="1:76" ht="15" customHeight="1" x14ac:dyDescent="0.15">
      <c r="A20" s="150" t="s">
        <v>726</v>
      </c>
      <c r="B20" s="244" t="s">
        <v>618</v>
      </c>
      <c r="C20" s="156">
        <v>65</v>
      </c>
      <c r="D20" s="156">
        <v>5</v>
      </c>
      <c r="E20" s="156">
        <v>9</v>
      </c>
      <c r="F20" s="156">
        <v>17</v>
      </c>
      <c r="G20" s="156">
        <v>15</v>
      </c>
      <c r="H20" s="156">
        <v>10</v>
      </c>
      <c r="I20" s="156">
        <v>3</v>
      </c>
      <c r="J20" s="156">
        <v>2</v>
      </c>
      <c r="K20" s="156">
        <v>0</v>
      </c>
      <c r="L20" s="156">
        <v>0</v>
      </c>
      <c r="M20" s="156">
        <v>2</v>
      </c>
      <c r="N20" s="156">
        <v>2</v>
      </c>
      <c r="O20" s="156">
        <v>65</v>
      </c>
      <c r="P20" s="156">
        <v>29</v>
      </c>
      <c r="Q20" s="156">
        <v>17</v>
      </c>
      <c r="R20" s="156">
        <v>10</v>
      </c>
      <c r="S20" s="156">
        <v>6</v>
      </c>
      <c r="T20" s="156">
        <v>1</v>
      </c>
      <c r="U20" s="156">
        <v>0</v>
      </c>
      <c r="V20" s="156">
        <v>0</v>
      </c>
      <c r="W20" s="156">
        <v>0</v>
      </c>
      <c r="X20" s="156">
        <v>2</v>
      </c>
      <c r="Y20" s="156">
        <v>0</v>
      </c>
      <c r="Z20" s="114">
        <v>65</v>
      </c>
      <c r="AA20" s="114">
        <v>6</v>
      </c>
      <c r="AB20" s="114">
        <v>31</v>
      </c>
      <c r="AC20" s="114">
        <v>15</v>
      </c>
      <c r="AD20" s="114">
        <v>8</v>
      </c>
      <c r="AE20" s="114">
        <v>1</v>
      </c>
      <c r="AF20" s="114">
        <v>1</v>
      </c>
      <c r="AG20" s="114">
        <v>3</v>
      </c>
      <c r="AI20" s="156">
        <v>59</v>
      </c>
      <c r="AJ20" s="156">
        <v>4</v>
      </c>
      <c r="AK20" s="156">
        <v>19</v>
      </c>
      <c r="AL20" s="156">
        <v>7</v>
      </c>
      <c r="AM20" s="156">
        <v>1</v>
      </c>
      <c r="AN20" s="156">
        <v>0</v>
      </c>
      <c r="AO20" s="156">
        <v>0</v>
      </c>
      <c r="AP20" s="156">
        <v>28</v>
      </c>
      <c r="AQ20" s="156"/>
      <c r="AR20" s="156"/>
      <c r="AS20" s="156"/>
      <c r="AT20" s="156"/>
      <c r="AU20" s="156"/>
      <c r="AV20" s="156"/>
      <c r="AW20" s="156"/>
      <c r="AX20" s="156"/>
      <c r="AY20" s="156"/>
      <c r="AZ20" s="156"/>
      <c r="BA20" s="156"/>
      <c r="BB20" s="156"/>
      <c r="BC20" s="156"/>
      <c r="BD20" s="156"/>
      <c r="BE20" s="156"/>
      <c r="BF20" s="156"/>
      <c r="BG20" s="156"/>
      <c r="BH20" s="156"/>
      <c r="BI20" s="156"/>
      <c r="BJ20" s="156"/>
      <c r="BK20" s="156"/>
      <c r="BL20" s="156"/>
      <c r="BM20" s="156"/>
      <c r="BN20" s="156"/>
      <c r="BO20" s="156"/>
      <c r="BP20" s="156"/>
      <c r="BQ20" s="156"/>
      <c r="BR20" s="156"/>
      <c r="BS20" s="156"/>
      <c r="BT20" s="156"/>
      <c r="BU20" s="156"/>
      <c r="BV20" s="156"/>
      <c r="BW20" s="156"/>
      <c r="BX20" s="156"/>
    </row>
    <row r="21" spans="1:76" ht="15" customHeight="1" x14ac:dyDescent="0.15">
      <c r="A21" s="150"/>
      <c r="B21" s="244" t="s">
        <v>619</v>
      </c>
      <c r="C21" s="156">
        <v>370</v>
      </c>
      <c r="D21" s="156">
        <v>19</v>
      </c>
      <c r="E21" s="156">
        <v>22</v>
      </c>
      <c r="F21" s="156">
        <v>76</v>
      </c>
      <c r="G21" s="156">
        <v>109</v>
      </c>
      <c r="H21" s="156">
        <v>98</v>
      </c>
      <c r="I21" s="156">
        <v>26</v>
      </c>
      <c r="J21" s="156">
        <v>13</v>
      </c>
      <c r="K21" s="156">
        <v>0</v>
      </c>
      <c r="L21" s="156">
        <v>0</v>
      </c>
      <c r="M21" s="156">
        <v>0</v>
      </c>
      <c r="N21" s="156">
        <v>7</v>
      </c>
      <c r="O21" s="156">
        <v>370</v>
      </c>
      <c r="P21" s="156">
        <v>41</v>
      </c>
      <c r="Q21" s="156">
        <v>65</v>
      </c>
      <c r="R21" s="156">
        <v>103</v>
      </c>
      <c r="S21" s="156">
        <v>96</v>
      </c>
      <c r="T21" s="156">
        <v>38</v>
      </c>
      <c r="U21" s="156">
        <v>13</v>
      </c>
      <c r="V21" s="156">
        <v>7</v>
      </c>
      <c r="W21" s="156">
        <v>1</v>
      </c>
      <c r="X21" s="156">
        <v>0</v>
      </c>
      <c r="Y21" s="156">
        <v>6</v>
      </c>
      <c r="Z21" s="114">
        <v>370</v>
      </c>
      <c r="AA21" s="114">
        <v>4</v>
      </c>
      <c r="AB21" s="114">
        <v>36</v>
      </c>
      <c r="AC21" s="114">
        <v>85</v>
      </c>
      <c r="AD21" s="114">
        <v>212</v>
      </c>
      <c r="AE21" s="114">
        <v>3</v>
      </c>
      <c r="AF21" s="114">
        <v>2</v>
      </c>
      <c r="AG21" s="114">
        <v>28</v>
      </c>
      <c r="AI21" s="156">
        <v>366</v>
      </c>
      <c r="AJ21" s="156">
        <v>39</v>
      </c>
      <c r="AK21" s="156">
        <v>33</v>
      </c>
      <c r="AL21" s="156">
        <v>47</v>
      </c>
      <c r="AM21" s="156">
        <v>107</v>
      </c>
      <c r="AN21" s="156">
        <v>0</v>
      </c>
      <c r="AO21" s="156">
        <v>0</v>
      </c>
      <c r="AP21" s="156">
        <v>140</v>
      </c>
      <c r="AQ21" s="156"/>
      <c r="AR21" s="156"/>
      <c r="AS21" s="156"/>
      <c r="AT21" s="156"/>
      <c r="AU21" s="156"/>
      <c r="AV21" s="156"/>
      <c r="AW21" s="156"/>
      <c r="AX21" s="156"/>
      <c r="AY21" s="156"/>
      <c r="AZ21" s="156"/>
      <c r="BA21" s="156"/>
      <c r="BB21" s="156"/>
      <c r="BC21" s="156"/>
      <c r="BD21" s="156"/>
      <c r="BE21" s="156"/>
      <c r="BF21" s="156"/>
      <c r="BG21" s="156"/>
      <c r="BH21" s="156"/>
      <c r="BI21" s="156"/>
      <c r="BJ21" s="156"/>
      <c r="BK21" s="156"/>
      <c r="BL21" s="156"/>
      <c r="BM21" s="156"/>
      <c r="BN21" s="156"/>
      <c r="BO21" s="156"/>
      <c r="BP21" s="156"/>
      <c r="BQ21" s="156"/>
      <c r="BR21" s="156"/>
      <c r="BS21" s="156"/>
      <c r="BT21" s="156"/>
      <c r="BU21" s="156"/>
      <c r="BV21" s="156"/>
      <c r="BW21" s="156"/>
      <c r="BX21" s="156"/>
    </row>
    <row r="22" spans="1:76" ht="15" customHeight="1" x14ac:dyDescent="0.15">
      <c r="A22" s="150"/>
      <c r="B22" s="244" t="s">
        <v>620</v>
      </c>
      <c r="C22" s="156">
        <v>370</v>
      </c>
      <c r="D22" s="156">
        <v>4</v>
      </c>
      <c r="E22" s="156">
        <v>6</v>
      </c>
      <c r="F22" s="156">
        <v>47</v>
      </c>
      <c r="G22" s="156">
        <v>92</v>
      </c>
      <c r="H22" s="156">
        <v>123</v>
      </c>
      <c r="I22" s="156">
        <v>50</v>
      </c>
      <c r="J22" s="156">
        <v>28</v>
      </c>
      <c r="K22" s="156">
        <v>1</v>
      </c>
      <c r="L22" s="156">
        <v>1</v>
      </c>
      <c r="M22" s="156">
        <v>1</v>
      </c>
      <c r="N22" s="156">
        <v>17</v>
      </c>
      <c r="O22" s="156">
        <v>370</v>
      </c>
      <c r="P22" s="156">
        <v>38</v>
      </c>
      <c r="Q22" s="156">
        <v>54</v>
      </c>
      <c r="R22" s="156">
        <v>70</v>
      </c>
      <c r="S22" s="156">
        <v>103</v>
      </c>
      <c r="T22" s="156">
        <v>65</v>
      </c>
      <c r="U22" s="156">
        <v>17</v>
      </c>
      <c r="V22" s="156">
        <v>4</v>
      </c>
      <c r="W22" s="156">
        <v>3</v>
      </c>
      <c r="X22" s="156">
        <v>1</v>
      </c>
      <c r="Y22" s="156">
        <v>15</v>
      </c>
      <c r="Z22" s="114">
        <v>370</v>
      </c>
      <c r="AA22" s="114">
        <v>3</v>
      </c>
      <c r="AB22" s="114">
        <v>9</v>
      </c>
      <c r="AC22" s="114">
        <v>37</v>
      </c>
      <c r="AD22" s="114">
        <v>280</v>
      </c>
      <c r="AE22" s="114">
        <v>22</v>
      </c>
      <c r="AF22" s="114">
        <v>7</v>
      </c>
      <c r="AG22" s="114">
        <v>12</v>
      </c>
      <c r="AI22" s="156">
        <v>367</v>
      </c>
      <c r="AJ22" s="156">
        <v>23</v>
      </c>
      <c r="AK22" s="156">
        <v>17</v>
      </c>
      <c r="AL22" s="156">
        <v>30</v>
      </c>
      <c r="AM22" s="156">
        <v>145</v>
      </c>
      <c r="AN22" s="156">
        <v>6</v>
      </c>
      <c r="AO22" s="156">
        <v>0</v>
      </c>
      <c r="AP22" s="156">
        <v>146</v>
      </c>
      <c r="AQ22" s="156"/>
      <c r="AR22" s="156"/>
      <c r="AS22" s="156"/>
      <c r="AT22" s="156"/>
      <c r="AU22" s="156"/>
      <c r="AV22" s="156"/>
      <c r="AW22" s="156"/>
      <c r="AX22" s="156"/>
      <c r="AY22" s="156"/>
      <c r="AZ22" s="156"/>
      <c r="BA22" s="156"/>
      <c r="BB22" s="156"/>
      <c r="BC22" s="156"/>
      <c r="BD22" s="156"/>
      <c r="BE22" s="156"/>
      <c r="BF22" s="156"/>
      <c r="BG22" s="156"/>
      <c r="BH22" s="156"/>
      <c r="BI22" s="156"/>
      <c r="BJ22" s="156"/>
      <c r="BK22" s="156"/>
      <c r="BL22" s="156"/>
      <c r="BM22" s="156"/>
      <c r="BN22" s="156"/>
      <c r="BO22" s="156"/>
      <c r="BP22" s="156"/>
      <c r="BQ22" s="156"/>
      <c r="BR22" s="156"/>
      <c r="BS22" s="156"/>
      <c r="BT22" s="156"/>
      <c r="BU22" s="156"/>
      <c r="BV22" s="156"/>
      <c r="BW22" s="156"/>
      <c r="BX22" s="156"/>
    </row>
    <row r="23" spans="1:76" ht="15" customHeight="1" x14ac:dyDescent="0.15">
      <c r="A23" s="150"/>
      <c r="B23" s="244" t="s">
        <v>621</v>
      </c>
      <c r="C23" s="156">
        <v>291</v>
      </c>
      <c r="D23" s="156">
        <v>7</v>
      </c>
      <c r="E23" s="156">
        <v>2</v>
      </c>
      <c r="F23" s="156">
        <v>20</v>
      </c>
      <c r="G23" s="156">
        <v>41</v>
      </c>
      <c r="H23" s="156">
        <v>92</v>
      </c>
      <c r="I23" s="156">
        <v>44</v>
      </c>
      <c r="J23" s="156">
        <v>64</v>
      </c>
      <c r="K23" s="156">
        <v>3</v>
      </c>
      <c r="L23" s="156">
        <v>1</v>
      </c>
      <c r="M23" s="156">
        <v>2</v>
      </c>
      <c r="N23" s="156">
        <v>15</v>
      </c>
      <c r="O23" s="156">
        <v>291</v>
      </c>
      <c r="P23" s="156">
        <v>18</v>
      </c>
      <c r="Q23" s="156">
        <v>29</v>
      </c>
      <c r="R23" s="156">
        <v>43</v>
      </c>
      <c r="S23" s="156">
        <v>51</v>
      </c>
      <c r="T23" s="156">
        <v>89</v>
      </c>
      <c r="U23" s="156">
        <v>35</v>
      </c>
      <c r="V23" s="156">
        <v>12</v>
      </c>
      <c r="W23" s="156">
        <v>1</v>
      </c>
      <c r="X23" s="156">
        <v>2</v>
      </c>
      <c r="Y23" s="156">
        <v>11</v>
      </c>
      <c r="Z23" s="114">
        <v>291</v>
      </c>
      <c r="AA23" s="114">
        <v>0</v>
      </c>
      <c r="AB23" s="114">
        <v>2</v>
      </c>
      <c r="AC23" s="114">
        <v>6</v>
      </c>
      <c r="AD23" s="114">
        <v>52</v>
      </c>
      <c r="AE23" s="114">
        <v>203</v>
      </c>
      <c r="AF23" s="114">
        <v>11</v>
      </c>
      <c r="AG23" s="114">
        <v>17</v>
      </c>
      <c r="AI23" s="156">
        <v>291</v>
      </c>
      <c r="AJ23" s="156">
        <v>23</v>
      </c>
      <c r="AK23" s="156">
        <v>6</v>
      </c>
      <c r="AL23" s="156">
        <v>5</v>
      </c>
      <c r="AM23" s="156">
        <v>31</v>
      </c>
      <c r="AN23" s="156">
        <v>86</v>
      </c>
      <c r="AO23" s="156">
        <v>2</v>
      </c>
      <c r="AP23" s="156">
        <v>138</v>
      </c>
      <c r="AQ23" s="156"/>
      <c r="AR23" s="156"/>
      <c r="AS23" s="156"/>
      <c r="AT23" s="156"/>
      <c r="AU23" s="156"/>
      <c r="AV23" s="156"/>
      <c r="AW23" s="156"/>
      <c r="AX23" s="156"/>
      <c r="AY23" s="156"/>
      <c r="AZ23" s="156"/>
      <c r="BA23" s="156"/>
      <c r="BB23" s="156"/>
      <c r="BC23" s="156"/>
      <c r="BD23" s="156"/>
      <c r="BE23" s="156"/>
      <c r="BF23" s="156"/>
      <c r="BG23" s="156"/>
      <c r="BH23" s="156"/>
      <c r="BI23" s="156"/>
      <c r="BJ23" s="156"/>
      <c r="BK23" s="156"/>
      <c r="BL23" s="156"/>
      <c r="BM23" s="156"/>
      <c r="BN23" s="156"/>
      <c r="BO23" s="156"/>
      <c r="BP23" s="156"/>
      <c r="BQ23" s="156"/>
      <c r="BR23" s="156"/>
      <c r="BS23" s="156"/>
      <c r="BT23" s="156"/>
      <c r="BU23" s="156"/>
      <c r="BV23" s="156"/>
      <c r="BW23" s="156"/>
      <c r="BX23" s="156"/>
    </row>
    <row r="24" spans="1:76" ht="15" customHeight="1" x14ac:dyDescent="0.15">
      <c r="A24" s="150"/>
      <c r="B24" s="244" t="s">
        <v>622</v>
      </c>
      <c r="C24" s="156">
        <v>256</v>
      </c>
      <c r="D24" s="156">
        <v>0</v>
      </c>
      <c r="E24" s="156">
        <v>0</v>
      </c>
      <c r="F24" s="156">
        <v>4</v>
      </c>
      <c r="G24" s="156">
        <v>12</v>
      </c>
      <c r="H24" s="156">
        <v>37</v>
      </c>
      <c r="I24" s="156">
        <v>35</v>
      </c>
      <c r="J24" s="156">
        <v>104</v>
      </c>
      <c r="K24" s="156">
        <v>28</v>
      </c>
      <c r="L24" s="156">
        <v>25</v>
      </c>
      <c r="M24" s="156">
        <v>2</v>
      </c>
      <c r="N24" s="156">
        <v>9</v>
      </c>
      <c r="O24" s="156">
        <v>256</v>
      </c>
      <c r="P24" s="156">
        <v>10</v>
      </c>
      <c r="Q24" s="156">
        <v>25</v>
      </c>
      <c r="R24" s="156">
        <v>34</v>
      </c>
      <c r="S24" s="156">
        <v>35</v>
      </c>
      <c r="T24" s="156">
        <v>64</v>
      </c>
      <c r="U24" s="156">
        <v>30</v>
      </c>
      <c r="V24" s="156">
        <v>38</v>
      </c>
      <c r="W24" s="156">
        <v>9</v>
      </c>
      <c r="X24" s="156">
        <v>1</v>
      </c>
      <c r="Y24" s="156">
        <v>10</v>
      </c>
      <c r="Z24" s="114">
        <v>256</v>
      </c>
      <c r="AA24" s="114">
        <v>3</v>
      </c>
      <c r="AB24" s="114">
        <v>2</v>
      </c>
      <c r="AC24" s="114">
        <v>2</v>
      </c>
      <c r="AD24" s="114">
        <v>8</v>
      </c>
      <c r="AE24" s="114">
        <v>101</v>
      </c>
      <c r="AF24" s="114">
        <v>126</v>
      </c>
      <c r="AG24" s="114">
        <v>14</v>
      </c>
      <c r="AI24" s="156">
        <v>253</v>
      </c>
      <c r="AJ24" s="156">
        <v>22</v>
      </c>
      <c r="AK24" s="156">
        <v>8</v>
      </c>
      <c r="AL24" s="156">
        <v>0</v>
      </c>
      <c r="AM24" s="156">
        <v>8</v>
      </c>
      <c r="AN24" s="156">
        <v>71</v>
      </c>
      <c r="AO24" s="156">
        <v>50</v>
      </c>
      <c r="AP24" s="156">
        <v>94</v>
      </c>
      <c r="AQ24" s="156"/>
      <c r="AR24" s="156"/>
      <c r="AS24" s="156"/>
      <c r="AT24" s="156"/>
      <c r="AU24" s="156"/>
      <c r="AV24" s="156"/>
      <c r="AW24" s="156"/>
      <c r="AX24" s="156"/>
      <c r="AY24" s="156"/>
      <c r="AZ24" s="156"/>
      <c r="BA24" s="156"/>
      <c r="BB24" s="156"/>
      <c r="BC24" s="156"/>
      <c r="BD24" s="156"/>
      <c r="BE24" s="156"/>
      <c r="BF24" s="156"/>
      <c r="BG24" s="156"/>
      <c r="BH24" s="156"/>
      <c r="BI24" s="156"/>
      <c r="BJ24" s="156"/>
      <c r="BK24" s="156"/>
      <c r="BL24" s="156"/>
      <c r="BM24" s="156"/>
      <c r="BN24" s="156"/>
      <c r="BO24" s="156"/>
      <c r="BP24" s="156"/>
      <c r="BQ24" s="156"/>
      <c r="BR24" s="156"/>
      <c r="BS24" s="156"/>
      <c r="BT24" s="156"/>
      <c r="BU24" s="156"/>
      <c r="BV24" s="156"/>
      <c r="BW24" s="156"/>
      <c r="BX24" s="156"/>
    </row>
    <row r="25" spans="1:76" ht="15" customHeight="1" x14ac:dyDescent="0.15">
      <c r="A25" s="150"/>
      <c r="B25" s="244" t="s">
        <v>623</v>
      </c>
      <c r="C25" s="156">
        <v>174</v>
      </c>
      <c r="D25" s="156">
        <v>1</v>
      </c>
      <c r="E25" s="156">
        <v>2</v>
      </c>
      <c r="F25" s="156">
        <v>1</v>
      </c>
      <c r="G25" s="156">
        <v>2</v>
      </c>
      <c r="H25" s="156">
        <v>5</v>
      </c>
      <c r="I25" s="156">
        <v>16</v>
      </c>
      <c r="J25" s="156">
        <v>54</v>
      </c>
      <c r="K25" s="156">
        <v>39</v>
      </c>
      <c r="L25" s="156">
        <v>42</v>
      </c>
      <c r="M25" s="156">
        <v>5</v>
      </c>
      <c r="N25" s="156">
        <v>7</v>
      </c>
      <c r="O25" s="156">
        <v>174</v>
      </c>
      <c r="P25" s="156">
        <v>8</v>
      </c>
      <c r="Q25" s="156">
        <v>7</v>
      </c>
      <c r="R25" s="156">
        <v>8</v>
      </c>
      <c r="S25" s="156">
        <v>17</v>
      </c>
      <c r="T25" s="156">
        <v>37</v>
      </c>
      <c r="U25" s="156">
        <v>30</v>
      </c>
      <c r="V25" s="156">
        <v>47</v>
      </c>
      <c r="W25" s="156">
        <v>10</v>
      </c>
      <c r="X25" s="156">
        <v>5</v>
      </c>
      <c r="Y25" s="156">
        <v>5</v>
      </c>
      <c r="Z25" s="114">
        <v>174</v>
      </c>
      <c r="AA25" s="114">
        <v>0</v>
      </c>
      <c r="AB25" s="114">
        <v>0</v>
      </c>
      <c r="AC25" s="114">
        <v>2</v>
      </c>
      <c r="AD25" s="114">
        <v>3</v>
      </c>
      <c r="AE25" s="114">
        <v>19</v>
      </c>
      <c r="AF25" s="114">
        <v>137</v>
      </c>
      <c r="AG25" s="114">
        <v>13</v>
      </c>
      <c r="AI25" s="156">
        <v>174</v>
      </c>
      <c r="AJ25" s="156">
        <v>18</v>
      </c>
      <c r="AK25" s="156">
        <v>6</v>
      </c>
      <c r="AL25" s="156">
        <v>2</v>
      </c>
      <c r="AM25" s="156">
        <v>2</v>
      </c>
      <c r="AN25" s="156">
        <v>15</v>
      </c>
      <c r="AO25" s="156">
        <v>65</v>
      </c>
      <c r="AP25" s="156">
        <v>66</v>
      </c>
      <c r="AQ25" s="156"/>
      <c r="AR25" s="156"/>
      <c r="AS25" s="156"/>
      <c r="AT25" s="156"/>
      <c r="AU25" s="156"/>
      <c r="AV25" s="156"/>
      <c r="AW25" s="156"/>
      <c r="AX25" s="156"/>
      <c r="AY25" s="156"/>
      <c r="AZ25" s="156"/>
      <c r="BA25" s="156"/>
      <c r="BB25" s="156"/>
      <c r="BC25" s="156"/>
      <c r="BD25" s="156"/>
      <c r="BE25" s="156"/>
      <c r="BF25" s="156"/>
      <c r="BG25" s="156"/>
      <c r="BH25" s="156"/>
      <c r="BI25" s="156"/>
      <c r="BJ25" s="156"/>
      <c r="BK25" s="156"/>
      <c r="BL25" s="156"/>
      <c r="BM25" s="156"/>
      <c r="BN25" s="156"/>
      <c r="BO25" s="156"/>
      <c r="BP25" s="156"/>
      <c r="BQ25" s="156"/>
      <c r="BR25" s="156"/>
      <c r="BS25" s="156"/>
      <c r="BT25" s="156"/>
      <c r="BU25" s="156"/>
      <c r="BV25" s="156"/>
      <c r="BW25" s="156"/>
      <c r="BX25" s="156"/>
    </row>
    <row r="26" spans="1:76" ht="15" customHeight="1" x14ac:dyDescent="0.15">
      <c r="A26" s="236"/>
      <c r="B26" s="152" t="s">
        <v>332</v>
      </c>
      <c r="C26" s="156">
        <v>27</v>
      </c>
      <c r="D26" s="156">
        <v>0</v>
      </c>
      <c r="E26" s="156">
        <v>1</v>
      </c>
      <c r="F26" s="156">
        <v>3</v>
      </c>
      <c r="G26" s="156">
        <v>6</v>
      </c>
      <c r="H26" s="156">
        <v>4</v>
      </c>
      <c r="I26" s="156">
        <v>2</v>
      </c>
      <c r="J26" s="156">
        <v>1</v>
      </c>
      <c r="K26" s="156">
        <v>0</v>
      </c>
      <c r="L26" s="156">
        <v>4</v>
      </c>
      <c r="M26" s="156">
        <v>0</v>
      </c>
      <c r="N26" s="156">
        <v>6</v>
      </c>
      <c r="O26" s="156">
        <v>27</v>
      </c>
      <c r="P26" s="156">
        <v>2</v>
      </c>
      <c r="Q26" s="156">
        <v>3</v>
      </c>
      <c r="R26" s="156">
        <v>2</v>
      </c>
      <c r="S26" s="156">
        <v>6</v>
      </c>
      <c r="T26" s="156">
        <v>5</v>
      </c>
      <c r="U26" s="156">
        <v>2</v>
      </c>
      <c r="V26" s="156">
        <v>2</v>
      </c>
      <c r="W26" s="156">
        <v>0</v>
      </c>
      <c r="X26" s="156">
        <v>0</v>
      </c>
      <c r="Y26" s="156">
        <v>5</v>
      </c>
      <c r="Z26" s="114">
        <v>27</v>
      </c>
      <c r="AA26" s="114">
        <v>0</v>
      </c>
      <c r="AB26" s="114">
        <v>2</v>
      </c>
      <c r="AC26" s="114">
        <v>1</v>
      </c>
      <c r="AD26" s="114">
        <v>6</v>
      </c>
      <c r="AE26" s="114">
        <v>5</v>
      </c>
      <c r="AF26" s="114">
        <v>4</v>
      </c>
      <c r="AG26" s="114">
        <v>9</v>
      </c>
      <c r="AI26" s="156">
        <v>27</v>
      </c>
      <c r="AJ26" s="156">
        <v>1</v>
      </c>
      <c r="AK26" s="156">
        <v>1</v>
      </c>
      <c r="AL26" s="156">
        <v>0</v>
      </c>
      <c r="AM26" s="156">
        <v>4</v>
      </c>
      <c r="AN26" s="156">
        <v>3</v>
      </c>
      <c r="AO26" s="156">
        <v>2</v>
      </c>
      <c r="AP26" s="156">
        <v>16</v>
      </c>
      <c r="AQ26" s="156"/>
      <c r="AR26" s="156"/>
      <c r="AS26" s="156"/>
      <c r="AT26" s="156"/>
      <c r="AU26" s="156"/>
      <c r="AV26" s="156"/>
      <c r="AW26" s="156"/>
      <c r="AX26" s="156"/>
      <c r="AY26" s="156"/>
      <c r="AZ26" s="156"/>
      <c r="BA26" s="156"/>
      <c r="BB26" s="156"/>
      <c r="BC26" s="156"/>
      <c r="BD26" s="156"/>
      <c r="BE26" s="156"/>
      <c r="BF26" s="156"/>
      <c r="BG26" s="156"/>
      <c r="BH26" s="156"/>
      <c r="BI26" s="156"/>
      <c r="BJ26" s="156"/>
      <c r="BK26" s="156"/>
      <c r="BL26" s="156"/>
      <c r="BM26" s="156"/>
      <c r="BN26" s="156"/>
      <c r="BO26" s="156"/>
      <c r="BP26" s="156"/>
      <c r="BQ26" s="156"/>
      <c r="BR26" s="156"/>
      <c r="BS26" s="156"/>
      <c r="BT26" s="156"/>
      <c r="BU26" s="156"/>
      <c r="BV26" s="156"/>
      <c r="BW26" s="156"/>
      <c r="BX26" s="156"/>
    </row>
  </sheetData>
  <phoneticPr fontId="1"/>
  <pageMargins left="0.39370078740157483" right="0.39370078740157483" top="0.70866141732283472" bottom="0.39370078740157483" header="0.31496062992125984" footer="0.19685039370078741"/>
  <pageSetup paperSize="9" scale="85" orientation="landscape" horizontalDpi="200" verticalDpi="200" r:id="rId1"/>
  <headerFooter alignWithMargins="0">
    <oddHeader>&amp;R[４．介護サービス量の適正性]
&amp;A  (&amp;P/&amp;N)</oddHeader>
  </headerFooter>
  <colBreaks count="6" manualBreakCount="6">
    <brk id="14" max="1048575" man="1"/>
    <brk id="25" max="1048575" man="1"/>
    <brk id="34" max="1048575" man="1"/>
    <brk id="43" max="1048575" man="1"/>
    <brk id="55" max="1048575" man="1"/>
    <brk id="73"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
  <sheetViews>
    <sheetView showGridLines="0" view="pageBreakPreview" zoomScale="85" zoomScaleNormal="100" zoomScaleSheetLayoutView="85" workbookViewId="0"/>
  </sheetViews>
  <sheetFormatPr defaultColWidth="8" defaultRowHeight="15" customHeight="1" x14ac:dyDescent="0.15"/>
  <cols>
    <col min="1" max="1" width="11.5703125" style="114" customWidth="1"/>
    <col min="2" max="2" width="20.7109375" style="114" customWidth="1"/>
    <col min="3" max="20" width="8.140625" style="114" customWidth="1"/>
    <col min="21" max="16384" width="8" style="114"/>
  </cols>
  <sheetData>
    <row r="1" spans="1:21" ht="15" customHeight="1" x14ac:dyDescent="0.15">
      <c r="C1" s="190" t="s">
        <v>697</v>
      </c>
      <c r="L1" s="190" t="s">
        <v>697</v>
      </c>
    </row>
    <row r="2" spans="1:21" ht="15" customHeight="1" x14ac:dyDescent="0.15">
      <c r="C2" s="114" t="s">
        <v>797</v>
      </c>
      <c r="L2" s="114" t="s">
        <v>798</v>
      </c>
    </row>
    <row r="3" spans="1:21" s="123" customFormat="1" ht="30" customHeight="1" x14ac:dyDescent="0.15">
      <c r="A3" s="115"/>
      <c r="B3" s="117"/>
      <c r="C3" s="159" t="s">
        <v>499</v>
      </c>
      <c r="D3" s="258" t="s">
        <v>777</v>
      </c>
      <c r="E3" s="258" t="s">
        <v>778</v>
      </c>
      <c r="F3" s="259" t="s">
        <v>779</v>
      </c>
      <c r="G3" s="259" t="s">
        <v>799</v>
      </c>
      <c r="H3" s="259" t="s">
        <v>800</v>
      </c>
      <c r="I3" s="259" t="s">
        <v>801</v>
      </c>
      <c r="J3" s="226" t="s">
        <v>332</v>
      </c>
      <c r="K3" s="226" t="s">
        <v>802</v>
      </c>
      <c r="L3" s="159" t="s">
        <v>499</v>
      </c>
      <c r="M3" s="258" t="s">
        <v>777</v>
      </c>
      <c r="N3" s="258" t="s">
        <v>778</v>
      </c>
      <c r="O3" s="259" t="s">
        <v>779</v>
      </c>
      <c r="P3" s="259" t="s">
        <v>799</v>
      </c>
      <c r="Q3" s="259" t="s">
        <v>800</v>
      </c>
      <c r="R3" s="259" t="s">
        <v>801</v>
      </c>
      <c r="S3" s="226" t="s">
        <v>332</v>
      </c>
      <c r="T3" s="226" t="s">
        <v>802</v>
      </c>
    </row>
    <row r="4" spans="1:21" ht="15" customHeight="1" x14ac:dyDescent="0.15">
      <c r="A4" s="230" t="s">
        <v>504</v>
      </c>
      <c r="B4" s="231"/>
      <c r="C4" s="128">
        <f t="shared" ref="C4:S4" si="0">C14</f>
        <v>1290</v>
      </c>
      <c r="D4" s="128">
        <f t="shared" si="0"/>
        <v>372</v>
      </c>
      <c r="E4" s="128">
        <f t="shared" si="0"/>
        <v>8</v>
      </c>
      <c r="F4" s="128">
        <f t="shared" si="0"/>
        <v>7</v>
      </c>
      <c r="G4" s="128">
        <f t="shared" si="0"/>
        <v>19</v>
      </c>
      <c r="H4" s="128">
        <f t="shared" si="0"/>
        <v>26</v>
      </c>
      <c r="I4" s="128">
        <f t="shared" si="0"/>
        <v>50</v>
      </c>
      <c r="J4" s="128">
        <f t="shared" si="0"/>
        <v>808</v>
      </c>
      <c r="K4" s="175">
        <v>10.885892116182573</v>
      </c>
      <c r="L4" s="128">
        <f t="shared" si="0"/>
        <v>1290</v>
      </c>
      <c r="M4" s="128">
        <f t="shared" si="0"/>
        <v>316</v>
      </c>
      <c r="N4" s="128">
        <f t="shared" si="0"/>
        <v>15</v>
      </c>
      <c r="O4" s="128">
        <f t="shared" si="0"/>
        <v>9</v>
      </c>
      <c r="P4" s="128">
        <f t="shared" si="0"/>
        <v>22</v>
      </c>
      <c r="Q4" s="128">
        <f t="shared" si="0"/>
        <v>86</v>
      </c>
      <c r="R4" s="128">
        <f t="shared" si="0"/>
        <v>88</v>
      </c>
      <c r="S4" s="128">
        <f t="shared" si="0"/>
        <v>754</v>
      </c>
      <c r="T4" s="175">
        <v>18.899253731343283</v>
      </c>
    </row>
    <row r="5" spans="1:21" ht="15" customHeight="1" x14ac:dyDescent="0.15">
      <c r="A5" s="236"/>
      <c r="B5" s="237"/>
      <c r="C5" s="134">
        <f>IF(SUM(D5:J5)&gt;100,"－",SUM(D5:J5))</f>
        <v>100</v>
      </c>
      <c r="D5" s="133">
        <f t="shared" ref="D5:J5" si="1">D4/$C4*100</f>
        <v>28.837209302325583</v>
      </c>
      <c r="E5" s="133">
        <f t="shared" si="1"/>
        <v>0.62015503875968991</v>
      </c>
      <c r="F5" s="133">
        <f t="shared" si="1"/>
        <v>0.54263565891472865</v>
      </c>
      <c r="G5" s="133">
        <f t="shared" si="1"/>
        <v>1.4728682170542635</v>
      </c>
      <c r="H5" s="133">
        <f t="shared" si="1"/>
        <v>2.0155038759689923</v>
      </c>
      <c r="I5" s="133">
        <f t="shared" si="1"/>
        <v>3.8759689922480618</v>
      </c>
      <c r="J5" s="133">
        <f t="shared" si="1"/>
        <v>62.635658914728687</v>
      </c>
      <c r="K5" s="134"/>
      <c r="L5" s="134">
        <f>IF(SUM(M5:S5)&gt;100,"－",SUM(M5:S5))</f>
        <v>100</v>
      </c>
      <c r="M5" s="133">
        <f t="shared" ref="M5:S5" si="2">M4/$L4*100</f>
        <v>24.496124031007753</v>
      </c>
      <c r="N5" s="133">
        <f t="shared" si="2"/>
        <v>1.1627906976744187</v>
      </c>
      <c r="O5" s="133">
        <f t="shared" si="2"/>
        <v>0.69767441860465118</v>
      </c>
      <c r="P5" s="133">
        <f t="shared" si="2"/>
        <v>1.7054263565891472</v>
      </c>
      <c r="Q5" s="133">
        <f t="shared" si="2"/>
        <v>6.666666666666667</v>
      </c>
      <c r="R5" s="133">
        <f t="shared" si="2"/>
        <v>6.8217054263565888</v>
      </c>
      <c r="S5" s="133">
        <f t="shared" si="2"/>
        <v>58.449612403100772</v>
      </c>
      <c r="T5" s="134"/>
    </row>
    <row r="6" spans="1:21" ht="15" customHeight="1" x14ac:dyDescent="0.15">
      <c r="A6" s="242" t="s">
        <v>803</v>
      </c>
      <c r="B6" s="243" t="s">
        <v>753</v>
      </c>
      <c r="C6" s="128">
        <f t="shared" ref="C6:C10" si="3">C16</f>
        <v>848</v>
      </c>
      <c r="D6" s="139">
        <f t="shared" ref="D6:J10" si="4">IF($C6=0,0,D16/$C6*100)</f>
        <v>31.367924528301888</v>
      </c>
      <c r="E6" s="139">
        <f t="shared" si="4"/>
        <v>0.35377358490566041</v>
      </c>
      <c r="F6" s="139">
        <f t="shared" si="4"/>
        <v>0.23584905660377359</v>
      </c>
      <c r="G6" s="139">
        <f t="shared" si="4"/>
        <v>0.47169811320754718</v>
      </c>
      <c r="H6" s="139">
        <f t="shared" si="4"/>
        <v>0.82547169811320753</v>
      </c>
      <c r="I6" s="139">
        <f t="shared" si="4"/>
        <v>0.70754716981132082</v>
      </c>
      <c r="J6" s="139">
        <f t="shared" si="4"/>
        <v>66.037735849056602</v>
      </c>
      <c r="K6" s="175">
        <v>2.9583333333333335</v>
      </c>
      <c r="L6" s="128">
        <f t="shared" ref="L6:L10" si="5">L16</f>
        <v>848</v>
      </c>
      <c r="M6" s="139">
        <f t="shared" ref="M6:S10" si="6">IF($L6=0,0,M16/$L6*100)</f>
        <v>25.471698113207548</v>
      </c>
      <c r="N6" s="139">
        <f t="shared" si="6"/>
        <v>0.82547169811320753</v>
      </c>
      <c r="O6" s="139">
        <f t="shared" si="6"/>
        <v>0.82547169811320753</v>
      </c>
      <c r="P6" s="139">
        <f t="shared" si="6"/>
        <v>1.4150943396226416</v>
      </c>
      <c r="Q6" s="139">
        <f t="shared" si="6"/>
        <v>5.8962264150943398</v>
      </c>
      <c r="R6" s="139">
        <f t="shared" si="6"/>
        <v>4.5990566037735849</v>
      </c>
      <c r="S6" s="139">
        <f t="shared" si="6"/>
        <v>60.966981132075468</v>
      </c>
      <c r="T6" s="175">
        <v>15.163141993957703</v>
      </c>
    </row>
    <row r="7" spans="1:21" ht="15" customHeight="1" x14ac:dyDescent="0.15">
      <c r="A7" s="150" t="s">
        <v>804</v>
      </c>
      <c r="B7" s="244" t="s">
        <v>754</v>
      </c>
      <c r="C7" s="143">
        <f t="shared" si="3"/>
        <v>11</v>
      </c>
      <c r="D7" s="142">
        <f t="shared" si="4"/>
        <v>27.27272727272727</v>
      </c>
      <c r="E7" s="142">
        <f t="shared" si="4"/>
        <v>0</v>
      </c>
      <c r="F7" s="142">
        <f t="shared" si="4"/>
        <v>0</v>
      </c>
      <c r="G7" s="142">
        <f t="shared" si="4"/>
        <v>0</v>
      </c>
      <c r="H7" s="142">
        <f t="shared" si="4"/>
        <v>0</v>
      </c>
      <c r="I7" s="142">
        <f t="shared" si="4"/>
        <v>0</v>
      </c>
      <c r="J7" s="142">
        <f t="shared" si="4"/>
        <v>72.727272727272734</v>
      </c>
      <c r="K7" s="176">
        <v>0</v>
      </c>
      <c r="L7" s="143">
        <f t="shared" si="5"/>
        <v>11</v>
      </c>
      <c r="M7" s="142">
        <f t="shared" si="6"/>
        <v>18.181818181818183</v>
      </c>
      <c r="N7" s="142">
        <f t="shared" si="6"/>
        <v>0</v>
      </c>
      <c r="O7" s="142">
        <f t="shared" si="6"/>
        <v>0</v>
      </c>
      <c r="P7" s="142">
        <f t="shared" si="6"/>
        <v>9.0909090909090917</v>
      </c>
      <c r="Q7" s="142">
        <f t="shared" si="6"/>
        <v>0</v>
      </c>
      <c r="R7" s="142">
        <f t="shared" si="6"/>
        <v>9.0909090909090917</v>
      </c>
      <c r="S7" s="142">
        <f t="shared" si="6"/>
        <v>63.636363636363633</v>
      </c>
      <c r="T7" s="176">
        <v>20.25</v>
      </c>
    </row>
    <row r="8" spans="1:21" ht="15" customHeight="1" x14ac:dyDescent="0.15">
      <c r="A8" s="150"/>
      <c r="B8" s="244" t="s">
        <v>805</v>
      </c>
      <c r="C8" s="143">
        <f t="shared" si="3"/>
        <v>144</v>
      </c>
      <c r="D8" s="142">
        <f t="shared" si="4"/>
        <v>18.75</v>
      </c>
      <c r="E8" s="142">
        <f t="shared" si="4"/>
        <v>2.7777777777777777</v>
      </c>
      <c r="F8" s="142">
        <f t="shared" si="4"/>
        <v>2.7777777777777777</v>
      </c>
      <c r="G8" s="142">
        <f t="shared" si="4"/>
        <v>5.5555555555555554</v>
      </c>
      <c r="H8" s="142">
        <f t="shared" si="4"/>
        <v>7.6388888888888893</v>
      </c>
      <c r="I8" s="142">
        <f t="shared" si="4"/>
        <v>23.611111111111111</v>
      </c>
      <c r="J8" s="142">
        <f t="shared" si="4"/>
        <v>38.888888888888893</v>
      </c>
      <c r="K8" s="176">
        <v>36.31818181818182</v>
      </c>
      <c r="L8" s="143">
        <f t="shared" si="5"/>
        <v>144</v>
      </c>
      <c r="M8" s="142">
        <f t="shared" si="6"/>
        <v>18.055555555555554</v>
      </c>
      <c r="N8" s="142">
        <f t="shared" si="6"/>
        <v>4.8611111111111116</v>
      </c>
      <c r="O8" s="142">
        <f t="shared" si="6"/>
        <v>1.3888888888888888</v>
      </c>
      <c r="P8" s="142">
        <f t="shared" si="6"/>
        <v>3.4722222222222223</v>
      </c>
      <c r="Q8" s="142">
        <f t="shared" si="6"/>
        <v>13.194444444444445</v>
      </c>
      <c r="R8" s="142">
        <f t="shared" si="6"/>
        <v>20.833333333333336</v>
      </c>
      <c r="S8" s="142">
        <f t="shared" si="6"/>
        <v>38.194444444444443</v>
      </c>
      <c r="T8" s="176">
        <v>35.337078651685395</v>
      </c>
    </row>
    <row r="9" spans="1:21" ht="15" customHeight="1" x14ac:dyDescent="0.15">
      <c r="A9" s="150"/>
      <c r="B9" s="244" t="s">
        <v>806</v>
      </c>
      <c r="C9" s="143">
        <f t="shared" si="3"/>
        <v>254</v>
      </c>
      <c r="D9" s="142">
        <f t="shared" si="4"/>
        <v>26.771653543307089</v>
      </c>
      <c r="E9" s="142">
        <f t="shared" si="4"/>
        <v>0.39370078740157477</v>
      </c>
      <c r="F9" s="142">
        <f t="shared" si="4"/>
        <v>0.39370078740157477</v>
      </c>
      <c r="G9" s="142">
        <f t="shared" si="4"/>
        <v>1.5748031496062991</v>
      </c>
      <c r="H9" s="142">
        <f t="shared" si="4"/>
        <v>2.3622047244094486</v>
      </c>
      <c r="I9" s="142">
        <f t="shared" si="4"/>
        <v>3.1496062992125982</v>
      </c>
      <c r="J9" s="142">
        <f t="shared" si="4"/>
        <v>65.354330708661408</v>
      </c>
      <c r="K9" s="176">
        <v>10.329545454545455</v>
      </c>
      <c r="L9" s="143">
        <f t="shared" si="5"/>
        <v>254</v>
      </c>
      <c r="M9" s="142">
        <f t="shared" si="6"/>
        <v>25.590551181102363</v>
      </c>
      <c r="N9" s="142">
        <f t="shared" si="6"/>
        <v>0.39370078740157477</v>
      </c>
      <c r="O9" s="142">
        <f t="shared" si="6"/>
        <v>0</v>
      </c>
      <c r="P9" s="142">
        <f t="shared" si="6"/>
        <v>0.78740157480314954</v>
      </c>
      <c r="Q9" s="142">
        <f t="shared" si="6"/>
        <v>5.1181102362204722</v>
      </c>
      <c r="R9" s="142">
        <f t="shared" si="6"/>
        <v>6.2992125984251963</v>
      </c>
      <c r="S9" s="142">
        <f t="shared" si="6"/>
        <v>61.811023622047244</v>
      </c>
      <c r="T9" s="176">
        <v>16.103092783505154</v>
      </c>
    </row>
    <row r="10" spans="1:21" ht="15" customHeight="1" x14ac:dyDescent="0.15">
      <c r="A10" s="236"/>
      <c r="B10" s="152" t="s">
        <v>332</v>
      </c>
      <c r="C10" s="147">
        <f t="shared" si="3"/>
        <v>33</v>
      </c>
      <c r="D10" s="133">
        <f t="shared" si="4"/>
        <v>24.242424242424242</v>
      </c>
      <c r="E10" s="133">
        <f t="shared" si="4"/>
        <v>0</v>
      </c>
      <c r="F10" s="133">
        <f t="shared" si="4"/>
        <v>0</v>
      </c>
      <c r="G10" s="133">
        <f t="shared" si="4"/>
        <v>9.0909090909090917</v>
      </c>
      <c r="H10" s="133">
        <f t="shared" si="4"/>
        <v>6.0606060606060606</v>
      </c>
      <c r="I10" s="133">
        <f t="shared" si="4"/>
        <v>6.0606060606060606</v>
      </c>
      <c r="J10" s="133">
        <f t="shared" si="4"/>
        <v>54.54545454545454</v>
      </c>
      <c r="K10" s="134">
        <v>19.333333333333332</v>
      </c>
      <c r="L10" s="147">
        <f t="shared" si="5"/>
        <v>33</v>
      </c>
      <c r="M10" s="133">
        <f t="shared" si="6"/>
        <v>21.212121212121211</v>
      </c>
      <c r="N10" s="133">
        <f t="shared" si="6"/>
        <v>0</v>
      </c>
      <c r="O10" s="133">
        <f t="shared" si="6"/>
        <v>0</v>
      </c>
      <c r="P10" s="133">
        <f t="shared" si="6"/>
        <v>6.0606060606060606</v>
      </c>
      <c r="Q10" s="133">
        <f t="shared" si="6"/>
        <v>12.121212121212121</v>
      </c>
      <c r="R10" s="133">
        <f t="shared" si="6"/>
        <v>6.0606060606060606</v>
      </c>
      <c r="S10" s="133">
        <f t="shared" si="6"/>
        <v>54.54545454545454</v>
      </c>
      <c r="T10" s="134">
        <v>21.533333333333335</v>
      </c>
    </row>
    <row r="11" spans="1:21" ht="15" customHeight="1" x14ac:dyDescent="0.15">
      <c r="C11" s="156"/>
    </row>
    <row r="14" spans="1:21" ht="15" customHeight="1" x14ac:dyDescent="0.15">
      <c r="A14" s="230" t="s">
        <v>504</v>
      </c>
      <c r="B14" s="231"/>
      <c r="C14" s="156">
        <v>1290</v>
      </c>
      <c r="D14" s="156">
        <v>372</v>
      </c>
      <c r="E14" s="156">
        <v>8</v>
      </c>
      <c r="F14" s="156">
        <v>7</v>
      </c>
      <c r="G14" s="156">
        <v>19</v>
      </c>
      <c r="H14" s="156">
        <v>26</v>
      </c>
      <c r="I14" s="156">
        <v>50</v>
      </c>
      <c r="J14" s="156">
        <v>808</v>
      </c>
      <c r="K14" s="156"/>
      <c r="L14" s="156">
        <v>1290</v>
      </c>
      <c r="M14" s="156">
        <v>316</v>
      </c>
      <c r="N14" s="156">
        <v>15</v>
      </c>
      <c r="O14" s="156">
        <v>9</v>
      </c>
      <c r="P14" s="156">
        <v>22</v>
      </c>
      <c r="Q14" s="156">
        <v>86</v>
      </c>
      <c r="R14" s="156">
        <v>88</v>
      </c>
      <c r="S14" s="156">
        <v>754</v>
      </c>
      <c r="T14" s="156"/>
      <c r="U14" s="156"/>
    </row>
    <row r="15" spans="1:21" ht="15" customHeight="1" x14ac:dyDescent="0.15">
      <c r="A15" s="236"/>
      <c r="B15" s="237"/>
      <c r="C15" s="156"/>
      <c r="D15" s="156"/>
      <c r="E15" s="156"/>
      <c r="F15" s="156"/>
      <c r="G15" s="156"/>
      <c r="H15" s="156"/>
      <c r="I15" s="156"/>
      <c r="J15" s="156"/>
      <c r="K15" s="156"/>
      <c r="L15" s="156"/>
      <c r="M15" s="156"/>
      <c r="N15" s="156"/>
      <c r="O15" s="156"/>
      <c r="P15" s="156"/>
      <c r="Q15" s="156"/>
      <c r="R15" s="156"/>
      <c r="S15" s="156"/>
      <c r="T15" s="156"/>
    </row>
    <row r="16" spans="1:21" ht="15" customHeight="1" x14ac:dyDescent="0.15">
      <c r="A16" s="242" t="s">
        <v>803</v>
      </c>
      <c r="B16" s="243" t="s">
        <v>753</v>
      </c>
      <c r="C16" s="156">
        <v>848</v>
      </c>
      <c r="D16" s="156">
        <v>266</v>
      </c>
      <c r="E16" s="156">
        <v>3</v>
      </c>
      <c r="F16" s="156">
        <v>2</v>
      </c>
      <c r="G16" s="156">
        <v>4</v>
      </c>
      <c r="H16" s="156">
        <v>7</v>
      </c>
      <c r="I16" s="156">
        <v>6</v>
      </c>
      <c r="J16" s="156">
        <v>560</v>
      </c>
      <c r="K16" s="156"/>
      <c r="L16" s="156">
        <v>848</v>
      </c>
      <c r="M16" s="156">
        <v>216</v>
      </c>
      <c r="N16" s="156">
        <v>7</v>
      </c>
      <c r="O16" s="156">
        <v>7</v>
      </c>
      <c r="P16" s="156">
        <v>12</v>
      </c>
      <c r="Q16" s="156">
        <v>50</v>
      </c>
      <c r="R16" s="156">
        <v>39</v>
      </c>
      <c r="S16" s="156">
        <v>517</v>
      </c>
      <c r="T16" s="156"/>
    </row>
    <row r="17" spans="1:20" ht="15" customHeight="1" x14ac:dyDescent="0.15">
      <c r="A17" s="150" t="s">
        <v>804</v>
      </c>
      <c r="B17" s="244" t="s">
        <v>754</v>
      </c>
      <c r="C17" s="156">
        <v>11</v>
      </c>
      <c r="D17" s="156">
        <v>3</v>
      </c>
      <c r="E17" s="156">
        <v>0</v>
      </c>
      <c r="F17" s="156">
        <v>0</v>
      </c>
      <c r="G17" s="156">
        <v>0</v>
      </c>
      <c r="H17" s="156">
        <v>0</v>
      </c>
      <c r="I17" s="156">
        <v>0</v>
      </c>
      <c r="J17" s="156">
        <v>8</v>
      </c>
      <c r="K17" s="156"/>
      <c r="L17" s="156">
        <v>11</v>
      </c>
      <c r="M17" s="156">
        <v>2</v>
      </c>
      <c r="N17" s="156">
        <v>0</v>
      </c>
      <c r="O17" s="156">
        <v>0</v>
      </c>
      <c r="P17" s="156">
        <v>1</v>
      </c>
      <c r="Q17" s="156">
        <v>0</v>
      </c>
      <c r="R17" s="156">
        <v>1</v>
      </c>
      <c r="S17" s="156">
        <v>7</v>
      </c>
      <c r="T17" s="156"/>
    </row>
    <row r="18" spans="1:20" ht="15" customHeight="1" x14ac:dyDescent="0.15">
      <c r="A18" s="150"/>
      <c r="B18" s="244" t="s">
        <v>805</v>
      </c>
      <c r="C18" s="156">
        <v>144</v>
      </c>
      <c r="D18" s="156">
        <v>27</v>
      </c>
      <c r="E18" s="156">
        <v>4</v>
      </c>
      <c r="F18" s="156">
        <v>4</v>
      </c>
      <c r="G18" s="156">
        <v>8</v>
      </c>
      <c r="H18" s="156">
        <v>11</v>
      </c>
      <c r="I18" s="156">
        <v>34</v>
      </c>
      <c r="J18" s="156">
        <v>56</v>
      </c>
      <c r="K18" s="156"/>
      <c r="L18" s="156">
        <v>144</v>
      </c>
      <c r="M18" s="156">
        <v>26</v>
      </c>
      <c r="N18" s="156">
        <v>7</v>
      </c>
      <c r="O18" s="156">
        <v>2</v>
      </c>
      <c r="P18" s="156">
        <v>5</v>
      </c>
      <c r="Q18" s="156">
        <v>19</v>
      </c>
      <c r="R18" s="156">
        <v>30</v>
      </c>
      <c r="S18" s="156">
        <v>55</v>
      </c>
      <c r="T18" s="156"/>
    </row>
    <row r="19" spans="1:20" ht="15" customHeight="1" x14ac:dyDescent="0.15">
      <c r="A19" s="150"/>
      <c r="B19" s="244" t="s">
        <v>806</v>
      </c>
      <c r="C19" s="156">
        <v>254</v>
      </c>
      <c r="D19" s="156">
        <v>68</v>
      </c>
      <c r="E19" s="156">
        <v>1</v>
      </c>
      <c r="F19" s="156">
        <v>1</v>
      </c>
      <c r="G19" s="156">
        <v>4</v>
      </c>
      <c r="H19" s="156">
        <v>6</v>
      </c>
      <c r="I19" s="156">
        <v>8</v>
      </c>
      <c r="J19" s="156">
        <v>166</v>
      </c>
      <c r="K19" s="156"/>
      <c r="L19" s="156">
        <v>254</v>
      </c>
      <c r="M19" s="156">
        <v>65</v>
      </c>
      <c r="N19" s="156">
        <v>1</v>
      </c>
      <c r="O19" s="156">
        <v>0</v>
      </c>
      <c r="P19" s="156">
        <v>2</v>
      </c>
      <c r="Q19" s="156">
        <v>13</v>
      </c>
      <c r="R19" s="156">
        <v>16</v>
      </c>
      <c r="S19" s="156">
        <v>157</v>
      </c>
      <c r="T19" s="156"/>
    </row>
    <row r="20" spans="1:20" ht="15" customHeight="1" x14ac:dyDescent="0.15">
      <c r="A20" s="236"/>
      <c r="B20" s="152" t="s">
        <v>332</v>
      </c>
      <c r="C20" s="156">
        <v>33</v>
      </c>
      <c r="D20" s="156">
        <v>8</v>
      </c>
      <c r="E20" s="156">
        <v>0</v>
      </c>
      <c r="F20" s="156">
        <v>0</v>
      </c>
      <c r="G20" s="156">
        <v>3</v>
      </c>
      <c r="H20" s="156">
        <v>2</v>
      </c>
      <c r="I20" s="156">
        <v>2</v>
      </c>
      <c r="J20" s="156">
        <v>18</v>
      </c>
      <c r="K20" s="156"/>
      <c r="L20" s="156">
        <v>33</v>
      </c>
      <c r="M20" s="156">
        <v>7</v>
      </c>
      <c r="N20" s="156">
        <v>0</v>
      </c>
      <c r="O20" s="156">
        <v>0</v>
      </c>
      <c r="P20" s="156">
        <v>2</v>
      </c>
      <c r="Q20" s="156">
        <v>4</v>
      </c>
      <c r="R20" s="156">
        <v>2</v>
      </c>
      <c r="S20" s="156">
        <v>18</v>
      </c>
      <c r="T20" s="156"/>
    </row>
  </sheetData>
  <phoneticPr fontId="1"/>
  <pageMargins left="0.39370078740157483" right="0.39370078740157483" top="0.70866141732283472" bottom="0.39370078740157483" header="0.31496062992125984" footer="0.19685039370078741"/>
  <pageSetup paperSize="9" scale="85" orientation="landscape" horizontalDpi="200" verticalDpi="200" r:id="rId1"/>
  <headerFooter alignWithMargins="0">
    <oddHeader>&amp;R[４．介護サービス量の適正性]
&amp;A  (&amp;P/&amp;N)</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showGridLines="0" view="pageBreakPreview" zoomScale="60" zoomScaleNormal="100" workbookViewId="0"/>
  </sheetViews>
  <sheetFormatPr defaultColWidth="8" defaultRowHeight="15" customHeight="1" x14ac:dyDescent="0.15"/>
  <cols>
    <col min="1" max="1" width="11.5703125" style="114" customWidth="1"/>
    <col min="2" max="2" width="20.7109375" style="114" customWidth="1"/>
    <col min="3" max="11" width="8.140625" style="114" customWidth="1"/>
    <col min="12" max="16384" width="8" style="114"/>
  </cols>
  <sheetData>
    <row r="1" spans="1:11" ht="15" customHeight="1" x14ac:dyDescent="0.15">
      <c r="C1" s="190" t="s">
        <v>697</v>
      </c>
    </row>
    <row r="2" spans="1:11" ht="15" customHeight="1" x14ac:dyDescent="0.15">
      <c r="C2" s="114" t="s">
        <v>807</v>
      </c>
    </row>
    <row r="3" spans="1:11" s="123" customFormat="1" ht="30" customHeight="1" x14ac:dyDescent="0.15">
      <c r="A3" s="115"/>
      <c r="B3" s="117"/>
      <c r="C3" s="159" t="s">
        <v>499</v>
      </c>
      <c r="D3" s="258" t="s">
        <v>777</v>
      </c>
      <c r="E3" s="258" t="s">
        <v>778</v>
      </c>
      <c r="F3" s="259" t="s">
        <v>779</v>
      </c>
      <c r="G3" s="259" t="s">
        <v>799</v>
      </c>
      <c r="H3" s="259" t="s">
        <v>800</v>
      </c>
      <c r="I3" s="259" t="s">
        <v>801</v>
      </c>
      <c r="J3" s="226" t="s">
        <v>332</v>
      </c>
      <c r="K3" s="226" t="s">
        <v>802</v>
      </c>
    </row>
    <row r="4" spans="1:11" ht="15" customHeight="1" x14ac:dyDescent="0.15">
      <c r="A4" s="230" t="s">
        <v>504</v>
      </c>
      <c r="B4" s="231"/>
      <c r="C4" s="128">
        <f t="shared" ref="C4:J4" si="0">C14</f>
        <v>1290</v>
      </c>
      <c r="D4" s="128">
        <f t="shared" si="0"/>
        <v>369</v>
      </c>
      <c r="E4" s="128">
        <f t="shared" si="0"/>
        <v>119</v>
      </c>
      <c r="F4" s="128">
        <f t="shared" si="0"/>
        <v>23</v>
      </c>
      <c r="G4" s="128">
        <f t="shared" si="0"/>
        <v>10</v>
      </c>
      <c r="H4" s="128">
        <f t="shared" si="0"/>
        <v>2</v>
      </c>
      <c r="I4" s="128">
        <f t="shared" si="0"/>
        <v>0</v>
      </c>
      <c r="J4" s="128">
        <f t="shared" si="0"/>
        <v>767</v>
      </c>
      <c r="K4" s="175">
        <v>1.2370936902485659</v>
      </c>
    </row>
    <row r="5" spans="1:11" ht="15" customHeight="1" x14ac:dyDescent="0.15">
      <c r="A5" s="236"/>
      <c r="B5" s="237"/>
      <c r="C5" s="134">
        <f>IF(SUM(D5:J5)&gt;100,"－",SUM(D5:J5))</f>
        <v>100</v>
      </c>
      <c r="D5" s="133">
        <f t="shared" ref="D5:J5" si="1">D4/$C4*100</f>
        <v>28.604651162790695</v>
      </c>
      <c r="E5" s="133">
        <f t="shared" si="1"/>
        <v>9.224806201550388</v>
      </c>
      <c r="F5" s="133">
        <f t="shared" si="1"/>
        <v>1.7829457364341086</v>
      </c>
      <c r="G5" s="133">
        <f t="shared" si="1"/>
        <v>0.77519379844961245</v>
      </c>
      <c r="H5" s="133">
        <f t="shared" si="1"/>
        <v>0.15503875968992248</v>
      </c>
      <c r="I5" s="133">
        <f t="shared" si="1"/>
        <v>0</v>
      </c>
      <c r="J5" s="133">
        <f t="shared" si="1"/>
        <v>59.457364341085274</v>
      </c>
      <c r="K5" s="134"/>
    </row>
    <row r="6" spans="1:11" ht="15" customHeight="1" x14ac:dyDescent="0.15">
      <c r="A6" s="242" t="s">
        <v>808</v>
      </c>
      <c r="B6" s="243" t="s">
        <v>753</v>
      </c>
      <c r="C6" s="128">
        <f t="shared" ref="C6:C10" si="2">C16</f>
        <v>636</v>
      </c>
      <c r="D6" s="139">
        <f t="shared" ref="D6:J10" si="3">IF($C6=0,0,D16/$C6*100)</f>
        <v>21.226415094339622</v>
      </c>
      <c r="E6" s="139">
        <f t="shared" si="3"/>
        <v>10.220125786163523</v>
      </c>
      <c r="F6" s="139">
        <f t="shared" si="3"/>
        <v>2.2012578616352201</v>
      </c>
      <c r="G6" s="139">
        <f t="shared" si="3"/>
        <v>0.78616352201257866</v>
      </c>
      <c r="H6" s="139">
        <f t="shared" si="3"/>
        <v>0</v>
      </c>
      <c r="I6" s="139">
        <f t="shared" si="3"/>
        <v>0</v>
      </c>
      <c r="J6" s="139">
        <f t="shared" si="3"/>
        <v>65.566037735849065</v>
      </c>
      <c r="K6" s="175">
        <v>1.4337899543378996</v>
      </c>
    </row>
    <row r="7" spans="1:11" ht="15" customHeight="1" x14ac:dyDescent="0.15">
      <c r="A7" s="150" t="s">
        <v>809</v>
      </c>
      <c r="B7" s="244" t="s">
        <v>754</v>
      </c>
      <c r="C7" s="143">
        <f t="shared" si="2"/>
        <v>17</v>
      </c>
      <c r="D7" s="142">
        <f t="shared" si="3"/>
        <v>29.411764705882355</v>
      </c>
      <c r="E7" s="142">
        <f t="shared" si="3"/>
        <v>0</v>
      </c>
      <c r="F7" s="142">
        <f t="shared" si="3"/>
        <v>5.8823529411764701</v>
      </c>
      <c r="G7" s="142">
        <f t="shared" si="3"/>
        <v>0</v>
      </c>
      <c r="H7" s="142">
        <f t="shared" si="3"/>
        <v>0</v>
      </c>
      <c r="I7" s="142">
        <f t="shared" si="3"/>
        <v>0</v>
      </c>
      <c r="J7" s="142">
        <f t="shared" si="3"/>
        <v>64.705882352941174</v>
      </c>
      <c r="K7" s="176">
        <v>0.83333333333333337</v>
      </c>
    </row>
    <row r="8" spans="1:11" ht="15" customHeight="1" x14ac:dyDescent="0.15">
      <c r="A8" s="150"/>
      <c r="B8" s="244" t="s">
        <v>805</v>
      </c>
      <c r="C8" s="143">
        <f t="shared" si="2"/>
        <v>266</v>
      </c>
      <c r="D8" s="142">
        <f t="shared" si="3"/>
        <v>36.466165413533837</v>
      </c>
      <c r="E8" s="142">
        <f t="shared" si="3"/>
        <v>10.902255639097744</v>
      </c>
      <c r="F8" s="142">
        <f t="shared" si="3"/>
        <v>0.37593984962406013</v>
      </c>
      <c r="G8" s="142">
        <f t="shared" si="3"/>
        <v>1.5037593984962405</v>
      </c>
      <c r="H8" s="142">
        <f t="shared" si="3"/>
        <v>0</v>
      </c>
      <c r="I8" s="142">
        <f t="shared" si="3"/>
        <v>0</v>
      </c>
      <c r="J8" s="142">
        <f t="shared" si="3"/>
        <v>50.751879699248128</v>
      </c>
      <c r="K8" s="176">
        <v>0.96183206106870234</v>
      </c>
    </row>
    <row r="9" spans="1:11" ht="15" customHeight="1" x14ac:dyDescent="0.15">
      <c r="A9" s="150"/>
      <c r="B9" s="244" t="s">
        <v>806</v>
      </c>
      <c r="C9" s="143">
        <f t="shared" si="2"/>
        <v>316</v>
      </c>
      <c r="D9" s="142">
        <f t="shared" si="3"/>
        <v>36.392405063291136</v>
      </c>
      <c r="E9" s="142">
        <f t="shared" si="3"/>
        <v>6.0126582278481013</v>
      </c>
      <c r="F9" s="142">
        <f t="shared" si="3"/>
        <v>2.2151898734177213</v>
      </c>
      <c r="G9" s="142">
        <f t="shared" si="3"/>
        <v>0.31645569620253167</v>
      </c>
      <c r="H9" s="142">
        <f t="shared" si="3"/>
        <v>0.63291139240506333</v>
      </c>
      <c r="I9" s="142">
        <f t="shared" si="3"/>
        <v>0</v>
      </c>
      <c r="J9" s="142">
        <f t="shared" si="3"/>
        <v>54.430379746835442</v>
      </c>
      <c r="K9" s="176">
        <v>1.2777777777777777</v>
      </c>
    </row>
    <row r="10" spans="1:11" ht="15" customHeight="1" x14ac:dyDescent="0.15">
      <c r="A10" s="236"/>
      <c r="B10" s="152" t="s">
        <v>332</v>
      </c>
      <c r="C10" s="147">
        <f t="shared" si="2"/>
        <v>55</v>
      </c>
      <c r="D10" s="133">
        <f t="shared" si="3"/>
        <v>30.909090909090907</v>
      </c>
      <c r="E10" s="133">
        <f t="shared" si="3"/>
        <v>10.909090909090908</v>
      </c>
      <c r="F10" s="133">
        <f t="shared" si="3"/>
        <v>0</v>
      </c>
      <c r="G10" s="133">
        <f t="shared" si="3"/>
        <v>0</v>
      </c>
      <c r="H10" s="133">
        <f t="shared" si="3"/>
        <v>0</v>
      </c>
      <c r="I10" s="133">
        <f t="shared" si="3"/>
        <v>0</v>
      </c>
      <c r="J10" s="133">
        <f t="shared" si="3"/>
        <v>58.18181818181818</v>
      </c>
      <c r="K10" s="134">
        <v>0.78260869565217395</v>
      </c>
    </row>
    <row r="14" spans="1:11" ht="15" customHeight="1" x14ac:dyDescent="0.15">
      <c r="A14" s="230" t="s">
        <v>504</v>
      </c>
      <c r="B14" s="231"/>
      <c r="C14" s="156">
        <v>1290</v>
      </c>
      <c r="D14" s="156">
        <v>369</v>
      </c>
      <c r="E14" s="156">
        <v>119</v>
      </c>
      <c r="F14" s="156">
        <v>23</v>
      </c>
      <c r="G14" s="156">
        <v>10</v>
      </c>
      <c r="H14" s="156">
        <v>2</v>
      </c>
      <c r="I14" s="156">
        <v>0</v>
      </c>
      <c r="J14" s="156">
        <v>767</v>
      </c>
      <c r="K14" s="156"/>
    </row>
    <row r="15" spans="1:11" ht="15" customHeight="1" x14ac:dyDescent="0.15">
      <c r="A15" s="236"/>
      <c r="B15" s="237"/>
      <c r="C15" s="156"/>
      <c r="D15" s="156"/>
      <c r="E15" s="156"/>
      <c r="F15" s="156"/>
      <c r="G15" s="156"/>
      <c r="H15" s="156"/>
      <c r="I15" s="156"/>
      <c r="J15" s="156"/>
      <c r="K15" s="156"/>
    </row>
    <row r="16" spans="1:11" ht="15" customHeight="1" x14ac:dyDescent="0.15">
      <c r="A16" s="242" t="s">
        <v>810</v>
      </c>
      <c r="B16" s="243" t="s">
        <v>753</v>
      </c>
      <c r="C16" s="156">
        <v>636</v>
      </c>
      <c r="D16" s="156">
        <v>135</v>
      </c>
      <c r="E16" s="156">
        <v>65</v>
      </c>
      <c r="F16" s="156">
        <v>14</v>
      </c>
      <c r="G16" s="156">
        <v>5</v>
      </c>
      <c r="H16" s="156">
        <v>0</v>
      </c>
      <c r="I16" s="156">
        <v>0</v>
      </c>
      <c r="J16" s="156">
        <v>417</v>
      </c>
      <c r="K16" s="156"/>
    </row>
    <row r="17" spans="1:11" ht="15" customHeight="1" x14ac:dyDescent="0.15">
      <c r="A17" s="150" t="s">
        <v>809</v>
      </c>
      <c r="B17" s="244" t="s">
        <v>754</v>
      </c>
      <c r="C17" s="156">
        <v>17</v>
      </c>
      <c r="D17" s="156">
        <v>5</v>
      </c>
      <c r="E17" s="156">
        <v>0</v>
      </c>
      <c r="F17" s="156">
        <v>1</v>
      </c>
      <c r="G17" s="156">
        <v>0</v>
      </c>
      <c r="H17" s="156">
        <v>0</v>
      </c>
      <c r="I17" s="156">
        <v>0</v>
      </c>
      <c r="J17" s="156">
        <v>11</v>
      </c>
      <c r="K17" s="156"/>
    </row>
    <row r="18" spans="1:11" ht="15" customHeight="1" x14ac:dyDescent="0.15">
      <c r="A18" s="150"/>
      <c r="B18" s="244" t="s">
        <v>805</v>
      </c>
      <c r="C18" s="156">
        <v>266</v>
      </c>
      <c r="D18" s="156">
        <v>97</v>
      </c>
      <c r="E18" s="156">
        <v>29</v>
      </c>
      <c r="F18" s="156">
        <v>1</v>
      </c>
      <c r="G18" s="156">
        <v>4</v>
      </c>
      <c r="H18" s="156">
        <v>0</v>
      </c>
      <c r="I18" s="156">
        <v>0</v>
      </c>
      <c r="J18" s="156">
        <v>135</v>
      </c>
      <c r="K18" s="156"/>
    </row>
    <row r="19" spans="1:11" ht="15" customHeight="1" x14ac:dyDescent="0.15">
      <c r="A19" s="150"/>
      <c r="B19" s="244" t="s">
        <v>806</v>
      </c>
      <c r="C19" s="156">
        <v>316</v>
      </c>
      <c r="D19" s="156">
        <v>115</v>
      </c>
      <c r="E19" s="156">
        <v>19</v>
      </c>
      <c r="F19" s="156">
        <v>7</v>
      </c>
      <c r="G19" s="156">
        <v>1</v>
      </c>
      <c r="H19" s="156">
        <v>2</v>
      </c>
      <c r="I19" s="156">
        <v>0</v>
      </c>
      <c r="J19" s="156">
        <v>172</v>
      </c>
      <c r="K19" s="156"/>
    </row>
    <row r="20" spans="1:11" ht="15" customHeight="1" x14ac:dyDescent="0.15">
      <c r="A20" s="236"/>
      <c r="B20" s="152" t="s">
        <v>332</v>
      </c>
      <c r="C20" s="156">
        <v>55</v>
      </c>
      <c r="D20" s="156">
        <v>17</v>
      </c>
      <c r="E20" s="156">
        <v>6</v>
      </c>
      <c r="F20" s="156">
        <v>0</v>
      </c>
      <c r="G20" s="156">
        <v>0</v>
      </c>
      <c r="H20" s="156">
        <v>0</v>
      </c>
      <c r="I20" s="156">
        <v>0</v>
      </c>
      <c r="J20" s="156">
        <v>32</v>
      </c>
      <c r="K20" s="156"/>
    </row>
  </sheetData>
  <phoneticPr fontId="1"/>
  <pageMargins left="0.39370078740157483" right="0.39370078740157483" top="0.70866141732283472" bottom="0.39370078740157483" header="0.31496062992125984" footer="0.19685039370078741"/>
  <pageSetup paperSize="9" scale="85" orientation="landscape" horizontalDpi="200" verticalDpi="200" r:id="rId1"/>
  <headerFooter alignWithMargins="0">
    <oddHeader>&amp;R[４．介護サービス量の適正性]
&amp;A  (&amp;P/&amp;N)</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showGridLines="0" zoomScaleNormal="100" workbookViewId="0"/>
  </sheetViews>
  <sheetFormatPr defaultColWidth="8" defaultRowHeight="15" customHeight="1" x14ac:dyDescent="0.15"/>
  <cols>
    <col min="1" max="1" width="11.5703125" style="114" customWidth="1"/>
    <col min="2" max="2" width="20.7109375" style="114" customWidth="1"/>
    <col min="3" max="11" width="8.140625" style="114" customWidth="1"/>
    <col min="12" max="16384" width="8" style="114"/>
  </cols>
  <sheetData>
    <row r="1" spans="1:12" ht="15" customHeight="1" x14ac:dyDescent="0.15">
      <c r="C1" s="190" t="s">
        <v>697</v>
      </c>
    </row>
    <row r="2" spans="1:12" ht="15" customHeight="1" x14ac:dyDescent="0.15">
      <c r="C2" s="114" t="s">
        <v>811</v>
      </c>
    </row>
    <row r="3" spans="1:12" s="123" customFormat="1" ht="30" customHeight="1" x14ac:dyDescent="0.15">
      <c r="A3" s="115"/>
      <c r="B3" s="117"/>
      <c r="C3" s="159" t="s">
        <v>499</v>
      </c>
      <c r="D3" s="258" t="s">
        <v>777</v>
      </c>
      <c r="E3" s="258" t="s">
        <v>778</v>
      </c>
      <c r="F3" s="259" t="s">
        <v>779</v>
      </c>
      <c r="G3" s="259" t="s">
        <v>799</v>
      </c>
      <c r="H3" s="259" t="s">
        <v>800</v>
      </c>
      <c r="I3" s="259" t="s">
        <v>801</v>
      </c>
      <c r="J3" s="226" t="s">
        <v>332</v>
      </c>
      <c r="K3" s="226" t="s">
        <v>802</v>
      </c>
    </row>
    <row r="4" spans="1:12" ht="15" customHeight="1" x14ac:dyDescent="0.15">
      <c r="A4" s="230" t="s">
        <v>504</v>
      </c>
      <c r="B4" s="231"/>
      <c r="C4" s="128">
        <f t="shared" ref="C4:J4" si="0">C14</f>
        <v>1290</v>
      </c>
      <c r="D4" s="128">
        <f t="shared" si="0"/>
        <v>144</v>
      </c>
      <c r="E4" s="128">
        <f t="shared" si="0"/>
        <v>93</v>
      </c>
      <c r="F4" s="128">
        <f t="shared" si="0"/>
        <v>340</v>
      </c>
      <c r="G4" s="128">
        <f t="shared" si="0"/>
        <v>125</v>
      </c>
      <c r="H4" s="128">
        <f t="shared" si="0"/>
        <v>6</v>
      </c>
      <c r="I4" s="128">
        <f t="shared" si="0"/>
        <v>8</v>
      </c>
      <c r="J4" s="128">
        <f t="shared" si="0"/>
        <v>574</v>
      </c>
      <c r="K4" s="175">
        <v>7.9692737430167595</v>
      </c>
    </row>
    <row r="5" spans="1:12" ht="15" customHeight="1" x14ac:dyDescent="0.15">
      <c r="A5" s="236"/>
      <c r="B5" s="237"/>
      <c r="C5" s="134">
        <f>IF(SUM(D5:J5)&gt;100,"－",SUM(D5:J5))</f>
        <v>100</v>
      </c>
      <c r="D5" s="133">
        <f t="shared" ref="D5:J5" si="1">D4/$C4*100</f>
        <v>11.162790697674419</v>
      </c>
      <c r="E5" s="133">
        <f t="shared" si="1"/>
        <v>7.2093023255813957</v>
      </c>
      <c r="F5" s="133">
        <f t="shared" si="1"/>
        <v>26.356589147286826</v>
      </c>
      <c r="G5" s="133">
        <f t="shared" si="1"/>
        <v>9.6899224806201563</v>
      </c>
      <c r="H5" s="133">
        <f t="shared" si="1"/>
        <v>0.46511627906976744</v>
      </c>
      <c r="I5" s="133">
        <f t="shared" si="1"/>
        <v>0.62015503875968991</v>
      </c>
      <c r="J5" s="133">
        <f t="shared" si="1"/>
        <v>44.496124031007753</v>
      </c>
      <c r="K5" s="134"/>
    </row>
    <row r="6" spans="1:12" ht="15" customHeight="1" x14ac:dyDescent="0.15">
      <c r="A6" s="242" t="s">
        <v>812</v>
      </c>
      <c r="B6" s="243" t="s">
        <v>753</v>
      </c>
      <c r="C6" s="128">
        <f t="shared" ref="C6:C10" si="2">C16</f>
        <v>76</v>
      </c>
      <c r="D6" s="139">
        <f t="shared" ref="D6:J10" si="3">IF($C6=0,0,D16/$C6*100)</f>
        <v>6.5789473684210522</v>
      </c>
      <c r="E6" s="139">
        <f t="shared" si="3"/>
        <v>7.8947368421052628</v>
      </c>
      <c r="F6" s="139">
        <f t="shared" si="3"/>
        <v>6.5789473684210522</v>
      </c>
      <c r="G6" s="139">
        <f t="shared" si="3"/>
        <v>2.6315789473684208</v>
      </c>
      <c r="H6" s="139">
        <f t="shared" si="3"/>
        <v>0</v>
      </c>
      <c r="I6" s="139">
        <f t="shared" si="3"/>
        <v>0</v>
      </c>
      <c r="J6" s="139">
        <f t="shared" si="3"/>
        <v>76.31578947368422</v>
      </c>
      <c r="K6" s="175">
        <v>4.9444444444444446</v>
      </c>
    </row>
    <row r="7" spans="1:12" ht="15" customHeight="1" x14ac:dyDescent="0.15">
      <c r="A7" s="150" t="s">
        <v>813</v>
      </c>
      <c r="B7" s="244" t="s">
        <v>754</v>
      </c>
      <c r="C7" s="143">
        <f t="shared" si="2"/>
        <v>23</v>
      </c>
      <c r="D7" s="142">
        <f t="shared" si="3"/>
        <v>13.043478260869565</v>
      </c>
      <c r="E7" s="142">
        <f t="shared" si="3"/>
        <v>8.695652173913043</v>
      </c>
      <c r="F7" s="142">
        <f t="shared" si="3"/>
        <v>13.043478260869565</v>
      </c>
      <c r="G7" s="142">
        <f t="shared" si="3"/>
        <v>4.3478260869565215</v>
      </c>
      <c r="H7" s="142">
        <f t="shared" si="3"/>
        <v>0</v>
      </c>
      <c r="I7" s="142">
        <f t="shared" si="3"/>
        <v>0</v>
      </c>
      <c r="J7" s="142">
        <f t="shared" si="3"/>
        <v>60.869565217391312</v>
      </c>
      <c r="K7" s="176">
        <v>4.333333333333333</v>
      </c>
    </row>
    <row r="8" spans="1:12" ht="15" customHeight="1" x14ac:dyDescent="0.15">
      <c r="A8" s="150"/>
      <c r="B8" s="244" t="s">
        <v>805</v>
      </c>
      <c r="C8" s="143">
        <f t="shared" si="2"/>
        <v>973</v>
      </c>
      <c r="D8" s="142">
        <f t="shared" si="3"/>
        <v>11.099691675231243</v>
      </c>
      <c r="E8" s="142">
        <f t="shared" si="3"/>
        <v>8.0164439876670084</v>
      </c>
      <c r="F8" s="142">
        <f t="shared" si="3"/>
        <v>30.215827338129497</v>
      </c>
      <c r="G8" s="142">
        <f t="shared" si="3"/>
        <v>11.408016443987668</v>
      </c>
      <c r="H8" s="142">
        <f t="shared" si="3"/>
        <v>0.41109969167523125</v>
      </c>
      <c r="I8" s="142">
        <f t="shared" si="3"/>
        <v>0.3083247687564234</v>
      </c>
      <c r="J8" s="142">
        <f t="shared" si="3"/>
        <v>38.540596094552932</v>
      </c>
      <c r="K8" s="176">
        <v>7.3595317725752505</v>
      </c>
    </row>
    <row r="9" spans="1:12" ht="15" customHeight="1" x14ac:dyDescent="0.15">
      <c r="A9" s="150"/>
      <c r="B9" s="244" t="s">
        <v>806</v>
      </c>
      <c r="C9" s="143">
        <f t="shared" si="2"/>
        <v>180</v>
      </c>
      <c r="D9" s="142">
        <f t="shared" si="3"/>
        <v>12.777777777777777</v>
      </c>
      <c r="E9" s="142">
        <f t="shared" si="3"/>
        <v>2.7777777777777777</v>
      </c>
      <c r="F9" s="142">
        <f t="shared" si="3"/>
        <v>16.111111111111111</v>
      </c>
      <c r="G9" s="142">
        <f t="shared" si="3"/>
        <v>5</v>
      </c>
      <c r="H9" s="142">
        <f t="shared" si="3"/>
        <v>1.1111111111111112</v>
      </c>
      <c r="I9" s="142">
        <f t="shared" si="3"/>
        <v>2.7777777777777777</v>
      </c>
      <c r="J9" s="142">
        <f t="shared" si="3"/>
        <v>59.444444444444443</v>
      </c>
      <c r="K9" s="176">
        <v>14.726027397260275</v>
      </c>
    </row>
    <row r="10" spans="1:12" ht="15" customHeight="1" x14ac:dyDescent="0.15">
      <c r="A10" s="236"/>
      <c r="B10" s="152" t="s">
        <v>332</v>
      </c>
      <c r="C10" s="147">
        <f t="shared" si="2"/>
        <v>38</v>
      </c>
      <c r="D10" s="133">
        <f t="shared" si="3"/>
        <v>13.157894736842104</v>
      </c>
      <c r="E10" s="133">
        <f t="shared" si="3"/>
        <v>5.2631578947368416</v>
      </c>
      <c r="F10" s="133">
        <f t="shared" si="3"/>
        <v>23.684210526315788</v>
      </c>
      <c r="G10" s="133">
        <f t="shared" si="3"/>
        <v>5.2631578947368416</v>
      </c>
      <c r="H10" s="133">
        <f t="shared" si="3"/>
        <v>0</v>
      </c>
      <c r="I10" s="133">
        <f t="shared" si="3"/>
        <v>0</v>
      </c>
      <c r="J10" s="133">
        <f t="shared" si="3"/>
        <v>52.631578947368418</v>
      </c>
      <c r="K10" s="134">
        <v>5.666666666666667</v>
      </c>
    </row>
    <row r="14" spans="1:12" ht="15" customHeight="1" x14ac:dyDescent="0.15">
      <c r="A14" s="230" t="s">
        <v>504</v>
      </c>
      <c r="B14" s="231"/>
      <c r="C14" s="156">
        <v>1290</v>
      </c>
      <c r="D14" s="156">
        <v>144</v>
      </c>
      <c r="E14" s="156">
        <v>93</v>
      </c>
      <c r="F14" s="156">
        <v>340</v>
      </c>
      <c r="G14" s="156">
        <v>125</v>
      </c>
      <c r="H14" s="156">
        <v>6</v>
      </c>
      <c r="I14" s="156">
        <v>8</v>
      </c>
      <c r="J14" s="156">
        <v>574</v>
      </c>
      <c r="K14" s="156"/>
      <c r="L14" s="156"/>
    </row>
    <row r="15" spans="1:12" ht="15" customHeight="1" x14ac:dyDescent="0.15">
      <c r="A15" s="236"/>
      <c r="B15" s="237"/>
      <c r="C15" s="156"/>
      <c r="D15" s="156"/>
      <c r="E15" s="156"/>
      <c r="F15" s="156"/>
      <c r="G15" s="156"/>
      <c r="H15" s="156"/>
      <c r="I15" s="156"/>
      <c r="J15" s="156"/>
      <c r="K15" s="156"/>
    </row>
    <row r="16" spans="1:12" ht="15" customHeight="1" x14ac:dyDescent="0.15">
      <c r="A16" s="242" t="s">
        <v>812</v>
      </c>
      <c r="B16" s="243" t="s">
        <v>753</v>
      </c>
      <c r="C16" s="156">
        <v>76</v>
      </c>
      <c r="D16" s="156">
        <v>5</v>
      </c>
      <c r="E16" s="156">
        <v>6</v>
      </c>
      <c r="F16" s="156">
        <v>5</v>
      </c>
      <c r="G16" s="156">
        <v>2</v>
      </c>
      <c r="H16" s="156">
        <v>0</v>
      </c>
      <c r="I16" s="156">
        <v>0</v>
      </c>
      <c r="J16" s="156">
        <v>58</v>
      </c>
      <c r="K16" s="156"/>
    </row>
    <row r="17" spans="1:11" ht="15" customHeight="1" x14ac:dyDescent="0.15">
      <c r="A17" s="150" t="s">
        <v>813</v>
      </c>
      <c r="B17" s="244" t="s">
        <v>754</v>
      </c>
      <c r="C17" s="156">
        <v>23</v>
      </c>
      <c r="D17" s="156">
        <v>3</v>
      </c>
      <c r="E17" s="156">
        <v>2</v>
      </c>
      <c r="F17" s="156">
        <v>3</v>
      </c>
      <c r="G17" s="156">
        <v>1</v>
      </c>
      <c r="H17" s="156">
        <v>0</v>
      </c>
      <c r="I17" s="156">
        <v>0</v>
      </c>
      <c r="J17" s="156">
        <v>14</v>
      </c>
      <c r="K17" s="156"/>
    </row>
    <row r="18" spans="1:11" ht="15" customHeight="1" x14ac:dyDescent="0.15">
      <c r="A18" s="150"/>
      <c r="B18" s="244" t="s">
        <v>805</v>
      </c>
      <c r="C18" s="156">
        <v>973</v>
      </c>
      <c r="D18" s="156">
        <v>108</v>
      </c>
      <c r="E18" s="156">
        <v>78</v>
      </c>
      <c r="F18" s="156">
        <v>294</v>
      </c>
      <c r="G18" s="156">
        <v>111</v>
      </c>
      <c r="H18" s="156">
        <v>4</v>
      </c>
      <c r="I18" s="156">
        <v>3</v>
      </c>
      <c r="J18" s="156">
        <v>375</v>
      </c>
      <c r="K18" s="156"/>
    </row>
    <row r="19" spans="1:11" ht="15" customHeight="1" x14ac:dyDescent="0.15">
      <c r="A19" s="150"/>
      <c r="B19" s="244" t="s">
        <v>806</v>
      </c>
      <c r="C19" s="156">
        <v>180</v>
      </c>
      <c r="D19" s="156">
        <v>23</v>
      </c>
      <c r="E19" s="156">
        <v>5</v>
      </c>
      <c r="F19" s="156">
        <v>29</v>
      </c>
      <c r="G19" s="156">
        <v>9</v>
      </c>
      <c r="H19" s="156">
        <v>2</v>
      </c>
      <c r="I19" s="156">
        <v>5</v>
      </c>
      <c r="J19" s="156">
        <v>107</v>
      </c>
      <c r="K19" s="156"/>
    </row>
    <row r="20" spans="1:11" ht="15" customHeight="1" x14ac:dyDescent="0.15">
      <c r="A20" s="236"/>
      <c r="B20" s="152" t="s">
        <v>332</v>
      </c>
      <c r="C20" s="156">
        <v>38</v>
      </c>
      <c r="D20" s="156">
        <v>5</v>
      </c>
      <c r="E20" s="156">
        <v>2</v>
      </c>
      <c r="F20" s="156">
        <v>9</v>
      </c>
      <c r="G20" s="156">
        <v>2</v>
      </c>
      <c r="H20" s="156">
        <v>0</v>
      </c>
      <c r="I20" s="156">
        <v>0</v>
      </c>
      <c r="J20" s="156">
        <v>20</v>
      </c>
      <c r="K20" s="156"/>
    </row>
  </sheetData>
  <phoneticPr fontId="1"/>
  <pageMargins left="0.39370078740157483" right="0.39370078740157483" top="0.70866141732283472" bottom="0.39370078740157483" header="0.31496062992125984" footer="0.19685039370078741"/>
  <pageSetup paperSize="9" scale="85" orientation="landscape" horizontalDpi="200" verticalDpi="200" r:id="rId1"/>
  <headerFooter alignWithMargins="0">
    <oddHeader>&amp;R[４．介護サービス量の適正性]
&amp;A  (&amp;P/&amp;N)</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
  <sheetViews>
    <sheetView showGridLines="0" view="pageBreakPreview" zoomScale="60" zoomScaleNormal="100" workbookViewId="0"/>
  </sheetViews>
  <sheetFormatPr defaultColWidth="8" defaultRowHeight="15" customHeight="1" x14ac:dyDescent="0.15"/>
  <cols>
    <col min="1" max="1" width="11.5703125" style="114" customWidth="1"/>
    <col min="2" max="2" width="20.7109375" style="114" customWidth="1"/>
    <col min="3" max="20" width="8.140625" style="114" customWidth="1"/>
    <col min="21" max="16384" width="8" style="114"/>
  </cols>
  <sheetData>
    <row r="1" spans="1:21" ht="15" customHeight="1" x14ac:dyDescent="0.15">
      <c r="C1" s="190" t="s">
        <v>697</v>
      </c>
      <c r="L1" s="190" t="s">
        <v>697</v>
      </c>
    </row>
    <row r="2" spans="1:21" ht="15" customHeight="1" x14ac:dyDescent="0.15">
      <c r="C2" s="114" t="s">
        <v>814</v>
      </c>
      <c r="L2" s="114" t="s">
        <v>815</v>
      </c>
    </row>
    <row r="3" spans="1:21" s="123" customFormat="1" ht="30" customHeight="1" x14ac:dyDescent="0.15">
      <c r="A3" s="115"/>
      <c r="B3" s="117"/>
      <c r="C3" s="159" t="s">
        <v>499</v>
      </c>
      <c r="D3" s="258" t="s">
        <v>777</v>
      </c>
      <c r="E3" s="258" t="s">
        <v>778</v>
      </c>
      <c r="F3" s="259" t="s">
        <v>779</v>
      </c>
      <c r="G3" s="259" t="s">
        <v>799</v>
      </c>
      <c r="H3" s="259" t="s">
        <v>800</v>
      </c>
      <c r="I3" s="259" t="s">
        <v>801</v>
      </c>
      <c r="J3" s="226" t="s">
        <v>332</v>
      </c>
      <c r="K3" s="226" t="s">
        <v>802</v>
      </c>
      <c r="L3" s="159" t="s">
        <v>499</v>
      </c>
      <c r="M3" s="258" t="s">
        <v>777</v>
      </c>
      <c r="N3" s="258" t="s">
        <v>778</v>
      </c>
      <c r="O3" s="259" t="s">
        <v>779</v>
      </c>
      <c r="P3" s="259" t="s">
        <v>799</v>
      </c>
      <c r="Q3" s="259" t="s">
        <v>800</v>
      </c>
      <c r="R3" s="259" t="s">
        <v>801</v>
      </c>
      <c r="S3" s="226" t="s">
        <v>332</v>
      </c>
      <c r="T3" s="226" t="s">
        <v>802</v>
      </c>
    </row>
    <row r="4" spans="1:21" ht="15" customHeight="1" x14ac:dyDescent="0.15">
      <c r="A4" s="230" t="s">
        <v>504</v>
      </c>
      <c r="B4" s="231"/>
      <c r="C4" s="128">
        <f t="shared" ref="C4:J4" si="0">C14</f>
        <v>1290</v>
      </c>
      <c r="D4" s="128">
        <f t="shared" si="0"/>
        <v>185</v>
      </c>
      <c r="E4" s="128">
        <f t="shared" si="0"/>
        <v>16</v>
      </c>
      <c r="F4" s="128">
        <f t="shared" si="0"/>
        <v>31</v>
      </c>
      <c r="G4" s="128">
        <f t="shared" si="0"/>
        <v>100</v>
      </c>
      <c r="H4" s="128">
        <f t="shared" si="0"/>
        <v>331</v>
      </c>
      <c r="I4" s="128">
        <f t="shared" si="0"/>
        <v>12</v>
      </c>
      <c r="J4" s="128">
        <f t="shared" si="0"/>
        <v>615</v>
      </c>
      <c r="K4" s="175">
        <v>20.031111111111112</v>
      </c>
      <c r="L4" s="128">
        <f t="shared" ref="L4:S4" si="1">L14</f>
        <v>1290</v>
      </c>
      <c r="M4" s="128">
        <f t="shared" si="1"/>
        <v>210</v>
      </c>
      <c r="N4" s="128">
        <f t="shared" si="1"/>
        <v>10</v>
      </c>
      <c r="O4" s="128">
        <f t="shared" si="1"/>
        <v>10</v>
      </c>
      <c r="P4" s="128">
        <f t="shared" si="1"/>
        <v>98</v>
      </c>
      <c r="Q4" s="128">
        <f t="shared" si="1"/>
        <v>292</v>
      </c>
      <c r="R4" s="128">
        <f t="shared" si="1"/>
        <v>7</v>
      </c>
      <c r="S4" s="128">
        <f t="shared" si="1"/>
        <v>663</v>
      </c>
      <c r="T4" s="175">
        <v>18.763955342902712</v>
      </c>
    </row>
    <row r="5" spans="1:21" ht="15" customHeight="1" x14ac:dyDescent="0.15">
      <c r="A5" s="236"/>
      <c r="B5" s="237"/>
      <c r="C5" s="134">
        <f>IF(SUM(D5:J5)&gt;100,"－",SUM(D5:J5))</f>
        <v>100</v>
      </c>
      <c r="D5" s="133">
        <f>D4/$C4*100</f>
        <v>14.34108527131783</v>
      </c>
      <c r="E5" s="133">
        <f t="shared" ref="E5:J5" si="2">E4/$C4*100</f>
        <v>1.2403100775193798</v>
      </c>
      <c r="F5" s="133">
        <f t="shared" si="2"/>
        <v>2.4031007751937983</v>
      </c>
      <c r="G5" s="133">
        <f t="shared" si="2"/>
        <v>7.7519379844961236</v>
      </c>
      <c r="H5" s="133">
        <f t="shared" si="2"/>
        <v>25.65891472868217</v>
      </c>
      <c r="I5" s="133">
        <f t="shared" si="2"/>
        <v>0.93023255813953487</v>
      </c>
      <c r="J5" s="133">
        <f t="shared" si="2"/>
        <v>47.674418604651166</v>
      </c>
      <c r="K5" s="134"/>
      <c r="L5" s="134">
        <f>IF(SUM(M5:S5)&gt;100,"－",SUM(M5:S5))</f>
        <v>100</v>
      </c>
      <c r="M5" s="133">
        <f t="shared" ref="M5:S5" si="3">M4/$L4*100</f>
        <v>16.279069767441861</v>
      </c>
      <c r="N5" s="133">
        <f t="shared" si="3"/>
        <v>0.77519379844961245</v>
      </c>
      <c r="O5" s="133">
        <f t="shared" si="3"/>
        <v>0.77519379844961245</v>
      </c>
      <c r="P5" s="133">
        <f t="shared" si="3"/>
        <v>7.5968992248062017</v>
      </c>
      <c r="Q5" s="133">
        <f t="shared" si="3"/>
        <v>22.635658914728683</v>
      </c>
      <c r="R5" s="133">
        <f t="shared" si="3"/>
        <v>0.54263565891472865</v>
      </c>
      <c r="S5" s="133">
        <f t="shared" si="3"/>
        <v>51.395348837209298</v>
      </c>
      <c r="T5" s="134"/>
    </row>
    <row r="6" spans="1:21" ht="15" customHeight="1" x14ac:dyDescent="0.15">
      <c r="A6" s="242" t="s">
        <v>816</v>
      </c>
      <c r="B6" s="243" t="s">
        <v>753</v>
      </c>
      <c r="C6" s="128">
        <f t="shared" ref="C6:C10" si="4">C16</f>
        <v>530</v>
      </c>
      <c r="D6" s="139">
        <f t="shared" ref="D6:J10" si="5">IF($C6=0,0,D16/$C6*100)</f>
        <v>20</v>
      </c>
      <c r="E6" s="139">
        <f t="shared" si="5"/>
        <v>0.75471698113207553</v>
      </c>
      <c r="F6" s="139">
        <f t="shared" si="5"/>
        <v>1.6981132075471699</v>
      </c>
      <c r="G6" s="139">
        <f t="shared" si="5"/>
        <v>1.3207547169811322</v>
      </c>
      <c r="H6" s="139">
        <f t="shared" si="5"/>
        <v>6.7924528301886795</v>
      </c>
      <c r="I6" s="139">
        <f t="shared" si="5"/>
        <v>0.37735849056603776</v>
      </c>
      <c r="J6" s="139">
        <f t="shared" si="5"/>
        <v>69.056603773584897</v>
      </c>
      <c r="K6" s="175">
        <v>9.5060975609756095</v>
      </c>
      <c r="L6" s="128">
        <f t="shared" ref="L6:L10" si="6">L16</f>
        <v>530</v>
      </c>
      <c r="M6" s="139">
        <f t="shared" ref="M6:S10" si="7">IF($L6=0,0,M16/$L6*100)</f>
        <v>21.886792452830189</v>
      </c>
      <c r="N6" s="139">
        <f t="shared" si="7"/>
        <v>0.56603773584905659</v>
      </c>
      <c r="O6" s="139">
        <f t="shared" si="7"/>
        <v>0.37735849056603776</v>
      </c>
      <c r="P6" s="139">
        <f t="shared" si="7"/>
        <v>1.5094339622641511</v>
      </c>
      <c r="Q6" s="139">
        <f t="shared" si="7"/>
        <v>4.9056603773584913</v>
      </c>
      <c r="R6" s="139">
        <f t="shared" si="7"/>
        <v>0.37735849056603776</v>
      </c>
      <c r="S6" s="139">
        <f t="shared" si="7"/>
        <v>70.377358490566039</v>
      </c>
      <c r="T6" s="175">
        <v>7.3885350318471339</v>
      </c>
    </row>
    <row r="7" spans="1:21" ht="15" customHeight="1" x14ac:dyDescent="0.15">
      <c r="A7" s="150" t="s">
        <v>817</v>
      </c>
      <c r="B7" s="244" t="s">
        <v>754</v>
      </c>
      <c r="C7" s="143">
        <f t="shared" si="4"/>
        <v>19</v>
      </c>
      <c r="D7" s="142">
        <f t="shared" si="5"/>
        <v>15.789473684210526</v>
      </c>
      <c r="E7" s="142">
        <f t="shared" si="5"/>
        <v>0</v>
      </c>
      <c r="F7" s="142">
        <f t="shared" si="5"/>
        <v>0</v>
      </c>
      <c r="G7" s="142">
        <f t="shared" si="5"/>
        <v>5.2631578947368416</v>
      </c>
      <c r="H7" s="142">
        <f t="shared" si="5"/>
        <v>15.789473684210526</v>
      </c>
      <c r="I7" s="142">
        <f t="shared" si="5"/>
        <v>5.2631578947368416</v>
      </c>
      <c r="J7" s="142">
        <f t="shared" si="5"/>
        <v>57.894736842105267</v>
      </c>
      <c r="K7" s="176">
        <v>22.5</v>
      </c>
      <c r="L7" s="143">
        <f t="shared" si="6"/>
        <v>19</v>
      </c>
      <c r="M7" s="142">
        <f t="shared" si="7"/>
        <v>10.526315789473683</v>
      </c>
      <c r="N7" s="142">
        <f t="shared" si="7"/>
        <v>0</v>
      </c>
      <c r="O7" s="142">
        <f t="shared" si="7"/>
        <v>5.2631578947368416</v>
      </c>
      <c r="P7" s="142">
        <f t="shared" si="7"/>
        <v>10.526315789473683</v>
      </c>
      <c r="Q7" s="142">
        <f t="shared" si="7"/>
        <v>5.2631578947368416</v>
      </c>
      <c r="R7" s="142">
        <f t="shared" si="7"/>
        <v>0</v>
      </c>
      <c r="S7" s="142">
        <f t="shared" si="7"/>
        <v>68.421052631578945</v>
      </c>
      <c r="T7" s="176">
        <v>13.666666666666666</v>
      </c>
    </row>
    <row r="8" spans="1:21" ht="15" customHeight="1" x14ac:dyDescent="0.15">
      <c r="A8" s="150"/>
      <c r="B8" s="244" t="s">
        <v>805</v>
      </c>
      <c r="C8" s="143">
        <f t="shared" si="4"/>
        <v>474</v>
      </c>
      <c r="D8" s="142">
        <f t="shared" si="5"/>
        <v>8.8607594936708853</v>
      </c>
      <c r="E8" s="142">
        <f t="shared" si="5"/>
        <v>1.2658227848101267</v>
      </c>
      <c r="F8" s="142">
        <f t="shared" si="5"/>
        <v>3.1645569620253164</v>
      </c>
      <c r="G8" s="142">
        <f t="shared" si="5"/>
        <v>13.71308016877637</v>
      </c>
      <c r="H8" s="142">
        <f t="shared" si="5"/>
        <v>47.679324894514771</v>
      </c>
      <c r="I8" s="142">
        <f t="shared" si="5"/>
        <v>1.0548523206751055</v>
      </c>
      <c r="J8" s="142">
        <f t="shared" si="5"/>
        <v>24.261603375527425</v>
      </c>
      <c r="K8" s="176">
        <v>24.671309192200557</v>
      </c>
      <c r="L8" s="143">
        <f t="shared" si="6"/>
        <v>474</v>
      </c>
      <c r="M8" s="142">
        <f t="shared" si="7"/>
        <v>12.236286919831224</v>
      </c>
      <c r="N8" s="142">
        <f t="shared" si="7"/>
        <v>1.0548523206751055</v>
      </c>
      <c r="O8" s="142">
        <f t="shared" si="7"/>
        <v>0.63291139240506333</v>
      </c>
      <c r="P8" s="142">
        <f t="shared" si="7"/>
        <v>13.080168776371309</v>
      </c>
      <c r="Q8" s="142">
        <f t="shared" si="7"/>
        <v>41.983122362869196</v>
      </c>
      <c r="R8" s="142">
        <f t="shared" si="7"/>
        <v>0.8438818565400843</v>
      </c>
      <c r="S8" s="142">
        <f t="shared" si="7"/>
        <v>30.168776371308013</v>
      </c>
      <c r="T8" s="176">
        <v>23.607250755287009</v>
      </c>
    </row>
    <row r="9" spans="1:21" ht="15" customHeight="1" x14ac:dyDescent="0.15">
      <c r="A9" s="150"/>
      <c r="B9" s="244" t="s">
        <v>806</v>
      </c>
      <c r="C9" s="143">
        <f t="shared" si="4"/>
        <v>207</v>
      </c>
      <c r="D9" s="142">
        <f t="shared" si="5"/>
        <v>13.043478260869565</v>
      </c>
      <c r="E9" s="142">
        <f t="shared" si="5"/>
        <v>2.4154589371980677</v>
      </c>
      <c r="F9" s="142">
        <f t="shared" si="5"/>
        <v>2.8985507246376812</v>
      </c>
      <c r="G9" s="142">
        <f t="shared" si="5"/>
        <v>10.628019323671497</v>
      </c>
      <c r="H9" s="142">
        <f t="shared" si="5"/>
        <v>22.222222222222221</v>
      </c>
      <c r="I9" s="142">
        <f t="shared" si="5"/>
        <v>1.932367149758454</v>
      </c>
      <c r="J9" s="142">
        <f t="shared" si="5"/>
        <v>46.859903381642518</v>
      </c>
      <c r="K9" s="176">
        <v>20.081818181818182</v>
      </c>
      <c r="L9" s="143">
        <f t="shared" si="6"/>
        <v>207</v>
      </c>
      <c r="M9" s="142">
        <f t="shared" si="7"/>
        <v>11.111111111111111</v>
      </c>
      <c r="N9" s="142">
        <f t="shared" si="7"/>
        <v>0.96618357487922701</v>
      </c>
      <c r="O9" s="142">
        <f t="shared" si="7"/>
        <v>1.4492753623188406</v>
      </c>
      <c r="P9" s="142">
        <f t="shared" si="7"/>
        <v>10.628019323671497</v>
      </c>
      <c r="Q9" s="142">
        <f t="shared" si="7"/>
        <v>22.705314009661837</v>
      </c>
      <c r="R9" s="142">
        <f t="shared" si="7"/>
        <v>0.48309178743961351</v>
      </c>
      <c r="S9" s="142">
        <f t="shared" si="7"/>
        <v>52.657004830917877</v>
      </c>
      <c r="T9" s="176">
        <v>20.816326530612244</v>
      </c>
    </row>
    <row r="10" spans="1:21" ht="15" customHeight="1" x14ac:dyDescent="0.15">
      <c r="A10" s="236"/>
      <c r="B10" s="152" t="s">
        <v>332</v>
      </c>
      <c r="C10" s="147">
        <f t="shared" si="4"/>
        <v>60</v>
      </c>
      <c r="D10" s="133">
        <f t="shared" si="5"/>
        <v>11.666666666666666</v>
      </c>
      <c r="E10" s="133">
        <f t="shared" si="5"/>
        <v>1.6666666666666667</v>
      </c>
      <c r="F10" s="133">
        <f t="shared" si="5"/>
        <v>1.6666666666666667</v>
      </c>
      <c r="G10" s="133">
        <f t="shared" si="5"/>
        <v>8.3333333333333321</v>
      </c>
      <c r="H10" s="133">
        <f t="shared" si="5"/>
        <v>33.333333333333329</v>
      </c>
      <c r="I10" s="133">
        <f t="shared" si="5"/>
        <v>0</v>
      </c>
      <c r="J10" s="133">
        <f t="shared" si="5"/>
        <v>43.333333333333336</v>
      </c>
      <c r="K10" s="134">
        <v>21.058823529411764</v>
      </c>
      <c r="L10" s="147">
        <f t="shared" si="6"/>
        <v>60</v>
      </c>
      <c r="M10" s="133">
        <f t="shared" si="7"/>
        <v>18.333333333333332</v>
      </c>
      <c r="N10" s="133">
        <f t="shared" si="7"/>
        <v>0</v>
      </c>
      <c r="O10" s="133">
        <f t="shared" si="7"/>
        <v>1.6666666666666667</v>
      </c>
      <c r="P10" s="133">
        <f t="shared" si="7"/>
        <v>6.666666666666667</v>
      </c>
      <c r="Q10" s="133">
        <f t="shared" si="7"/>
        <v>31.666666666666664</v>
      </c>
      <c r="R10" s="133">
        <f t="shared" si="7"/>
        <v>0</v>
      </c>
      <c r="S10" s="133">
        <f t="shared" si="7"/>
        <v>41.666666666666671</v>
      </c>
      <c r="T10" s="134">
        <v>19.114285714285714</v>
      </c>
    </row>
    <row r="14" spans="1:21" ht="15" customHeight="1" x14ac:dyDescent="0.15">
      <c r="A14" s="230" t="s">
        <v>504</v>
      </c>
      <c r="B14" s="231"/>
      <c r="C14" s="156">
        <v>1290</v>
      </c>
      <c r="D14" s="156">
        <v>185</v>
      </c>
      <c r="E14" s="156">
        <v>16</v>
      </c>
      <c r="F14" s="156">
        <v>31</v>
      </c>
      <c r="G14" s="156">
        <v>100</v>
      </c>
      <c r="H14" s="156">
        <v>331</v>
      </c>
      <c r="I14" s="156">
        <v>12</v>
      </c>
      <c r="J14" s="156">
        <v>615</v>
      </c>
      <c r="K14" s="156"/>
      <c r="L14" s="156">
        <v>1290</v>
      </c>
      <c r="M14" s="156">
        <v>210</v>
      </c>
      <c r="N14" s="156">
        <v>10</v>
      </c>
      <c r="O14" s="156">
        <v>10</v>
      </c>
      <c r="P14" s="156">
        <v>98</v>
      </c>
      <c r="Q14" s="156">
        <v>292</v>
      </c>
      <c r="R14" s="156">
        <v>7</v>
      </c>
      <c r="S14" s="156">
        <v>663</v>
      </c>
      <c r="T14" s="156"/>
      <c r="U14" s="156"/>
    </row>
    <row r="15" spans="1:21" ht="15" customHeight="1" x14ac:dyDescent="0.15">
      <c r="A15" s="236"/>
      <c r="B15" s="237"/>
      <c r="C15" s="156"/>
      <c r="D15" s="156"/>
      <c r="E15" s="156"/>
      <c r="F15" s="156"/>
      <c r="G15" s="156"/>
      <c r="H15" s="156"/>
      <c r="I15" s="156"/>
      <c r="J15" s="156"/>
      <c r="K15" s="156"/>
      <c r="L15" s="156"/>
      <c r="M15" s="156"/>
      <c r="N15" s="156"/>
      <c r="O15" s="156"/>
      <c r="P15" s="156"/>
      <c r="Q15" s="156"/>
      <c r="R15" s="156"/>
      <c r="S15" s="156"/>
      <c r="T15" s="156"/>
    </row>
    <row r="16" spans="1:21" ht="15" customHeight="1" x14ac:dyDescent="0.15">
      <c r="A16" s="242" t="s">
        <v>818</v>
      </c>
      <c r="B16" s="243" t="s">
        <v>753</v>
      </c>
      <c r="C16" s="156">
        <v>530</v>
      </c>
      <c r="D16" s="156">
        <v>106</v>
      </c>
      <c r="E16" s="156">
        <v>4</v>
      </c>
      <c r="F16" s="156">
        <v>9</v>
      </c>
      <c r="G16" s="156">
        <v>7</v>
      </c>
      <c r="H16" s="156">
        <v>36</v>
      </c>
      <c r="I16" s="156">
        <v>2</v>
      </c>
      <c r="J16" s="156">
        <v>366</v>
      </c>
      <c r="K16" s="156"/>
      <c r="L16" s="156">
        <v>530</v>
      </c>
      <c r="M16" s="156">
        <v>116</v>
      </c>
      <c r="N16" s="156">
        <v>3</v>
      </c>
      <c r="O16" s="156">
        <v>2</v>
      </c>
      <c r="P16" s="156">
        <v>8</v>
      </c>
      <c r="Q16" s="156">
        <v>26</v>
      </c>
      <c r="R16" s="156">
        <v>2</v>
      </c>
      <c r="S16" s="156">
        <v>373</v>
      </c>
      <c r="T16" s="156"/>
    </row>
    <row r="17" spans="1:20" ht="15" customHeight="1" x14ac:dyDescent="0.15">
      <c r="A17" s="150" t="s">
        <v>817</v>
      </c>
      <c r="B17" s="244" t="s">
        <v>754</v>
      </c>
      <c r="C17" s="156">
        <v>19</v>
      </c>
      <c r="D17" s="156">
        <v>3</v>
      </c>
      <c r="E17" s="156">
        <v>0</v>
      </c>
      <c r="F17" s="156">
        <v>0</v>
      </c>
      <c r="G17" s="156">
        <v>1</v>
      </c>
      <c r="H17" s="156">
        <v>3</v>
      </c>
      <c r="I17" s="156">
        <v>1</v>
      </c>
      <c r="J17" s="156">
        <v>11</v>
      </c>
      <c r="K17" s="156"/>
      <c r="L17" s="156">
        <v>19</v>
      </c>
      <c r="M17" s="156">
        <v>2</v>
      </c>
      <c r="N17" s="156">
        <v>0</v>
      </c>
      <c r="O17" s="156">
        <v>1</v>
      </c>
      <c r="P17" s="156">
        <v>2</v>
      </c>
      <c r="Q17" s="156">
        <v>1</v>
      </c>
      <c r="R17" s="156">
        <v>0</v>
      </c>
      <c r="S17" s="156">
        <v>13</v>
      </c>
      <c r="T17" s="156"/>
    </row>
    <row r="18" spans="1:20" ht="15" customHeight="1" x14ac:dyDescent="0.15">
      <c r="A18" s="150"/>
      <c r="B18" s="244" t="s">
        <v>805</v>
      </c>
      <c r="C18" s="156">
        <v>474</v>
      </c>
      <c r="D18" s="156">
        <v>42</v>
      </c>
      <c r="E18" s="156">
        <v>6</v>
      </c>
      <c r="F18" s="156">
        <v>15</v>
      </c>
      <c r="G18" s="156">
        <v>65</v>
      </c>
      <c r="H18" s="156">
        <v>226</v>
      </c>
      <c r="I18" s="156">
        <v>5</v>
      </c>
      <c r="J18" s="156">
        <v>115</v>
      </c>
      <c r="K18" s="156"/>
      <c r="L18" s="156">
        <v>474</v>
      </c>
      <c r="M18" s="156">
        <v>58</v>
      </c>
      <c r="N18" s="156">
        <v>5</v>
      </c>
      <c r="O18" s="156">
        <v>3</v>
      </c>
      <c r="P18" s="156">
        <v>62</v>
      </c>
      <c r="Q18" s="156">
        <v>199</v>
      </c>
      <c r="R18" s="156">
        <v>4</v>
      </c>
      <c r="S18" s="156">
        <v>143</v>
      </c>
      <c r="T18" s="156"/>
    </row>
    <row r="19" spans="1:20" ht="15" customHeight="1" x14ac:dyDescent="0.15">
      <c r="A19" s="150"/>
      <c r="B19" s="244" t="s">
        <v>806</v>
      </c>
      <c r="C19" s="156">
        <v>207</v>
      </c>
      <c r="D19" s="156">
        <v>27</v>
      </c>
      <c r="E19" s="156">
        <v>5</v>
      </c>
      <c r="F19" s="156">
        <v>6</v>
      </c>
      <c r="G19" s="156">
        <v>22</v>
      </c>
      <c r="H19" s="156">
        <v>46</v>
      </c>
      <c r="I19" s="156">
        <v>4</v>
      </c>
      <c r="J19" s="156">
        <v>97</v>
      </c>
      <c r="K19" s="156"/>
      <c r="L19" s="156">
        <v>207</v>
      </c>
      <c r="M19" s="156">
        <v>23</v>
      </c>
      <c r="N19" s="156">
        <v>2</v>
      </c>
      <c r="O19" s="156">
        <v>3</v>
      </c>
      <c r="P19" s="156">
        <v>22</v>
      </c>
      <c r="Q19" s="156">
        <v>47</v>
      </c>
      <c r="R19" s="156">
        <v>1</v>
      </c>
      <c r="S19" s="156">
        <v>109</v>
      </c>
      <c r="T19" s="156"/>
    </row>
    <row r="20" spans="1:20" ht="15" customHeight="1" x14ac:dyDescent="0.15">
      <c r="A20" s="236"/>
      <c r="B20" s="152" t="s">
        <v>332</v>
      </c>
      <c r="C20" s="156">
        <v>60</v>
      </c>
      <c r="D20" s="156">
        <v>7</v>
      </c>
      <c r="E20" s="156">
        <v>1</v>
      </c>
      <c r="F20" s="156">
        <v>1</v>
      </c>
      <c r="G20" s="156">
        <v>5</v>
      </c>
      <c r="H20" s="156">
        <v>20</v>
      </c>
      <c r="I20" s="156">
        <v>0</v>
      </c>
      <c r="J20" s="156">
        <v>26</v>
      </c>
      <c r="K20" s="156"/>
      <c r="L20" s="156">
        <v>60</v>
      </c>
      <c r="M20" s="156">
        <v>11</v>
      </c>
      <c r="N20" s="156">
        <v>0</v>
      </c>
      <c r="O20" s="156">
        <v>1</v>
      </c>
      <c r="P20" s="156">
        <v>4</v>
      </c>
      <c r="Q20" s="156">
        <v>19</v>
      </c>
      <c r="R20" s="156">
        <v>0</v>
      </c>
      <c r="S20" s="156">
        <v>25</v>
      </c>
      <c r="T20" s="156"/>
    </row>
  </sheetData>
  <phoneticPr fontId="1"/>
  <pageMargins left="0.39370078740157483" right="0.39370078740157483" top="0.70866141732283472" bottom="0.39370078740157483" header="0.31496062992125984" footer="0.19685039370078741"/>
  <pageSetup paperSize="9" scale="85" orientation="landscape" horizontalDpi="200" verticalDpi="200" r:id="rId1"/>
  <headerFooter alignWithMargins="0">
    <oddHeader>&amp;R[４．介護サービス量の適正性]
&amp;A  (&amp;P/&amp;N)</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F20"/>
  <sheetViews>
    <sheetView showGridLines="0" view="pageBreakPreview" zoomScale="126" zoomScaleNormal="100" zoomScaleSheetLayoutView="126" workbookViewId="0"/>
  </sheetViews>
  <sheetFormatPr defaultColWidth="8" defaultRowHeight="15" customHeight="1" x14ac:dyDescent="0.15"/>
  <cols>
    <col min="1" max="1" width="11.42578125" style="114" customWidth="1"/>
    <col min="2" max="2" width="33.85546875" style="114" customWidth="1"/>
    <col min="3" max="32" width="8.140625" style="114" customWidth="1"/>
    <col min="33" max="52" width="7.28515625" style="114" customWidth="1"/>
    <col min="53" max="56" width="8.140625" style="114" customWidth="1"/>
    <col min="57" max="73" width="8.140625" style="114" hidden="1" customWidth="1"/>
    <col min="74" max="74" width="9.7109375" style="114" hidden="1" customWidth="1"/>
    <col min="75" max="91" width="8.140625" style="114" hidden="1" customWidth="1"/>
    <col min="92" max="92" width="9.28515625" style="114" hidden="1" customWidth="1"/>
    <col min="93" max="101" width="8.140625" style="114" hidden="1" customWidth="1"/>
    <col min="102" max="110" width="0" style="114" hidden="1" customWidth="1"/>
    <col min="111" max="16384" width="8" style="114"/>
  </cols>
  <sheetData>
    <row r="1" spans="1:110" ht="15" customHeight="1" x14ac:dyDescent="0.15">
      <c r="C1" s="114" t="s">
        <v>819</v>
      </c>
      <c r="I1" s="114" t="s">
        <v>819</v>
      </c>
      <c r="O1" s="114" t="s">
        <v>819</v>
      </c>
      <c r="U1" s="114" t="s">
        <v>819</v>
      </c>
      <c r="AA1" s="114" t="s">
        <v>819</v>
      </c>
      <c r="AG1" s="114" t="s">
        <v>820</v>
      </c>
      <c r="AQ1" s="114" t="s">
        <v>821</v>
      </c>
      <c r="BA1" s="190" t="s">
        <v>822</v>
      </c>
      <c r="BE1" s="190" t="s">
        <v>694</v>
      </c>
      <c r="BN1" s="190" t="s">
        <v>823</v>
      </c>
      <c r="BW1" s="190" t="s">
        <v>823</v>
      </c>
      <c r="CF1" s="190" t="s">
        <v>823</v>
      </c>
      <c r="CO1" s="190" t="s">
        <v>824</v>
      </c>
      <c r="CX1" s="190" t="s">
        <v>824</v>
      </c>
    </row>
    <row r="2" spans="1:110" ht="15" customHeight="1" x14ac:dyDescent="0.15">
      <c r="B2" s="250"/>
      <c r="C2" s="114" t="s">
        <v>825</v>
      </c>
      <c r="I2" s="114" t="s">
        <v>826</v>
      </c>
      <c r="O2" s="114" t="s">
        <v>827</v>
      </c>
      <c r="U2" s="114" t="s">
        <v>828</v>
      </c>
      <c r="AA2" s="114" t="s">
        <v>829</v>
      </c>
      <c r="BN2" s="114" t="s">
        <v>830</v>
      </c>
      <c r="BW2" s="114" t="s">
        <v>831</v>
      </c>
      <c r="CF2" s="114" t="s">
        <v>832</v>
      </c>
      <c r="CO2" s="114" t="s">
        <v>833</v>
      </c>
      <c r="CX2" s="114" t="s">
        <v>834</v>
      </c>
    </row>
    <row r="3" spans="1:110" s="123" customFormat="1" ht="56.25" x14ac:dyDescent="0.15">
      <c r="A3" s="115"/>
      <c r="B3" s="117"/>
      <c r="C3" s="159" t="s">
        <v>835</v>
      </c>
      <c r="D3" s="160" t="s">
        <v>836</v>
      </c>
      <c r="E3" s="160" t="s">
        <v>837</v>
      </c>
      <c r="F3" s="160" t="s">
        <v>838</v>
      </c>
      <c r="G3" s="160" t="s">
        <v>839</v>
      </c>
      <c r="H3" s="159" t="s">
        <v>840</v>
      </c>
      <c r="I3" s="159" t="s">
        <v>835</v>
      </c>
      <c r="J3" s="160" t="s">
        <v>836</v>
      </c>
      <c r="K3" s="160" t="s">
        <v>837</v>
      </c>
      <c r="L3" s="160" t="s">
        <v>838</v>
      </c>
      <c r="M3" s="160" t="s">
        <v>839</v>
      </c>
      <c r="N3" s="159" t="s">
        <v>840</v>
      </c>
      <c r="O3" s="159" t="s">
        <v>835</v>
      </c>
      <c r="P3" s="160" t="s">
        <v>836</v>
      </c>
      <c r="Q3" s="160" t="s">
        <v>837</v>
      </c>
      <c r="R3" s="160" t="s">
        <v>838</v>
      </c>
      <c r="S3" s="160" t="s">
        <v>839</v>
      </c>
      <c r="T3" s="159" t="s">
        <v>840</v>
      </c>
      <c r="U3" s="159" t="s">
        <v>835</v>
      </c>
      <c r="V3" s="160" t="s">
        <v>836</v>
      </c>
      <c r="W3" s="160" t="s">
        <v>837</v>
      </c>
      <c r="X3" s="160" t="s">
        <v>838</v>
      </c>
      <c r="Y3" s="160" t="s">
        <v>839</v>
      </c>
      <c r="Z3" s="159" t="s">
        <v>840</v>
      </c>
      <c r="AA3" s="159" t="s">
        <v>835</v>
      </c>
      <c r="AB3" s="160" t="s">
        <v>836</v>
      </c>
      <c r="AC3" s="160" t="s">
        <v>837</v>
      </c>
      <c r="AD3" s="160" t="s">
        <v>838</v>
      </c>
      <c r="AE3" s="160" t="s">
        <v>839</v>
      </c>
      <c r="AF3" s="159" t="s">
        <v>840</v>
      </c>
      <c r="AG3" s="159" t="s">
        <v>835</v>
      </c>
      <c r="AH3" s="160" t="s">
        <v>757</v>
      </c>
      <c r="AI3" s="160" t="s">
        <v>758</v>
      </c>
      <c r="AJ3" s="160" t="s">
        <v>759</v>
      </c>
      <c r="AK3" s="160" t="s">
        <v>760</v>
      </c>
      <c r="AL3" s="160" t="s">
        <v>761</v>
      </c>
      <c r="AM3" s="160" t="s">
        <v>762</v>
      </c>
      <c r="AN3" s="160" t="s">
        <v>763</v>
      </c>
      <c r="AO3" s="159" t="s">
        <v>841</v>
      </c>
      <c r="AP3" s="160" t="s">
        <v>765</v>
      </c>
      <c r="AQ3" s="160" t="s">
        <v>842</v>
      </c>
      <c r="AR3" s="160" t="s">
        <v>767</v>
      </c>
      <c r="AS3" s="160" t="s">
        <v>768</v>
      </c>
      <c r="AT3" s="160" t="s">
        <v>769</v>
      </c>
      <c r="AU3" s="160" t="s">
        <v>843</v>
      </c>
      <c r="AV3" s="160" t="s">
        <v>771</v>
      </c>
      <c r="AW3" s="160" t="s">
        <v>844</v>
      </c>
      <c r="AX3" s="160" t="s">
        <v>773</v>
      </c>
      <c r="AY3" s="159" t="s">
        <v>774</v>
      </c>
      <c r="AZ3" s="159" t="s">
        <v>840</v>
      </c>
      <c r="BA3" s="159" t="s">
        <v>835</v>
      </c>
      <c r="BB3" s="160" t="s">
        <v>845</v>
      </c>
      <c r="BC3" s="160" t="s">
        <v>846</v>
      </c>
      <c r="BD3" s="159" t="s">
        <v>840</v>
      </c>
      <c r="BE3" s="159" t="s">
        <v>835</v>
      </c>
      <c r="BF3" s="160" t="s">
        <v>847</v>
      </c>
      <c r="BG3" s="160" t="s">
        <v>848</v>
      </c>
      <c r="BH3" s="160" t="s">
        <v>849</v>
      </c>
      <c r="BI3" s="160" t="s">
        <v>850</v>
      </c>
      <c r="BJ3" s="160" t="s">
        <v>720</v>
      </c>
      <c r="BK3" s="160" t="s">
        <v>851</v>
      </c>
      <c r="BL3" s="159" t="s">
        <v>852</v>
      </c>
      <c r="BM3" s="226" t="s">
        <v>853</v>
      </c>
      <c r="BN3" s="159" t="s">
        <v>835</v>
      </c>
      <c r="BO3" s="193" t="s">
        <v>854</v>
      </c>
      <c r="BP3" s="194" t="s">
        <v>855</v>
      </c>
      <c r="BQ3" s="194" t="s">
        <v>856</v>
      </c>
      <c r="BR3" s="194" t="s">
        <v>857</v>
      </c>
      <c r="BS3" s="194" t="s">
        <v>858</v>
      </c>
      <c r="BT3" s="194" t="s">
        <v>859</v>
      </c>
      <c r="BU3" s="215" t="s">
        <v>852</v>
      </c>
      <c r="BV3" s="226" t="s">
        <v>860</v>
      </c>
      <c r="BW3" s="159" t="s">
        <v>835</v>
      </c>
      <c r="BX3" s="193" t="s">
        <v>854</v>
      </c>
      <c r="BY3" s="194" t="s">
        <v>855</v>
      </c>
      <c r="BZ3" s="194" t="s">
        <v>856</v>
      </c>
      <c r="CA3" s="194" t="s">
        <v>857</v>
      </c>
      <c r="CB3" s="194" t="s">
        <v>858</v>
      </c>
      <c r="CC3" s="194" t="s">
        <v>859</v>
      </c>
      <c r="CD3" s="215" t="s">
        <v>852</v>
      </c>
      <c r="CE3" s="226" t="s">
        <v>860</v>
      </c>
      <c r="CF3" s="159" t="s">
        <v>835</v>
      </c>
      <c r="CG3" s="193" t="s">
        <v>854</v>
      </c>
      <c r="CH3" s="194" t="s">
        <v>855</v>
      </c>
      <c r="CI3" s="194" t="s">
        <v>856</v>
      </c>
      <c r="CJ3" s="194" t="s">
        <v>857</v>
      </c>
      <c r="CK3" s="194" t="s">
        <v>858</v>
      </c>
      <c r="CL3" s="194" t="s">
        <v>859</v>
      </c>
      <c r="CM3" s="215" t="s">
        <v>852</v>
      </c>
      <c r="CN3" s="226" t="s">
        <v>860</v>
      </c>
      <c r="CO3" s="159" t="s">
        <v>835</v>
      </c>
      <c r="CP3" s="193" t="s">
        <v>861</v>
      </c>
      <c r="CQ3" s="193" t="s">
        <v>862</v>
      </c>
      <c r="CR3" s="194" t="s">
        <v>863</v>
      </c>
      <c r="CS3" s="194" t="s">
        <v>864</v>
      </c>
      <c r="CT3" s="194" t="s">
        <v>865</v>
      </c>
      <c r="CU3" s="193" t="s">
        <v>866</v>
      </c>
      <c r="CV3" s="226" t="s">
        <v>840</v>
      </c>
      <c r="CW3" s="226" t="s">
        <v>867</v>
      </c>
      <c r="CX3" s="159" t="s">
        <v>835</v>
      </c>
      <c r="CY3" s="193" t="s">
        <v>861</v>
      </c>
      <c r="CZ3" s="193" t="s">
        <v>862</v>
      </c>
      <c r="DA3" s="194" t="s">
        <v>863</v>
      </c>
      <c r="DB3" s="194" t="s">
        <v>864</v>
      </c>
      <c r="DC3" s="194" t="s">
        <v>865</v>
      </c>
      <c r="DD3" s="193" t="s">
        <v>866</v>
      </c>
      <c r="DE3" s="226" t="s">
        <v>840</v>
      </c>
      <c r="DF3" s="226" t="s">
        <v>867</v>
      </c>
    </row>
    <row r="4" spans="1:110" s="190" customFormat="1" ht="15" customHeight="1" x14ac:dyDescent="0.15">
      <c r="A4" s="196" t="s">
        <v>868</v>
      </c>
      <c r="B4" s="197"/>
      <c r="C4" s="127">
        <f t="shared" ref="C4:BL4" si="0">C14</f>
        <v>1601</v>
      </c>
      <c r="D4" s="127">
        <f t="shared" si="0"/>
        <v>1070</v>
      </c>
      <c r="E4" s="127">
        <f t="shared" si="0"/>
        <v>15</v>
      </c>
      <c r="F4" s="127">
        <f t="shared" si="0"/>
        <v>159</v>
      </c>
      <c r="G4" s="127">
        <f t="shared" si="0"/>
        <v>315</v>
      </c>
      <c r="H4" s="127">
        <f t="shared" si="0"/>
        <v>42</v>
      </c>
      <c r="I4" s="127">
        <f t="shared" si="0"/>
        <v>1601</v>
      </c>
      <c r="J4" s="127">
        <f t="shared" si="0"/>
        <v>815</v>
      </c>
      <c r="K4" s="127">
        <f t="shared" si="0"/>
        <v>21</v>
      </c>
      <c r="L4" s="127">
        <f t="shared" si="0"/>
        <v>298</v>
      </c>
      <c r="M4" s="127">
        <f t="shared" si="0"/>
        <v>403</v>
      </c>
      <c r="N4" s="127">
        <f t="shared" si="0"/>
        <v>64</v>
      </c>
      <c r="O4" s="127">
        <f t="shared" si="0"/>
        <v>1601</v>
      </c>
      <c r="P4" s="127">
        <f t="shared" si="0"/>
        <v>125</v>
      </c>
      <c r="Q4" s="127">
        <f t="shared" si="0"/>
        <v>33</v>
      </c>
      <c r="R4" s="127">
        <f t="shared" si="0"/>
        <v>1115</v>
      </c>
      <c r="S4" s="127">
        <f t="shared" si="0"/>
        <v>273</v>
      </c>
      <c r="T4" s="127">
        <f t="shared" si="0"/>
        <v>55</v>
      </c>
      <c r="U4" s="127">
        <f t="shared" si="0"/>
        <v>1601</v>
      </c>
      <c r="V4" s="127">
        <f t="shared" si="0"/>
        <v>795</v>
      </c>
      <c r="W4" s="127">
        <f t="shared" si="0"/>
        <v>11</v>
      </c>
      <c r="X4" s="127">
        <f t="shared" si="0"/>
        <v>437</v>
      </c>
      <c r="Y4" s="127">
        <f t="shared" si="0"/>
        <v>281</v>
      </c>
      <c r="Z4" s="127">
        <f t="shared" si="0"/>
        <v>77</v>
      </c>
      <c r="AA4" s="127">
        <f t="shared" si="0"/>
        <v>1601</v>
      </c>
      <c r="AB4" s="127">
        <f t="shared" si="0"/>
        <v>684</v>
      </c>
      <c r="AC4" s="127">
        <f t="shared" si="0"/>
        <v>24</v>
      </c>
      <c r="AD4" s="127">
        <f t="shared" si="0"/>
        <v>523</v>
      </c>
      <c r="AE4" s="127">
        <f t="shared" si="0"/>
        <v>300</v>
      </c>
      <c r="AF4" s="127">
        <f t="shared" si="0"/>
        <v>70</v>
      </c>
      <c r="AG4" s="127">
        <f t="shared" si="0"/>
        <v>1601</v>
      </c>
      <c r="AH4" s="127">
        <f t="shared" si="0"/>
        <v>1047</v>
      </c>
      <c r="AI4" s="127">
        <f t="shared" si="0"/>
        <v>39</v>
      </c>
      <c r="AJ4" s="127">
        <f t="shared" si="0"/>
        <v>32</v>
      </c>
      <c r="AK4" s="127">
        <f t="shared" si="0"/>
        <v>7</v>
      </c>
      <c r="AL4" s="127">
        <f t="shared" si="0"/>
        <v>4</v>
      </c>
      <c r="AM4" s="127">
        <f t="shared" si="0"/>
        <v>9</v>
      </c>
      <c r="AN4" s="127">
        <f t="shared" si="0"/>
        <v>37</v>
      </c>
      <c r="AO4" s="127">
        <f t="shared" si="0"/>
        <v>26</v>
      </c>
      <c r="AP4" s="127">
        <f t="shared" si="0"/>
        <v>14</v>
      </c>
      <c r="AQ4" s="127">
        <f t="shared" si="0"/>
        <v>43</v>
      </c>
      <c r="AR4" s="127">
        <f t="shared" si="0"/>
        <v>20</v>
      </c>
      <c r="AS4" s="127">
        <f t="shared" si="0"/>
        <v>1</v>
      </c>
      <c r="AT4" s="127">
        <f t="shared" si="0"/>
        <v>34</v>
      </c>
      <c r="AU4" s="127">
        <f t="shared" si="0"/>
        <v>53</v>
      </c>
      <c r="AV4" s="127">
        <f t="shared" si="0"/>
        <v>0</v>
      </c>
      <c r="AW4" s="127">
        <f t="shared" si="0"/>
        <v>4</v>
      </c>
      <c r="AX4" s="127">
        <f t="shared" si="0"/>
        <v>3</v>
      </c>
      <c r="AY4" s="127">
        <f t="shared" si="0"/>
        <v>82</v>
      </c>
      <c r="AZ4" s="127">
        <f t="shared" si="0"/>
        <v>236</v>
      </c>
      <c r="BA4" s="127">
        <f t="shared" si="0"/>
        <v>1601</v>
      </c>
      <c r="BB4" s="127">
        <f t="shared" si="0"/>
        <v>437</v>
      </c>
      <c r="BC4" s="127">
        <f t="shared" si="0"/>
        <v>1130</v>
      </c>
      <c r="BD4" s="127">
        <f t="shared" si="0"/>
        <v>34</v>
      </c>
      <c r="BE4" s="127">
        <f t="shared" si="0"/>
        <v>1601</v>
      </c>
      <c r="BF4" s="127">
        <f t="shared" si="0"/>
        <v>171</v>
      </c>
      <c r="BG4" s="127">
        <f t="shared" si="0"/>
        <v>116</v>
      </c>
      <c r="BH4" s="127">
        <f t="shared" si="0"/>
        <v>101</v>
      </c>
      <c r="BI4" s="127">
        <f t="shared" si="0"/>
        <v>123</v>
      </c>
      <c r="BJ4" s="127">
        <f t="shared" si="0"/>
        <v>407</v>
      </c>
      <c r="BK4" s="127">
        <f t="shared" si="0"/>
        <v>20</v>
      </c>
      <c r="BL4" s="127">
        <f t="shared" si="0"/>
        <v>663</v>
      </c>
      <c r="BM4" s="260">
        <v>60.795692858541166</v>
      </c>
      <c r="BN4" s="127">
        <f t="shared" ref="BN4:BU4" si="1">BN14</f>
        <v>1582</v>
      </c>
      <c r="BO4" s="127">
        <f t="shared" si="1"/>
        <v>292</v>
      </c>
      <c r="BP4" s="127">
        <f t="shared" si="1"/>
        <v>424</v>
      </c>
      <c r="BQ4" s="127">
        <f t="shared" si="1"/>
        <v>177</v>
      </c>
      <c r="BR4" s="127">
        <f t="shared" si="1"/>
        <v>283</v>
      </c>
      <c r="BS4" s="127">
        <f t="shared" si="1"/>
        <v>152</v>
      </c>
      <c r="BT4" s="127">
        <f t="shared" si="1"/>
        <v>55</v>
      </c>
      <c r="BU4" s="127">
        <f t="shared" si="1"/>
        <v>199</v>
      </c>
      <c r="BV4" s="260">
        <v>9849.4526391901654</v>
      </c>
      <c r="BW4" s="127">
        <f t="shared" ref="BW4:CD4" si="2">BW14</f>
        <v>1582</v>
      </c>
      <c r="BX4" s="127">
        <f t="shared" si="2"/>
        <v>1096</v>
      </c>
      <c r="BY4" s="127">
        <f t="shared" si="2"/>
        <v>5</v>
      </c>
      <c r="BZ4" s="127">
        <f t="shared" si="2"/>
        <v>30</v>
      </c>
      <c r="CA4" s="127">
        <f t="shared" si="2"/>
        <v>41</v>
      </c>
      <c r="CB4" s="127">
        <f t="shared" si="2"/>
        <v>21</v>
      </c>
      <c r="CC4" s="127">
        <f t="shared" si="2"/>
        <v>0</v>
      </c>
      <c r="CD4" s="127">
        <f t="shared" si="2"/>
        <v>389</v>
      </c>
      <c r="CE4" s="260">
        <v>1137.0913663034366</v>
      </c>
      <c r="CF4" s="127">
        <f t="shared" ref="CF4:CM4" si="3">CF14</f>
        <v>1582</v>
      </c>
      <c r="CG4" s="127">
        <f t="shared" si="3"/>
        <v>384</v>
      </c>
      <c r="CH4" s="127">
        <f t="shared" si="3"/>
        <v>218</v>
      </c>
      <c r="CI4" s="127">
        <f t="shared" si="3"/>
        <v>278</v>
      </c>
      <c r="CJ4" s="127">
        <f t="shared" si="3"/>
        <v>298</v>
      </c>
      <c r="CK4" s="127">
        <f t="shared" si="3"/>
        <v>93</v>
      </c>
      <c r="CL4" s="127">
        <f t="shared" si="3"/>
        <v>17</v>
      </c>
      <c r="CM4" s="127">
        <f t="shared" si="3"/>
        <v>294</v>
      </c>
      <c r="CN4" s="260">
        <v>7999.9464285714284</v>
      </c>
      <c r="CO4" s="127">
        <f t="shared" ref="CO4:CV4" si="4">CO14</f>
        <v>1582</v>
      </c>
      <c r="CP4" s="127">
        <f t="shared" si="4"/>
        <v>1313</v>
      </c>
      <c r="CQ4" s="127">
        <f t="shared" si="4"/>
        <v>138</v>
      </c>
      <c r="CR4" s="127">
        <f t="shared" si="4"/>
        <v>80</v>
      </c>
      <c r="CS4" s="127">
        <f t="shared" si="4"/>
        <v>15</v>
      </c>
      <c r="CT4" s="127">
        <f t="shared" si="4"/>
        <v>7</v>
      </c>
      <c r="CU4" s="127">
        <f t="shared" si="4"/>
        <v>29</v>
      </c>
      <c r="CV4" s="127">
        <f t="shared" si="4"/>
        <v>0</v>
      </c>
      <c r="CW4" s="260">
        <v>1.3862199747155499</v>
      </c>
      <c r="CX4" s="127">
        <f t="shared" ref="CX4:DE4" si="5">CX14</f>
        <v>1582</v>
      </c>
      <c r="CY4" s="127">
        <f t="shared" si="5"/>
        <v>1178</v>
      </c>
      <c r="CZ4" s="127">
        <f t="shared" si="5"/>
        <v>346</v>
      </c>
      <c r="DA4" s="127">
        <f t="shared" si="5"/>
        <v>47</v>
      </c>
      <c r="DB4" s="127">
        <f t="shared" si="5"/>
        <v>5</v>
      </c>
      <c r="DC4" s="127">
        <f t="shared" si="5"/>
        <v>0</v>
      </c>
      <c r="DD4" s="127">
        <f t="shared" si="5"/>
        <v>6</v>
      </c>
      <c r="DE4" s="127">
        <f t="shared" si="5"/>
        <v>0</v>
      </c>
      <c r="DF4" s="260">
        <v>0.96839443742098608</v>
      </c>
    </row>
    <row r="5" spans="1:110" s="190" customFormat="1" ht="15" customHeight="1" x14ac:dyDescent="0.15">
      <c r="A5" s="198"/>
      <c r="B5" s="199"/>
      <c r="C5" s="131">
        <v>100</v>
      </c>
      <c r="D5" s="132">
        <v>66.833229231730172</v>
      </c>
      <c r="E5" s="132">
        <v>0.93691442848219864</v>
      </c>
      <c r="F5" s="132">
        <v>9.9312929419113054</v>
      </c>
      <c r="G5" s="132">
        <v>19.675202998126171</v>
      </c>
      <c r="H5" s="132">
        <v>2.623360399750156</v>
      </c>
      <c r="I5" s="131">
        <v>100</v>
      </c>
      <c r="J5" s="132">
        <v>50.905683947532786</v>
      </c>
      <c r="K5" s="132">
        <v>1.311680199875078</v>
      </c>
      <c r="L5" s="132">
        <v>18.613366645846348</v>
      </c>
      <c r="M5" s="132">
        <v>25.171767645221738</v>
      </c>
      <c r="N5" s="132">
        <v>3.9975015615240475</v>
      </c>
      <c r="O5" s="131">
        <v>99.999999999999986</v>
      </c>
      <c r="P5" s="132">
        <v>7.8076202373516548</v>
      </c>
      <c r="Q5" s="132">
        <v>2.061211742660837</v>
      </c>
      <c r="R5" s="132">
        <v>69.643972517176763</v>
      </c>
      <c r="S5" s="132">
        <v>17.051842598376016</v>
      </c>
      <c r="T5" s="132">
        <v>3.4353529044347284</v>
      </c>
      <c r="U5" s="131">
        <v>99.999999999999986</v>
      </c>
      <c r="V5" s="132">
        <v>49.656464709556523</v>
      </c>
      <c r="W5" s="132">
        <v>0.68707058088694561</v>
      </c>
      <c r="X5" s="132">
        <v>27.295440349781387</v>
      </c>
      <c r="Y5" s="132">
        <v>17.551530293566518</v>
      </c>
      <c r="Z5" s="132">
        <v>4.8094940662086199</v>
      </c>
      <c r="AA5" s="131">
        <v>100</v>
      </c>
      <c r="AB5" s="132">
        <v>42.723297938788257</v>
      </c>
      <c r="AC5" s="132">
        <v>1.4990630855715179</v>
      </c>
      <c r="AD5" s="132">
        <v>32.667083073079326</v>
      </c>
      <c r="AE5" s="132">
        <v>18.738288569643974</v>
      </c>
      <c r="AF5" s="132">
        <v>4.3722673329169268</v>
      </c>
      <c r="AG5" s="131" t="s">
        <v>458</v>
      </c>
      <c r="AH5" s="132">
        <v>65.396627108057459</v>
      </c>
      <c r="AI5" s="132">
        <v>2.4359775140537163</v>
      </c>
      <c r="AJ5" s="132">
        <v>1.9987507807620237</v>
      </c>
      <c r="AK5" s="132">
        <v>0.43722673329169265</v>
      </c>
      <c r="AL5" s="132">
        <v>0.24984384759525297</v>
      </c>
      <c r="AM5" s="132">
        <v>0.56214865708931916</v>
      </c>
      <c r="AN5" s="132">
        <v>2.3110555902560899</v>
      </c>
      <c r="AO5" s="132">
        <v>1.6239850093691444</v>
      </c>
      <c r="AP5" s="132">
        <v>0.8744534665833853</v>
      </c>
      <c r="AQ5" s="132">
        <v>2.6858213616489697</v>
      </c>
      <c r="AR5" s="132">
        <v>1.2492192379762648</v>
      </c>
      <c r="AS5" s="132">
        <v>6.2460961898813241E-2</v>
      </c>
      <c r="AT5" s="132">
        <v>2.1236727045596502</v>
      </c>
      <c r="AU5" s="132">
        <v>3.3104309806371015</v>
      </c>
      <c r="AV5" s="132">
        <v>0</v>
      </c>
      <c r="AW5" s="132">
        <v>0.24984384759525297</v>
      </c>
      <c r="AX5" s="132">
        <v>0.18738288569643974</v>
      </c>
      <c r="AY5" s="132">
        <v>5.1217988757026855</v>
      </c>
      <c r="AZ5" s="132">
        <v>14.740787008119923</v>
      </c>
      <c r="BA5" s="131">
        <v>100</v>
      </c>
      <c r="BB5" s="132">
        <v>27.295440349781387</v>
      </c>
      <c r="BC5" s="132">
        <v>70.58088694565896</v>
      </c>
      <c r="BD5" s="132">
        <v>2.1236727045596502</v>
      </c>
      <c r="BE5" s="131">
        <v>100</v>
      </c>
      <c r="BF5" s="132">
        <v>10.680824484697064</v>
      </c>
      <c r="BG5" s="132">
        <v>7.2454715802623362</v>
      </c>
      <c r="BH5" s="132">
        <v>6.3085571517801382</v>
      </c>
      <c r="BI5" s="132">
        <v>7.6826983135540292</v>
      </c>
      <c r="BJ5" s="132">
        <v>25.421611492816986</v>
      </c>
      <c r="BK5" s="132">
        <v>1.2492192379762648</v>
      </c>
      <c r="BL5" s="132">
        <v>41.411617738913179</v>
      </c>
      <c r="BM5" s="261"/>
      <c r="BN5" s="131">
        <v>99.999999999999986</v>
      </c>
      <c r="BO5" s="132">
        <v>18.457648546144121</v>
      </c>
      <c r="BP5" s="132">
        <v>26.801517067003793</v>
      </c>
      <c r="BQ5" s="132">
        <v>11.188369152970923</v>
      </c>
      <c r="BR5" s="132">
        <v>17.888748419721871</v>
      </c>
      <c r="BS5" s="132">
        <v>9.6080910240202275</v>
      </c>
      <c r="BT5" s="132">
        <v>3.4766118836915298</v>
      </c>
      <c r="BU5" s="132">
        <v>12.579013906447534</v>
      </c>
      <c r="BV5" s="261"/>
      <c r="BW5" s="131">
        <v>100</v>
      </c>
      <c r="BX5" s="132">
        <v>69.279393173198471</v>
      </c>
      <c r="BY5" s="132">
        <v>0.31605562579013907</v>
      </c>
      <c r="BZ5" s="132">
        <v>1.8963337547408345</v>
      </c>
      <c r="CA5" s="132">
        <v>2.5916561314791404</v>
      </c>
      <c r="CB5" s="132">
        <v>1.3274336283185841</v>
      </c>
      <c r="CC5" s="132">
        <v>0</v>
      </c>
      <c r="CD5" s="132">
        <v>24.589127686472821</v>
      </c>
      <c r="CE5" s="261"/>
      <c r="CF5" s="131">
        <v>100.00000000000001</v>
      </c>
      <c r="CG5" s="132">
        <v>24.273072060682679</v>
      </c>
      <c r="CH5" s="132">
        <v>13.780025284450062</v>
      </c>
      <c r="CI5" s="132">
        <v>17.572692793931733</v>
      </c>
      <c r="CJ5" s="132">
        <v>18.83691529709229</v>
      </c>
      <c r="CK5" s="132">
        <v>5.8786346396965863</v>
      </c>
      <c r="CL5" s="132">
        <v>1.0745891276864727</v>
      </c>
      <c r="CM5" s="132">
        <v>18.584070796460178</v>
      </c>
      <c r="CN5" s="261"/>
      <c r="CO5" s="131">
        <v>100</v>
      </c>
      <c r="CP5" s="132">
        <v>82.996207332490528</v>
      </c>
      <c r="CQ5" s="132">
        <v>8.7231352718078394</v>
      </c>
      <c r="CR5" s="132">
        <v>5.0568900126422252</v>
      </c>
      <c r="CS5" s="132">
        <v>0.94816687737041727</v>
      </c>
      <c r="CT5" s="132">
        <v>0.44247787610619471</v>
      </c>
      <c r="CU5" s="132">
        <v>1.8331226295828067</v>
      </c>
      <c r="CV5" s="132">
        <v>0</v>
      </c>
      <c r="CW5" s="261"/>
      <c r="CX5" s="131">
        <v>100</v>
      </c>
      <c r="CY5" s="132">
        <v>74.462705436156767</v>
      </c>
      <c r="CZ5" s="132">
        <v>21.871049304677623</v>
      </c>
      <c r="DA5" s="132">
        <v>2.9709228824273071</v>
      </c>
      <c r="DB5" s="132">
        <v>0.31605562579013907</v>
      </c>
      <c r="DC5" s="132">
        <v>0</v>
      </c>
      <c r="DD5" s="132">
        <v>0.37926675094816686</v>
      </c>
      <c r="DE5" s="132">
        <v>0</v>
      </c>
      <c r="DF5" s="261"/>
    </row>
    <row r="6" spans="1:110" s="190" customFormat="1" ht="15" customHeight="1" x14ac:dyDescent="0.15">
      <c r="A6" s="200" t="s">
        <v>869</v>
      </c>
      <c r="B6" s="201" t="s">
        <v>870</v>
      </c>
      <c r="C6" s="127">
        <f>C16</f>
        <v>679</v>
      </c>
      <c r="D6" s="137">
        <f t="shared" ref="D6:H10" si="6">IF($C6=0,0,D16/$C6*100)</f>
        <v>82.474226804123703</v>
      </c>
      <c r="E6" s="137">
        <f t="shared" si="6"/>
        <v>0.73637702503681879</v>
      </c>
      <c r="F6" s="137">
        <f t="shared" si="6"/>
        <v>2.5036818851251841</v>
      </c>
      <c r="G6" s="137">
        <f t="shared" si="6"/>
        <v>12.812960235640647</v>
      </c>
      <c r="H6" s="137">
        <f t="shared" si="6"/>
        <v>1.4727540500736376</v>
      </c>
      <c r="I6" s="127">
        <f>I16</f>
        <v>679</v>
      </c>
      <c r="J6" s="137">
        <f t="shared" ref="J6:N10" si="7">IF($I6=0,0,J16/$I6*100)</f>
        <v>77.908689248895442</v>
      </c>
      <c r="K6" s="137">
        <f t="shared" si="7"/>
        <v>1.0309278350515463</v>
      </c>
      <c r="L6" s="137">
        <f t="shared" si="7"/>
        <v>8.8365243004418268</v>
      </c>
      <c r="M6" s="137">
        <f t="shared" si="7"/>
        <v>9.7201767304860098</v>
      </c>
      <c r="N6" s="137">
        <f t="shared" si="7"/>
        <v>2.5036818851251841</v>
      </c>
      <c r="O6" s="127">
        <f>O16</f>
        <v>679</v>
      </c>
      <c r="P6" s="137">
        <f t="shared" ref="P6:T10" si="8">IF($O6=0,0,P16/$O6*100)</f>
        <v>13.991163475699558</v>
      </c>
      <c r="Q6" s="137">
        <f t="shared" si="8"/>
        <v>3.0927835051546393</v>
      </c>
      <c r="R6" s="137">
        <f t="shared" si="8"/>
        <v>68.041237113402062</v>
      </c>
      <c r="S6" s="137">
        <f t="shared" si="8"/>
        <v>11.782032400589101</v>
      </c>
      <c r="T6" s="137">
        <f t="shared" si="8"/>
        <v>3.0927835051546393</v>
      </c>
      <c r="U6" s="127">
        <f>U16</f>
        <v>679</v>
      </c>
      <c r="V6" s="137">
        <f t="shared" ref="V6:Z10" si="9">IF($U6=0,0,V16/$U6*100)</f>
        <v>81.88512518409425</v>
      </c>
      <c r="W6" s="137">
        <f t="shared" si="9"/>
        <v>0.4418262150220913</v>
      </c>
      <c r="X6" s="137">
        <f t="shared" si="9"/>
        <v>8.98379970544919</v>
      </c>
      <c r="Y6" s="137">
        <f t="shared" si="9"/>
        <v>5.8910162002945503</v>
      </c>
      <c r="Z6" s="137">
        <f t="shared" si="9"/>
        <v>2.7982326951399119</v>
      </c>
      <c r="AA6" s="127">
        <f>AA16</f>
        <v>679</v>
      </c>
      <c r="AB6" s="137">
        <f t="shared" ref="AB6:AF10" si="10">IF($AA6=0,0,AB16/$AA6*100)</f>
        <v>74.963181148748163</v>
      </c>
      <c r="AC6" s="137">
        <f t="shared" si="10"/>
        <v>1.3254786450662739</v>
      </c>
      <c r="AD6" s="137">
        <f t="shared" si="10"/>
        <v>14.874815905743741</v>
      </c>
      <c r="AE6" s="137">
        <f t="shared" si="10"/>
        <v>6.1855670103092786</v>
      </c>
      <c r="AF6" s="137">
        <f t="shared" si="10"/>
        <v>2.6509572901325478</v>
      </c>
      <c r="AG6" s="127">
        <f>AG16</f>
        <v>679</v>
      </c>
      <c r="AH6" s="137">
        <f t="shared" ref="AH6:AZ10" si="11">IF($AG6=0,0,AH16/$AG6*100)</f>
        <v>73.048600883652426</v>
      </c>
      <c r="AI6" s="137">
        <f t="shared" si="11"/>
        <v>0</v>
      </c>
      <c r="AJ6" s="137">
        <f t="shared" si="11"/>
        <v>0.14727540500736377</v>
      </c>
      <c r="AK6" s="137">
        <f t="shared" si="11"/>
        <v>0</v>
      </c>
      <c r="AL6" s="137">
        <f t="shared" si="11"/>
        <v>0</v>
      </c>
      <c r="AM6" s="137">
        <f t="shared" si="11"/>
        <v>0.14727540500736377</v>
      </c>
      <c r="AN6" s="137">
        <f t="shared" si="11"/>
        <v>1.7673048600883652</v>
      </c>
      <c r="AO6" s="137">
        <f t="shared" si="11"/>
        <v>1.4727540500736376</v>
      </c>
      <c r="AP6" s="137">
        <f t="shared" si="11"/>
        <v>1.0309278350515463</v>
      </c>
      <c r="AQ6" s="137">
        <f t="shared" si="11"/>
        <v>2.2091310751104567</v>
      </c>
      <c r="AR6" s="137">
        <f t="shared" si="11"/>
        <v>0.4418262150220913</v>
      </c>
      <c r="AS6" s="137">
        <f t="shared" si="11"/>
        <v>0</v>
      </c>
      <c r="AT6" s="137">
        <f t="shared" si="11"/>
        <v>0.29455081001472755</v>
      </c>
      <c r="AU6" s="137">
        <f t="shared" si="11"/>
        <v>1.6200294550810017</v>
      </c>
      <c r="AV6" s="137">
        <f t="shared" si="11"/>
        <v>0</v>
      </c>
      <c r="AW6" s="137">
        <f t="shared" si="11"/>
        <v>0</v>
      </c>
      <c r="AX6" s="137">
        <f t="shared" si="11"/>
        <v>0</v>
      </c>
      <c r="AY6" s="137">
        <f t="shared" si="11"/>
        <v>5.0073637702503682</v>
      </c>
      <c r="AZ6" s="137">
        <f t="shared" si="11"/>
        <v>14.432989690721648</v>
      </c>
      <c r="BA6" s="127">
        <f>BA16</f>
        <v>679</v>
      </c>
      <c r="BB6" s="137">
        <f t="shared" ref="BB6:BD10" si="12">IF($BA6=0,0,BB16/$BA6*100)</f>
        <v>30.927835051546392</v>
      </c>
      <c r="BC6" s="137">
        <f t="shared" si="12"/>
        <v>67.746686303387335</v>
      </c>
      <c r="BD6" s="137">
        <f t="shared" si="12"/>
        <v>1.3254786450662739</v>
      </c>
      <c r="BE6" s="127">
        <f>BE16</f>
        <v>679</v>
      </c>
      <c r="BF6" s="137">
        <f t="shared" ref="BF6:BL10" si="13">IF($BE6=0,0,BF16/$BE6*100)</f>
        <v>11.487481590574374</v>
      </c>
      <c r="BG6" s="137">
        <f t="shared" si="13"/>
        <v>11.782032400589101</v>
      </c>
      <c r="BH6" s="137">
        <f t="shared" si="13"/>
        <v>9.7201767304860098</v>
      </c>
      <c r="BI6" s="137">
        <f t="shared" si="13"/>
        <v>8.2474226804123703</v>
      </c>
      <c r="BJ6" s="137">
        <f t="shared" si="13"/>
        <v>18.114874815905743</v>
      </c>
      <c r="BK6" s="137">
        <f t="shared" si="13"/>
        <v>1.3254786450662739</v>
      </c>
      <c r="BL6" s="137">
        <f t="shared" si="13"/>
        <v>39.322533136966129</v>
      </c>
      <c r="BM6" s="260">
        <v>52.209301420649318</v>
      </c>
      <c r="BN6" s="127">
        <f>BN16</f>
        <v>665</v>
      </c>
      <c r="BO6" s="137">
        <f t="shared" ref="BO6:BU10" si="14">IF($BN6=0,0,BO16/$BN6*100)</f>
        <v>21.804511278195488</v>
      </c>
      <c r="BP6" s="137">
        <f t="shared" si="14"/>
        <v>41.654135338345867</v>
      </c>
      <c r="BQ6" s="137">
        <f t="shared" si="14"/>
        <v>12.330827067669173</v>
      </c>
      <c r="BR6" s="137">
        <f t="shared" si="14"/>
        <v>11.879699248120302</v>
      </c>
      <c r="BS6" s="137">
        <f t="shared" si="14"/>
        <v>0.15037593984962408</v>
      </c>
      <c r="BT6" s="137">
        <f t="shared" si="14"/>
        <v>0.60150375939849632</v>
      </c>
      <c r="BU6" s="137">
        <f t="shared" si="14"/>
        <v>11.578947368421053</v>
      </c>
      <c r="BV6" s="260">
        <v>5612.5663265306121</v>
      </c>
      <c r="BW6" s="127">
        <f>BW16</f>
        <v>665</v>
      </c>
      <c r="BX6" s="137">
        <f t="shared" ref="BX6:CD10" si="15">IF($BW6=0,0,BX16/$BW6*100)</f>
        <v>70.526315789473685</v>
      </c>
      <c r="BY6" s="137">
        <f t="shared" si="15"/>
        <v>0.45112781954887221</v>
      </c>
      <c r="BZ6" s="137">
        <f t="shared" si="15"/>
        <v>4.0601503759398501</v>
      </c>
      <c r="CA6" s="137">
        <f t="shared" si="15"/>
        <v>2.8571428571428572</v>
      </c>
      <c r="CB6" s="137">
        <f t="shared" si="15"/>
        <v>0</v>
      </c>
      <c r="CC6" s="137">
        <f t="shared" si="15"/>
        <v>0</v>
      </c>
      <c r="CD6" s="137">
        <f t="shared" si="15"/>
        <v>22.105263157894736</v>
      </c>
      <c r="CE6" s="260">
        <v>864.08108108108104</v>
      </c>
      <c r="CF6" s="127">
        <f>CF16</f>
        <v>665</v>
      </c>
      <c r="CG6" s="137">
        <f t="shared" ref="CG6:CM10" si="16">IF($CF6=0,0,CG16/$CF6*100)</f>
        <v>23.308270676691727</v>
      </c>
      <c r="CH6" s="137">
        <f t="shared" si="16"/>
        <v>20.150375939849624</v>
      </c>
      <c r="CI6" s="137">
        <f t="shared" si="16"/>
        <v>21.052631578947366</v>
      </c>
      <c r="CJ6" s="137">
        <f t="shared" si="16"/>
        <v>15.939849624060152</v>
      </c>
      <c r="CK6" s="137">
        <f t="shared" si="16"/>
        <v>0.45112781954887221</v>
      </c>
      <c r="CL6" s="137">
        <f t="shared" si="16"/>
        <v>0.30075187969924816</v>
      </c>
      <c r="CM6" s="137">
        <f t="shared" si="16"/>
        <v>18.796992481203006</v>
      </c>
      <c r="CN6" s="260">
        <v>5943.2833333333338</v>
      </c>
      <c r="CO6" s="127">
        <f>CO16</f>
        <v>665</v>
      </c>
      <c r="CP6" s="137">
        <f t="shared" ref="CP6:CV10" si="17">IF($CO6=0,0,CP16/$CO6*100)</f>
        <v>86.766917293233078</v>
      </c>
      <c r="CQ6" s="137">
        <f t="shared" si="17"/>
        <v>7.2180451127819554</v>
      </c>
      <c r="CR6" s="137">
        <f t="shared" si="17"/>
        <v>4.2105263157894735</v>
      </c>
      <c r="CS6" s="137">
        <f t="shared" si="17"/>
        <v>0.60150375939849632</v>
      </c>
      <c r="CT6" s="137">
        <f t="shared" si="17"/>
        <v>0.60150375939849632</v>
      </c>
      <c r="CU6" s="137">
        <f t="shared" si="17"/>
        <v>0.60150375939849632</v>
      </c>
      <c r="CV6" s="137">
        <f t="shared" si="17"/>
        <v>0</v>
      </c>
      <c r="CW6" s="260">
        <v>0.80902255639097742</v>
      </c>
      <c r="CX6" s="127">
        <f>CX16</f>
        <v>665</v>
      </c>
      <c r="CY6" s="137">
        <f t="shared" ref="CY6:DE10" si="18">IF($CX6=0,0,CY16/$CX6*100)</f>
        <v>79.548872180451127</v>
      </c>
      <c r="CZ6" s="137">
        <f t="shared" si="18"/>
        <v>17.894736842105264</v>
      </c>
      <c r="DA6" s="137">
        <f t="shared" si="18"/>
        <v>2.2556390977443606</v>
      </c>
      <c r="DB6" s="137">
        <f t="shared" si="18"/>
        <v>0.15037593984962408</v>
      </c>
      <c r="DC6" s="137">
        <f t="shared" si="18"/>
        <v>0</v>
      </c>
      <c r="DD6" s="137">
        <f t="shared" si="18"/>
        <v>0.15037593984962408</v>
      </c>
      <c r="DE6" s="137">
        <f t="shared" si="18"/>
        <v>0</v>
      </c>
      <c r="DF6" s="260">
        <v>0.70225563909774436</v>
      </c>
    </row>
    <row r="7" spans="1:110" s="190" customFormat="1" ht="15" customHeight="1" x14ac:dyDescent="0.15">
      <c r="A7" s="202" t="s">
        <v>871</v>
      </c>
      <c r="B7" s="203" t="s">
        <v>872</v>
      </c>
      <c r="C7" s="140">
        <f>C17</f>
        <v>285</v>
      </c>
      <c r="D7" s="141">
        <f t="shared" si="6"/>
        <v>64.561403508771932</v>
      </c>
      <c r="E7" s="141">
        <f t="shared" si="6"/>
        <v>1.0526315789473684</v>
      </c>
      <c r="F7" s="141">
        <f t="shared" si="6"/>
        <v>13.333333333333334</v>
      </c>
      <c r="G7" s="141">
        <f t="shared" si="6"/>
        <v>16.491228070175438</v>
      </c>
      <c r="H7" s="141">
        <f t="shared" si="6"/>
        <v>4.5614035087719298</v>
      </c>
      <c r="I7" s="140">
        <f>I17</f>
        <v>285</v>
      </c>
      <c r="J7" s="141">
        <f t="shared" si="7"/>
        <v>26.315789473684209</v>
      </c>
      <c r="K7" s="141">
        <f t="shared" si="7"/>
        <v>1.4035087719298245</v>
      </c>
      <c r="L7" s="141">
        <f t="shared" si="7"/>
        <v>30.87719298245614</v>
      </c>
      <c r="M7" s="141">
        <f t="shared" si="7"/>
        <v>33.333333333333329</v>
      </c>
      <c r="N7" s="141">
        <f t="shared" si="7"/>
        <v>8.0701754385964914</v>
      </c>
      <c r="O7" s="140">
        <f>O17</f>
        <v>285</v>
      </c>
      <c r="P7" s="141">
        <f t="shared" si="8"/>
        <v>2.1052631578947367</v>
      </c>
      <c r="Q7" s="141">
        <f t="shared" si="8"/>
        <v>1.4035087719298245</v>
      </c>
      <c r="R7" s="141">
        <f t="shared" si="8"/>
        <v>75.438596491228068</v>
      </c>
      <c r="S7" s="141">
        <f t="shared" si="8"/>
        <v>18.596491228070175</v>
      </c>
      <c r="T7" s="141">
        <f t="shared" si="8"/>
        <v>2.4561403508771931</v>
      </c>
      <c r="U7" s="140">
        <f>U17</f>
        <v>285</v>
      </c>
      <c r="V7" s="141">
        <f t="shared" si="9"/>
        <v>21.403508771929825</v>
      </c>
      <c r="W7" s="141">
        <f t="shared" si="9"/>
        <v>1.4035087719298245</v>
      </c>
      <c r="X7" s="141">
        <f t="shared" si="9"/>
        <v>43.508771929824562</v>
      </c>
      <c r="Y7" s="141">
        <f t="shared" si="9"/>
        <v>24.912280701754387</v>
      </c>
      <c r="Z7" s="141">
        <f t="shared" si="9"/>
        <v>8.7719298245614024</v>
      </c>
      <c r="AA7" s="140">
        <f>AA17</f>
        <v>285</v>
      </c>
      <c r="AB7" s="141">
        <f t="shared" si="10"/>
        <v>15.43859649122807</v>
      </c>
      <c r="AC7" s="141">
        <f t="shared" si="10"/>
        <v>2.4561403508771931</v>
      </c>
      <c r="AD7" s="141">
        <f t="shared" si="10"/>
        <v>48.070175438596493</v>
      </c>
      <c r="AE7" s="141">
        <f t="shared" si="10"/>
        <v>27.017543859649123</v>
      </c>
      <c r="AF7" s="141">
        <f t="shared" si="10"/>
        <v>7.0175438596491224</v>
      </c>
      <c r="AG7" s="140">
        <f>AG17</f>
        <v>285</v>
      </c>
      <c r="AH7" s="141">
        <f t="shared" si="11"/>
        <v>56.84210526315789</v>
      </c>
      <c r="AI7" s="141">
        <f t="shared" si="11"/>
        <v>3.1578947368421053</v>
      </c>
      <c r="AJ7" s="141">
        <f t="shared" si="11"/>
        <v>2.1052631578947367</v>
      </c>
      <c r="AK7" s="141">
        <f t="shared" si="11"/>
        <v>0.35087719298245612</v>
      </c>
      <c r="AL7" s="141">
        <f t="shared" si="11"/>
        <v>0</v>
      </c>
      <c r="AM7" s="141">
        <f t="shared" si="11"/>
        <v>1.7543859649122806</v>
      </c>
      <c r="AN7" s="141">
        <f t="shared" si="11"/>
        <v>3.5087719298245612</v>
      </c>
      <c r="AO7" s="141">
        <f t="shared" si="11"/>
        <v>2.4561403508771931</v>
      </c>
      <c r="AP7" s="141">
        <f t="shared" si="11"/>
        <v>0.70175438596491224</v>
      </c>
      <c r="AQ7" s="141">
        <f t="shared" si="11"/>
        <v>3.8596491228070176</v>
      </c>
      <c r="AR7" s="141">
        <f t="shared" si="11"/>
        <v>2.807017543859649</v>
      </c>
      <c r="AS7" s="141">
        <f t="shared" si="11"/>
        <v>0.35087719298245612</v>
      </c>
      <c r="AT7" s="141">
        <f t="shared" si="11"/>
        <v>3.5087719298245612</v>
      </c>
      <c r="AU7" s="141">
        <f t="shared" si="11"/>
        <v>5.2631578947368416</v>
      </c>
      <c r="AV7" s="141">
        <f t="shared" si="11"/>
        <v>0</v>
      </c>
      <c r="AW7" s="141">
        <f t="shared" si="11"/>
        <v>0.70175438596491224</v>
      </c>
      <c r="AX7" s="141">
        <f t="shared" si="11"/>
        <v>0.70175438596491224</v>
      </c>
      <c r="AY7" s="141">
        <f t="shared" si="11"/>
        <v>6.666666666666667</v>
      </c>
      <c r="AZ7" s="141">
        <f t="shared" si="11"/>
        <v>15.789473684210526</v>
      </c>
      <c r="BA7" s="140">
        <f>BA17</f>
        <v>285</v>
      </c>
      <c r="BB7" s="141">
        <f t="shared" si="12"/>
        <v>32.631578947368425</v>
      </c>
      <c r="BC7" s="141">
        <f t="shared" si="12"/>
        <v>65.614035087719301</v>
      </c>
      <c r="BD7" s="141">
        <f t="shared" si="12"/>
        <v>1.7543859649122806</v>
      </c>
      <c r="BE7" s="140">
        <f>BE17</f>
        <v>285</v>
      </c>
      <c r="BF7" s="141">
        <f t="shared" si="13"/>
        <v>10.87719298245614</v>
      </c>
      <c r="BG7" s="141">
        <f t="shared" si="13"/>
        <v>3.8596491228070176</v>
      </c>
      <c r="BH7" s="141">
        <f t="shared" si="13"/>
        <v>4.2105263157894735</v>
      </c>
      <c r="BI7" s="141">
        <f t="shared" si="13"/>
        <v>9.8245614035087723</v>
      </c>
      <c r="BJ7" s="141">
        <f t="shared" si="13"/>
        <v>28.771929824561404</v>
      </c>
      <c r="BK7" s="141">
        <f t="shared" si="13"/>
        <v>1.0526315789473684</v>
      </c>
      <c r="BL7" s="141">
        <f t="shared" si="13"/>
        <v>41.403508771929829</v>
      </c>
      <c r="BM7" s="249">
        <v>65.23625936688201</v>
      </c>
      <c r="BN7" s="140">
        <f>BN17</f>
        <v>283</v>
      </c>
      <c r="BO7" s="141">
        <f t="shared" si="14"/>
        <v>10.600706713780919</v>
      </c>
      <c r="BP7" s="141">
        <f t="shared" si="14"/>
        <v>14.840989399293287</v>
      </c>
      <c r="BQ7" s="141">
        <f t="shared" si="14"/>
        <v>12.7208480565371</v>
      </c>
      <c r="BR7" s="141">
        <f t="shared" si="14"/>
        <v>26.148409893992934</v>
      </c>
      <c r="BS7" s="141">
        <f t="shared" si="14"/>
        <v>18.727915194346288</v>
      </c>
      <c r="BT7" s="141">
        <f t="shared" si="14"/>
        <v>4.5936395759717312</v>
      </c>
      <c r="BU7" s="141">
        <f t="shared" si="14"/>
        <v>12.367491166077739</v>
      </c>
      <c r="BV7" s="249">
        <v>12859.471774193549</v>
      </c>
      <c r="BW7" s="140">
        <f>BW17</f>
        <v>283</v>
      </c>
      <c r="BX7" s="141">
        <f t="shared" si="15"/>
        <v>65.724381625441694</v>
      </c>
      <c r="BY7" s="141">
        <f t="shared" si="15"/>
        <v>0</v>
      </c>
      <c r="BZ7" s="141">
        <f t="shared" si="15"/>
        <v>0</v>
      </c>
      <c r="CA7" s="141">
        <f t="shared" si="15"/>
        <v>3.5335689045936398</v>
      </c>
      <c r="CB7" s="141">
        <f t="shared" si="15"/>
        <v>2.8268551236749118</v>
      </c>
      <c r="CC7" s="141">
        <f t="shared" si="15"/>
        <v>0</v>
      </c>
      <c r="CD7" s="141">
        <f t="shared" si="15"/>
        <v>27.915194346289752</v>
      </c>
      <c r="CE7" s="249">
        <v>1819.1715686274511</v>
      </c>
      <c r="CF7" s="140">
        <f>CF17</f>
        <v>283</v>
      </c>
      <c r="CG7" s="141">
        <f t="shared" si="16"/>
        <v>25.441696113074201</v>
      </c>
      <c r="CH7" s="141">
        <f t="shared" si="16"/>
        <v>10.954063604240282</v>
      </c>
      <c r="CI7" s="141">
        <f t="shared" si="16"/>
        <v>15.547703180212014</v>
      </c>
      <c r="CJ7" s="141">
        <f t="shared" si="16"/>
        <v>20.848056537102476</v>
      </c>
      <c r="CK7" s="141">
        <f t="shared" si="16"/>
        <v>9.1872791519434625</v>
      </c>
      <c r="CL7" s="141">
        <f t="shared" si="16"/>
        <v>0.35335689045936397</v>
      </c>
      <c r="CM7" s="141">
        <f t="shared" si="16"/>
        <v>17.667844522968199</v>
      </c>
      <c r="CN7" s="249">
        <v>8398.7854077253214</v>
      </c>
      <c r="CO7" s="140">
        <f>CO17</f>
        <v>283</v>
      </c>
      <c r="CP7" s="141">
        <f t="shared" si="17"/>
        <v>77.385159010600702</v>
      </c>
      <c r="CQ7" s="141">
        <f t="shared" si="17"/>
        <v>9.1872791519434625</v>
      </c>
      <c r="CR7" s="141">
        <f t="shared" si="17"/>
        <v>7.7738515901060072</v>
      </c>
      <c r="CS7" s="141">
        <f t="shared" si="17"/>
        <v>2.1201413427561837</v>
      </c>
      <c r="CT7" s="141">
        <f t="shared" si="17"/>
        <v>0.70671378091872794</v>
      </c>
      <c r="CU7" s="141">
        <f t="shared" si="17"/>
        <v>2.8268551236749118</v>
      </c>
      <c r="CV7" s="141">
        <f t="shared" si="17"/>
        <v>0</v>
      </c>
      <c r="CW7" s="249">
        <v>2.0388692579505299</v>
      </c>
      <c r="CX7" s="140">
        <f>CX17</f>
        <v>283</v>
      </c>
      <c r="CY7" s="141">
        <f t="shared" si="18"/>
        <v>69.611307420494697</v>
      </c>
      <c r="CZ7" s="141">
        <f t="shared" si="18"/>
        <v>25.088339222614842</v>
      </c>
      <c r="DA7" s="141">
        <f t="shared" si="18"/>
        <v>4.946996466431095</v>
      </c>
      <c r="DB7" s="141">
        <f t="shared" si="18"/>
        <v>0.35335689045936397</v>
      </c>
      <c r="DC7" s="141">
        <f t="shared" si="18"/>
        <v>0</v>
      </c>
      <c r="DD7" s="141">
        <f t="shared" si="18"/>
        <v>0</v>
      </c>
      <c r="DE7" s="141">
        <f t="shared" si="18"/>
        <v>0</v>
      </c>
      <c r="DF7" s="249">
        <v>0.9717314487632509</v>
      </c>
    </row>
    <row r="8" spans="1:110" s="190" customFormat="1" ht="15" customHeight="1" x14ac:dyDescent="0.15">
      <c r="A8" s="262" t="s">
        <v>873</v>
      </c>
      <c r="B8" s="203" t="s">
        <v>874</v>
      </c>
      <c r="C8" s="140">
        <f>C18</f>
        <v>150</v>
      </c>
      <c r="D8" s="141">
        <f t="shared" si="6"/>
        <v>79.333333333333329</v>
      </c>
      <c r="E8" s="141">
        <f t="shared" si="6"/>
        <v>0.66666666666666674</v>
      </c>
      <c r="F8" s="141">
        <f t="shared" si="6"/>
        <v>3.3333333333333335</v>
      </c>
      <c r="G8" s="141">
        <f t="shared" si="6"/>
        <v>15.333333333333332</v>
      </c>
      <c r="H8" s="141">
        <f t="shared" si="6"/>
        <v>1.3333333333333335</v>
      </c>
      <c r="I8" s="140">
        <f>I18</f>
        <v>150</v>
      </c>
      <c r="J8" s="141">
        <f t="shared" si="7"/>
        <v>79.333333333333329</v>
      </c>
      <c r="K8" s="141">
        <f t="shared" si="7"/>
        <v>2</v>
      </c>
      <c r="L8" s="141">
        <f t="shared" si="7"/>
        <v>4.666666666666667</v>
      </c>
      <c r="M8" s="141">
        <f t="shared" si="7"/>
        <v>10</v>
      </c>
      <c r="N8" s="141">
        <f t="shared" si="7"/>
        <v>4</v>
      </c>
      <c r="O8" s="140">
        <f>O18</f>
        <v>150</v>
      </c>
      <c r="P8" s="141">
        <f t="shared" si="8"/>
        <v>10</v>
      </c>
      <c r="Q8" s="141">
        <f t="shared" si="8"/>
        <v>3.3333333333333335</v>
      </c>
      <c r="R8" s="141">
        <f t="shared" si="8"/>
        <v>69.333333333333343</v>
      </c>
      <c r="S8" s="141">
        <f t="shared" si="8"/>
        <v>14.666666666666666</v>
      </c>
      <c r="T8" s="141">
        <f t="shared" si="8"/>
        <v>2.666666666666667</v>
      </c>
      <c r="U8" s="140">
        <f>U18</f>
        <v>150</v>
      </c>
      <c r="V8" s="141">
        <f t="shared" si="9"/>
        <v>70.666666666666671</v>
      </c>
      <c r="W8" s="141">
        <f t="shared" si="9"/>
        <v>0</v>
      </c>
      <c r="X8" s="141">
        <f t="shared" si="9"/>
        <v>15.333333333333332</v>
      </c>
      <c r="Y8" s="141">
        <f t="shared" si="9"/>
        <v>12</v>
      </c>
      <c r="Z8" s="141">
        <f t="shared" si="9"/>
        <v>2</v>
      </c>
      <c r="AA8" s="140">
        <f>AA18</f>
        <v>150</v>
      </c>
      <c r="AB8" s="141">
        <f t="shared" si="10"/>
        <v>51.333333333333329</v>
      </c>
      <c r="AC8" s="141">
        <f t="shared" si="10"/>
        <v>2</v>
      </c>
      <c r="AD8" s="141">
        <f t="shared" si="10"/>
        <v>26.666666666666668</v>
      </c>
      <c r="AE8" s="141">
        <f t="shared" si="10"/>
        <v>16.666666666666664</v>
      </c>
      <c r="AF8" s="141">
        <f t="shared" si="10"/>
        <v>3.3333333333333335</v>
      </c>
      <c r="AG8" s="140">
        <f>AG18</f>
        <v>150</v>
      </c>
      <c r="AH8" s="141">
        <f t="shared" si="11"/>
        <v>70</v>
      </c>
      <c r="AI8" s="141">
        <f t="shared" si="11"/>
        <v>0</v>
      </c>
      <c r="AJ8" s="141">
        <f t="shared" si="11"/>
        <v>0</v>
      </c>
      <c r="AK8" s="141">
        <f t="shared" si="11"/>
        <v>0</v>
      </c>
      <c r="AL8" s="141">
        <f t="shared" si="11"/>
        <v>0</v>
      </c>
      <c r="AM8" s="141">
        <f t="shared" si="11"/>
        <v>0</v>
      </c>
      <c r="AN8" s="141">
        <f t="shared" si="11"/>
        <v>4</v>
      </c>
      <c r="AO8" s="141">
        <f t="shared" si="11"/>
        <v>0</v>
      </c>
      <c r="AP8" s="141">
        <f t="shared" si="11"/>
        <v>0</v>
      </c>
      <c r="AQ8" s="141">
        <f t="shared" si="11"/>
        <v>2</v>
      </c>
      <c r="AR8" s="141">
        <f t="shared" si="11"/>
        <v>1.3333333333333335</v>
      </c>
      <c r="AS8" s="141">
        <f t="shared" si="11"/>
        <v>0</v>
      </c>
      <c r="AT8" s="141">
        <f t="shared" si="11"/>
        <v>1.3333333333333335</v>
      </c>
      <c r="AU8" s="141">
        <f t="shared" si="11"/>
        <v>2</v>
      </c>
      <c r="AV8" s="141">
        <f t="shared" si="11"/>
        <v>0</v>
      </c>
      <c r="AW8" s="141">
        <f t="shared" si="11"/>
        <v>0</v>
      </c>
      <c r="AX8" s="141">
        <f t="shared" si="11"/>
        <v>0</v>
      </c>
      <c r="AY8" s="141">
        <f t="shared" si="11"/>
        <v>5.3333333333333339</v>
      </c>
      <c r="AZ8" s="141">
        <f t="shared" si="11"/>
        <v>14.666666666666666</v>
      </c>
      <c r="BA8" s="140">
        <f>BA18</f>
        <v>150</v>
      </c>
      <c r="BB8" s="141">
        <f t="shared" si="12"/>
        <v>14.000000000000002</v>
      </c>
      <c r="BC8" s="141">
        <f t="shared" si="12"/>
        <v>84.666666666666671</v>
      </c>
      <c r="BD8" s="141">
        <f t="shared" si="12"/>
        <v>1.3333333333333335</v>
      </c>
      <c r="BE8" s="140">
        <f>BE18</f>
        <v>150</v>
      </c>
      <c r="BF8" s="141">
        <f t="shared" si="13"/>
        <v>10</v>
      </c>
      <c r="BG8" s="141">
        <f t="shared" si="13"/>
        <v>8.6666666666666679</v>
      </c>
      <c r="BH8" s="141">
        <f t="shared" si="13"/>
        <v>5.3333333333333339</v>
      </c>
      <c r="BI8" s="141">
        <f t="shared" si="13"/>
        <v>7.333333333333333</v>
      </c>
      <c r="BJ8" s="141">
        <f t="shared" si="13"/>
        <v>24.666666666666668</v>
      </c>
      <c r="BK8" s="141">
        <f t="shared" si="13"/>
        <v>2</v>
      </c>
      <c r="BL8" s="141">
        <f t="shared" si="13"/>
        <v>42</v>
      </c>
      <c r="BM8" s="249">
        <v>62.454397717337223</v>
      </c>
      <c r="BN8" s="140">
        <f>BN18</f>
        <v>149</v>
      </c>
      <c r="BO8" s="141">
        <f t="shared" si="14"/>
        <v>22.818791946308725</v>
      </c>
      <c r="BP8" s="141">
        <f t="shared" si="14"/>
        <v>32.885906040268459</v>
      </c>
      <c r="BQ8" s="141">
        <f t="shared" si="14"/>
        <v>14.093959731543624</v>
      </c>
      <c r="BR8" s="141">
        <f t="shared" si="14"/>
        <v>15.436241610738255</v>
      </c>
      <c r="BS8" s="141">
        <f t="shared" si="14"/>
        <v>0.67114093959731547</v>
      </c>
      <c r="BT8" s="141">
        <f t="shared" si="14"/>
        <v>0</v>
      </c>
      <c r="BU8" s="141">
        <f t="shared" si="14"/>
        <v>14.093959731543624</v>
      </c>
      <c r="BV8" s="249">
        <v>4888.6171875</v>
      </c>
      <c r="BW8" s="140">
        <f>BW18</f>
        <v>149</v>
      </c>
      <c r="BX8" s="141">
        <f t="shared" si="15"/>
        <v>70.469798657718115</v>
      </c>
      <c r="BY8" s="141">
        <f t="shared" si="15"/>
        <v>0.67114093959731547</v>
      </c>
      <c r="BZ8" s="141">
        <f t="shared" si="15"/>
        <v>2.0134228187919461</v>
      </c>
      <c r="CA8" s="141">
        <f t="shared" si="15"/>
        <v>2.6845637583892619</v>
      </c>
      <c r="CB8" s="141">
        <f t="shared" si="15"/>
        <v>0</v>
      </c>
      <c r="CC8" s="141">
        <f t="shared" si="15"/>
        <v>0</v>
      </c>
      <c r="CD8" s="141">
        <f t="shared" si="15"/>
        <v>24.161073825503358</v>
      </c>
      <c r="CE8" s="249">
        <v>657.84955752212386</v>
      </c>
      <c r="CF8" s="140">
        <f>CF18</f>
        <v>149</v>
      </c>
      <c r="CG8" s="141">
        <f t="shared" si="16"/>
        <v>16.778523489932887</v>
      </c>
      <c r="CH8" s="141">
        <f t="shared" si="16"/>
        <v>10.738255033557047</v>
      </c>
      <c r="CI8" s="141">
        <f t="shared" si="16"/>
        <v>26.845637583892618</v>
      </c>
      <c r="CJ8" s="141">
        <f t="shared" si="16"/>
        <v>32.214765100671137</v>
      </c>
      <c r="CK8" s="141">
        <f t="shared" si="16"/>
        <v>0</v>
      </c>
      <c r="CL8" s="141">
        <f t="shared" si="16"/>
        <v>0</v>
      </c>
      <c r="CM8" s="141">
        <f t="shared" si="16"/>
        <v>13.422818791946309</v>
      </c>
      <c r="CN8" s="249">
        <v>8566.5813953488378</v>
      </c>
      <c r="CO8" s="140">
        <f>CO18</f>
        <v>149</v>
      </c>
      <c r="CP8" s="141">
        <f t="shared" si="17"/>
        <v>89.261744966442961</v>
      </c>
      <c r="CQ8" s="141">
        <f t="shared" si="17"/>
        <v>6.7114093959731544</v>
      </c>
      <c r="CR8" s="141">
        <f t="shared" si="17"/>
        <v>2.6845637583892619</v>
      </c>
      <c r="CS8" s="141">
        <f t="shared" si="17"/>
        <v>0.67114093959731547</v>
      </c>
      <c r="CT8" s="141">
        <f t="shared" si="17"/>
        <v>0</v>
      </c>
      <c r="CU8" s="141">
        <f t="shared" si="17"/>
        <v>0.67114093959731547</v>
      </c>
      <c r="CV8" s="141">
        <f t="shared" si="17"/>
        <v>0</v>
      </c>
      <c r="CW8" s="249">
        <v>0.70469798657718119</v>
      </c>
      <c r="CX8" s="140">
        <f>CX18</f>
        <v>149</v>
      </c>
      <c r="CY8" s="141">
        <f t="shared" si="18"/>
        <v>73.154362416107389</v>
      </c>
      <c r="CZ8" s="141">
        <f t="shared" si="18"/>
        <v>25.503355704697988</v>
      </c>
      <c r="DA8" s="141">
        <f t="shared" si="18"/>
        <v>0.67114093959731547</v>
      </c>
      <c r="DB8" s="141">
        <f t="shared" si="18"/>
        <v>0</v>
      </c>
      <c r="DC8" s="141">
        <f t="shared" si="18"/>
        <v>0</v>
      </c>
      <c r="DD8" s="141">
        <f t="shared" si="18"/>
        <v>0.67114093959731547</v>
      </c>
      <c r="DE8" s="141">
        <f t="shared" si="18"/>
        <v>0</v>
      </c>
      <c r="DF8" s="249">
        <v>0.86577181208053688</v>
      </c>
    </row>
    <row r="9" spans="1:110" s="190" customFormat="1" ht="15" customHeight="1" x14ac:dyDescent="0.15">
      <c r="A9" s="202" t="s">
        <v>875</v>
      </c>
      <c r="B9" s="203" t="s">
        <v>876</v>
      </c>
      <c r="C9" s="140">
        <f>C19</f>
        <v>402</v>
      </c>
      <c r="D9" s="141">
        <f t="shared" si="6"/>
        <v>39.800995024875625</v>
      </c>
      <c r="E9" s="141">
        <f t="shared" si="6"/>
        <v>0.99502487562189057</v>
      </c>
      <c r="F9" s="141">
        <f t="shared" si="6"/>
        <v>21.393034825870647</v>
      </c>
      <c r="G9" s="141">
        <f t="shared" si="6"/>
        <v>35.074626865671647</v>
      </c>
      <c r="H9" s="141">
        <f t="shared" si="6"/>
        <v>2.7363184079601992</v>
      </c>
      <c r="I9" s="140">
        <f>I19</f>
        <v>402</v>
      </c>
      <c r="J9" s="141">
        <f t="shared" si="7"/>
        <v>14.17910447761194</v>
      </c>
      <c r="K9" s="141">
        <f t="shared" si="7"/>
        <v>1.4925373134328357</v>
      </c>
      <c r="L9" s="141">
        <f t="shared" si="7"/>
        <v>31.094527363184078</v>
      </c>
      <c r="M9" s="141">
        <f t="shared" si="7"/>
        <v>50.49751243781094</v>
      </c>
      <c r="N9" s="141">
        <f t="shared" si="7"/>
        <v>2.7363184079601992</v>
      </c>
      <c r="O9" s="140">
        <f>O19</f>
        <v>402</v>
      </c>
      <c r="P9" s="141">
        <f t="shared" si="8"/>
        <v>0.74626865671641784</v>
      </c>
      <c r="Q9" s="141">
        <f t="shared" si="8"/>
        <v>0.49751243781094528</v>
      </c>
      <c r="R9" s="141">
        <f t="shared" si="8"/>
        <v>68.905472636815929</v>
      </c>
      <c r="S9" s="141">
        <f t="shared" si="8"/>
        <v>26.368159203980102</v>
      </c>
      <c r="T9" s="141">
        <f t="shared" si="8"/>
        <v>3.4825870646766171</v>
      </c>
      <c r="U9" s="140">
        <f>U19</f>
        <v>402</v>
      </c>
      <c r="V9" s="141">
        <f t="shared" si="9"/>
        <v>9.7014925373134329</v>
      </c>
      <c r="W9" s="141">
        <f t="shared" si="9"/>
        <v>0.99502487562189057</v>
      </c>
      <c r="X9" s="141">
        <f t="shared" si="9"/>
        <v>49.004975124378106</v>
      </c>
      <c r="Y9" s="141">
        <f t="shared" si="9"/>
        <v>34.577114427860693</v>
      </c>
      <c r="Z9" s="141">
        <f t="shared" si="9"/>
        <v>5.721393034825871</v>
      </c>
      <c r="AA9" s="140">
        <f>AA19</f>
        <v>402</v>
      </c>
      <c r="AB9" s="141">
        <f t="shared" si="10"/>
        <v>6.467661691542288</v>
      </c>
      <c r="AC9" s="141">
        <f t="shared" si="10"/>
        <v>1.2437810945273633</v>
      </c>
      <c r="AD9" s="141">
        <f t="shared" si="10"/>
        <v>51.990049751243781</v>
      </c>
      <c r="AE9" s="141">
        <f t="shared" si="10"/>
        <v>35.323383084577117</v>
      </c>
      <c r="AF9" s="141">
        <f t="shared" si="10"/>
        <v>4.9751243781094532</v>
      </c>
      <c r="AG9" s="140">
        <f>AG19</f>
        <v>402</v>
      </c>
      <c r="AH9" s="141">
        <f t="shared" si="11"/>
        <v>60.696517412935322</v>
      </c>
      <c r="AI9" s="141">
        <f t="shared" si="11"/>
        <v>5.9701492537313428</v>
      </c>
      <c r="AJ9" s="141">
        <f t="shared" si="11"/>
        <v>4.9751243781094532</v>
      </c>
      <c r="AK9" s="141">
        <f t="shared" si="11"/>
        <v>1.2437810945273633</v>
      </c>
      <c r="AL9" s="141">
        <f t="shared" si="11"/>
        <v>0.99502487562189057</v>
      </c>
      <c r="AM9" s="141">
        <f t="shared" si="11"/>
        <v>0.74626865671641784</v>
      </c>
      <c r="AN9" s="141">
        <f t="shared" si="11"/>
        <v>1.2437810945273633</v>
      </c>
      <c r="AO9" s="141">
        <f t="shared" si="11"/>
        <v>1.2437810945273633</v>
      </c>
      <c r="AP9" s="141">
        <f t="shared" si="11"/>
        <v>0.99502487562189057</v>
      </c>
      <c r="AQ9" s="141">
        <f t="shared" si="11"/>
        <v>2.9850746268656714</v>
      </c>
      <c r="AR9" s="141">
        <f t="shared" si="11"/>
        <v>0.99502487562189057</v>
      </c>
      <c r="AS9" s="141">
        <f t="shared" si="11"/>
        <v>0</v>
      </c>
      <c r="AT9" s="141">
        <f t="shared" si="11"/>
        <v>4.2288557213930353</v>
      </c>
      <c r="AU9" s="141">
        <f t="shared" si="11"/>
        <v>5.4726368159203984</v>
      </c>
      <c r="AV9" s="141">
        <f t="shared" si="11"/>
        <v>0</v>
      </c>
      <c r="AW9" s="141">
        <f t="shared" si="11"/>
        <v>0.49751243781094528</v>
      </c>
      <c r="AX9" s="141">
        <f t="shared" si="11"/>
        <v>0</v>
      </c>
      <c r="AY9" s="141">
        <f t="shared" si="11"/>
        <v>3.4825870646766171</v>
      </c>
      <c r="AZ9" s="141">
        <f t="shared" si="11"/>
        <v>13.930348258706468</v>
      </c>
      <c r="BA9" s="140">
        <f>BA19</f>
        <v>402</v>
      </c>
      <c r="BB9" s="141">
        <f t="shared" si="12"/>
        <v>23.631840796019901</v>
      </c>
      <c r="BC9" s="141">
        <f t="shared" si="12"/>
        <v>74.129353233830841</v>
      </c>
      <c r="BD9" s="141">
        <f t="shared" si="12"/>
        <v>2.2388059701492535</v>
      </c>
      <c r="BE9" s="140">
        <f>BE19</f>
        <v>402</v>
      </c>
      <c r="BF9" s="141">
        <f t="shared" si="13"/>
        <v>9.9502487562189064</v>
      </c>
      <c r="BG9" s="141">
        <f t="shared" si="13"/>
        <v>1.9900497512437811</v>
      </c>
      <c r="BH9" s="141">
        <f t="shared" si="13"/>
        <v>3.233830845771144</v>
      </c>
      <c r="BI9" s="141">
        <f t="shared" si="13"/>
        <v>5.9701492537313428</v>
      </c>
      <c r="BJ9" s="141">
        <f t="shared" si="13"/>
        <v>36.069651741293534</v>
      </c>
      <c r="BK9" s="141">
        <f t="shared" si="13"/>
        <v>0.74626865671641784</v>
      </c>
      <c r="BL9" s="141">
        <f t="shared" si="13"/>
        <v>42.039800995024876</v>
      </c>
      <c r="BM9" s="249">
        <v>71.244871767567247</v>
      </c>
      <c r="BN9" s="140">
        <f>BN19</f>
        <v>401</v>
      </c>
      <c r="BO9" s="141">
        <f t="shared" si="14"/>
        <v>17.955112219451372</v>
      </c>
      <c r="BP9" s="141">
        <f t="shared" si="14"/>
        <v>8.9775561097256862</v>
      </c>
      <c r="BQ9" s="141">
        <f t="shared" si="14"/>
        <v>7.7306733167082298</v>
      </c>
      <c r="BR9" s="141">
        <f t="shared" si="14"/>
        <v>22.693266832917704</v>
      </c>
      <c r="BS9" s="141">
        <f t="shared" si="14"/>
        <v>21.695760598503743</v>
      </c>
      <c r="BT9" s="141">
        <f t="shared" si="14"/>
        <v>7.7306733167082298</v>
      </c>
      <c r="BU9" s="141">
        <f t="shared" si="14"/>
        <v>13.216957605985039</v>
      </c>
      <c r="BV9" s="249">
        <v>15595.284482758621</v>
      </c>
      <c r="BW9" s="140">
        <f>BW19</f>
        <v>401</v>
      </c>
      <c r="BX9" s="141">
        <f t="shared" si="15"/>
        <v>71.321695760598502</v>
      </c>
      <c r="BY9" s="141">
        <f t="shared" si="15"/>
        <v>0.24937655860349126</v>
      </c>
      <c r="BZ9" s="141">
        <f t="shared" si="15"/>
        <v>0</v>
      </c>
      <c r="CA9" s="141">
        <f t="shared" si="15"/>
        <v>1.7456359102244388</v>
      </c>
      <c r="CB9" s="141">
        <f t="shared" si="15"/>
        <v>2.9925187032418954</v>
      </c>
      <c r="CC9" s="141">
        <f t="shared" si="15"/>
        <v>0</v>
      </c>
      <c r="CD9" s="141">
        <f t="shared" si="15"/>
        <v>23.690773067331673</v>
      </c>
      <c r="CE9" s="249">
        <v>1381.9869281045751</v>
      </c>
      <c r="CF9" s="140">
        <f>CF19</f>
        <v>401</v>
      </c>
      <c r="CG9" s="141">
        <f t="shared" si="16"/>
        <v>26.932668329177055</v>
      </c>
      <c r="CH9" s="141">
        <f t="shared" si="16"/>
        <v>7.9800498753117202</v>
      </c>
      <c r="CI9" s="141">
        <f t="shared" si="16"/>
        <v>9.4763092269326688</v>
      </c>
      <c r="CJ9" s="141">
        <f t="shared" si="16"/>
        <v>18.204488778054863</v>
      </c>
      <c r="CK9" s="141">
        <f t="shared" si="16"/>
        <v>14.962593516209477</v>
      </c>
      <c r="CL9" s="141">
        <f t="shared" si="16"/>
        <v>2.7431421446384037</v>
      </c>
      <c r="CM9" s="141">
        <f t="shared" si="16"/>
        <v>19.700748129675809</v>
      </c>
      <c r="CN9" s="249">
        <v>10352.332298136645</v>
      </c>
      <c r="CO9" s="140">
        <f>CO19</f>
        <v>401</v>
      </c>
      <c r="CP9" s="141">
        <f t="shared" si="17"/>
        <v>77.556109725685786</v>
      </c>
      <c r="CQ9" s="141">
        <f t="shared" si="17"/>
        <v>11.720698254364089</v>
      </c>
      <c r="CR9" s="141">
        <f t="shared" si="17"/>
        <v>6.2344139650872821</v>
      </c>
      <c r="CS9" s="141">
        <f t="shared" si="17"/>
        <v>0.74812967581047385</v>
      </c>
      <c r="CT9" s="141">
        <f t="shared" si="17"/>
        <v>0.24937655860349126</v>
      </c>
      <c r="CU9" s="141">
        <f t="shared" si="17"/>
        <v>3.4912718204488775</v>
      </c>
      <c r="CV9" s="141">
        <f t="shared" si="17"/>
        <v>0</v>
      </c>
      <c r="CW9" s="249">
        <v>2.0349127182044886</v>
      </c>
      <c r="CX9" s="140">
        <f>CX19</f>
        <v>401</v>
      </c>
      <c r="CY9" s="141">
        <f t="shared" si="18"/>
        <v>69.576059850374065</v>
      </c>
      <c r="CZ9" s="141">
        <f t="shared" si="18"/>
        <v>24.937655860349128</v>
      </c>
      <c r="DA9" s="141">
        <f t="shared" si="18"/>
        <v>3.9900249376558601</v>
      </c>
      <c r="DB9" s="141">
        <f t="shared" si="18"/>
        <v>0.49875311720698251</v>
      </c>
      <c r="DC9" s="141">
        <f t="shared" si="18"/>
        <v>0</v>
      </c>
      <c r="DD9" s="141">
        <f t="shared" si="18"/>
        <v>0.99750623441396502</v>
      </c>
      <c r="DE9" s="141">
        <f t="shared" si="18"/>
        <v>0</v>
      </c>
      <c r="DF9" s="249">
        <v>1.486284289276808</v>
      </c>
    </row>
    <row r="10" spans="1:110" s="190" customFormat="1" ht="15" customHeight="1" x14ac:dyDescent="0.15">
      <c r="A10" s="198" t="s">
        <v>877</v>
      </c>
      <c r="B10" s="204" t="s">
        <v>878</v>
      </c>
      <c r="C10" s="146">
        <f>C20</f>
        <v>85</v>
      </c>
      <c r="D10" s="132">
        <f t="shared" si="6"/>
        <v>55.294117647058826</v>
      </c>
      <c r="E10" s="132">
        <f t="shared" si="6"/>
        <v>2.3529411764705883</v>
      </c>
      <c r="F10" s="132">
        <f t="shared" si="6"/>
        <v>15.294117647058824</v>
      </c>
      <c r="G10" s="132">
        <f t="shared" si="6"/>
        <v>20</v>
      </c>
      <c r="H10" s="132">
        <f t="shared" si="6"/>
        <v>7.0588235294117645</v>
      </c>
      <c r="I10" s="146">
        <f>I20</f>
        <v>85</v>
      </c>
      <c r="J10" s="132">
        <f t="shared" si="7"/>
        <v>41.17647058823529</v>
      </c>
      <c r="K10" s="132">
        <f t="shared" si="7"/>
        <v>1.1764705882352942</v>
      </c>
      <c r="L10" s="132">
        <f t="shared" si="7"/>
        <v>21.176470588235293</v>
      </c>
      <c r="M10" s="132">
        <f t="shared" si="7"/>
        <v>28.235294117647058</v>
      </c>
      <c r="N10" s="132">
        <f t="shared" si="7"/>
        <v>8.235294117647058</v>
      </c>
      <c r="O10" s="146">
        <f>O20</f>
        <v>85</v>
      </c>
      <c r="P10" s="132">
        <f t="shared" si="8"/>
        <v>7.0588235294117645</v>
      </c>
      <c r="Q10" s="132">
        <f t="shared" si="8"/>
        <v>1.1764705882352942</v>
      </c>
      <c r="R10" s="132">
        <f t="shared" si="8"/>
        <v>67.058823529411754</v>
      </c>
      <c r="S10" s="132">
        <f t="shared" si="8"/>
        <v>14.117647058823529</v>
      </c>
      <c r="T10" s="132">
        <f t="shared" si="8"/>
        <v>10.588235294117647</v>
      </c>
      <c r="U10" s="146">
        <f>U20</f>
        <v>85</v>
      </c>
      <c r="V10" s="132">
        <f t="shared" si="9"/>
        <v>38.82352941176471</v>
      </c>
      <c r="W10" s="132">
        <f t="shared" si="9"/>
        <v>0</v>
      </c>
      <c r="X10" s="132">
        <f t="shared" si="9"/>
        <v>37.647058823529413</v>
      </c>
      <c r="Y10" s="132">
        <f t="shared" si="9"/>
        <v>15.294117647058824</v>
      </c>
      <c r="Z10" s="132">
        <f t="shared" si="9"/>
        <v>8.235294117647058</v>
      </c>
      <c r="AA10" s="146">
        <f>AA20</f>
        <v>85</v>
      </c>
      <c r="AB10" s="132">
        <f t="shared" si="10"/>
        <v>32.941176470588232</v>
      </c>
      <c r="AC10" s="132">
        <f t="shared" si="10"/>
        <v>0</v>
      </c>
      <c r="AD10" s="132">
        <f t="shared" si="10"/>
        <v>42.352941176470587</v>
      </c>
      <c r="AE10" s="132">
        <f t="shared" si="10"/>
        <v>16.470588235294116</v>
      </c>
      <c r="AF10" s="132">
        <f t="shared" si="10"/>
        <v>8.235294117647058</v>
      </c>
      <c r="AG10" s="146">
        <f>AG20</f>
        <v>85</v>
      </c>
      <c r="AH10" s="132">
        <f t="shared" si="11"/>
        <v>47.058823529411761</v>
      </c>
      <c r="AI10" s="132">
        <f t="shared" si="11"/>
        <v>7.0588235294117645</v>
      </c>
      <c r="AJ10" s="132">
        <f t="shared" si="11"/>
        <v>5.8823529411764701</v>
      </c>
      <c r="AK10" s="132">
        <f t="shared" si="11"/>
        <v>1.1764705882352942</v>
      </c>
      <c r="AL10" s="132">
        <f t="shared" si="11"/>
        <v>0</v>
      </c>
      <c r="AM10" s="132">
        <f t="shared" si="11"/>
        <v>0</v>
      </c>
      <c r="AN10" s="132">
        <f t="shared" si="11"/>
        <v>4.7058823529411766</v>
      </c>
      <c r="AO10" s="132">
        <f t="shared" si="11"/>
        <v>4.7058823529411766</v>
      </c>
      <c r="AP10" s="132">
        <f t="shared" si="11"/>
        <v>1.1764705882352942</v>
      </c>
      <c r="AQ10" s="132">
        <f t="shared" si="11"/>
        <v>2.3529411764705883</v>
      </c>
      <c r="AR10" s="132">
        <f t="shared" si="11"/>
        <v>3.5294117647058822</v>
      </c>
      <c r="AS10" s="132">
        <f t="shared" si="11"/>
        <v>0</v>
      </c>
      <c r="AT10" s="132">
        <f t="shared" si="11"/>
        <v>3.5294117647058822</v>
      </c>
      <c r="AU10" s="132">
        <f t="shared" si="11"/>
        <v>2.3529411764705883</v>
      </c>
      <c r="AV10" s="132">
        <f t="shared" si="11"/>
        <v>0</v>
      </c>
      <c r="AW10" s="132">
        <f t="shared" si="11"/>
        <v>0</v>
      </c>
      <c r="AX10" s="132">
        <f t="shared" si="11"/>
        <v>1.1764705882352942</v>
      </c>
      <c r="AY10" s="132">
        <f t="shared" si="11"/>
        <v>8.235294117647058</v>
      </c>
      <c r="AZ10" s="132">
        <f t="shared" si="11"/>
        <v>17.647058823529413</v>
      </c>
      <c r="BA10" s="146">
        <f>BA20</f>
        <v>85</v>
      </c>
      <c r="BB10" s="132">
        <f t="shared" si="12"/>
        <v>21.176470588235293</v>
      </c>
      <c r="BC10" s="132">
        <f t="shared" si="12"/>
        <v>68.235294117647058</v>
      </c>
      <c r="BD10" s="132">
        <f t="shared" si="12"/>
        <v>10.588235294117647</v>
      </c>
      <c r="BE10" s="146">
        <f>BE20</f>
        <v>85</v>
      </c>
      <c r="BF10" s="132">
        <f t="shared" si="13"/>
        <v>8.235294117647058</v>
      </c>
      <c r="BG10" s="132">
        <f t="shared" si="13"/>
        <v>4.7058823529411766</v>
      </c>
      <c r="BH10" s="132">
        <f t="shared" si="13"/>
        <v>2.3529411764705883</v>
      </c>
      <c r="BI10" s="132">
        <f t="shared" si="13"/>
        <v>4.7058823529411766</v>
      </c>
      <c r="BJ10" s="132">
        <f t="shared" si="13"/>
        <v>23.52941176470588</v>
      </c>
      <c r="BK10" s="132">
        <f t="shared" si="13"/>
        <v>2.3529411764705883</v>
      </c>
      <c r="BL10" s="132">
        <f t="shared" si="13"/>
        <v>54.117647058823529</v>
      </c>
      <c r="BM10" s="261">
        <v>66.361145602135196</v>
      </c>
      <c r="BN10" s="146">
        <f>BN20</f>
        <v>84</v>
      </c>
      <c r="BO10" s="132">
        <f t="shared" si="14"/>
        <v>13.095238095238097</v>
      </c>
      <c r="BP10" s="132">
        <f t="shared" si="14"/>
        <v>23.809523809523807</v>
      </c>
      <c r="BQ10" s="132">
        <f t="shared" si="14"/>
        <v>8.3333333333333321</v>
      </c>
      <c r="BR10" s="132">
        <f t="shared" si="14"/>
        <v>19.047619047619047</v>
      </c>
      <c r="BS10" s="132">
        <f t="shared" si="14"/>
        <v>11.904761904761903</v>
      </c>
      <c r="BT10" s="132">
        <f t="shared" si="14"/>
        <v>8.3333333333333321</v>
      </c>
      <c r="BU10" s="132">
        <f t="shared" si="14"/>
        <v>15.476190476190476</v>
      </c>
      <c r="BV10" s="261">
        <v>15204.971830985916</v>
      </c>
      <c r="BW10" s="146">
        <f>BW20</f>
        <v>84</v>
      </c>
      <c r="BX10" s="132">
        <f t="shared" si="15"/>
        <v>59.523809523809526</v>
      </c>
      <c r="BY10" s="132">
        <f t="shared" si="15"/>
        <v>0</v>
      </c>
      <c r="BZ10" s="132">
        <f t="shared" si="15"/>
        <v>0</v>
      </c>
      <c r="CA10" s="132">
        <f t="shared" si="15"/>
        <v>1.1904761904761905</v>
      </c>
      <c r="CB10" s="132">
        <f t="shared" si="15"/>
        <v>1.1904761904761905</v>
      </c>
      <c r="CC10" s="132">
        <f t="shared" si="15"/>
        <v>0</v>
      </c>
      <c r="CD10" s="132">
        <f t="shared" si="15"/>
        <v>38.095238095238095</v>
      </c>
      <c r="CE10" s="261">
        <v>781.15384615384619</v>
      </c>
      <c r="CF10" s="146">
        <f>CF20</f>
        <v>84</v>
      </c>
      <c r="CG10" s="132">
        <f t="shared" si="16"/>
        <v>28.571428571428569</v>
      </c>
      <c r="CH10" s="132">
        <f t="shared" si="16"/>
        <v>5.9523809523809517</v>
      </c>
      <c r="CI10" s="132">
        <f t="shared" si="16"/>
        <v>19.047619047619047</v>
      </c>
      <c r="CJ10" s="132">
        <f t="shared" si="16"/>
        <v>14.285714285714285</v>
      </c>
      <c r="CK10" s="132">
        <f t="shared" si="16"/>
        <v>4.7619047619047619</v>
      </c>
      <c r="CL10" s="132">
        <f t="shared" si="16"/>
        <v>3.5714285714285712</v>
      </c>
      <c r="CM10" s="132">
        <f t="shared" si="16"/>
        <v>23.809523809523807</v>
      </c>
      <c r="CN10" s="261">
        <v>10923.453125</v>
      </c>
      <c r="CO10" s="146">
        <f>CO20</f>
        <v>84</v>
      </c>
      <c r="CP10" s="132">
        <f t="shared" si="17"/>
        <v>86.904761904761912</v>
      </c>
      <c r="CQ10" s="132">
        <f t="shared" si="17"/>
        <v>8.3333333333333321</v>
      </c>
      <c r="CR10" s="132">
        <f t="shared" si="17"/>
        <v>1.1904761904761905</v>
      </c>
      <c r="CS10" s="132">
        <f t="shared" si="17"/>
        <v>1.1904761904761905</v>
      </c>
      <c r="CT10" s="132">
        <f t="shared" si="17"/>
        <v>0</v>
      </c>
      <c r="CU10" s="132">
        <f t="shared" si="17"/>
        <v>2.3809523809523809</v>
      </c>
      <c r="CV10" s="132">
        <f t="shared" si="17"/>
        <v>0</v>
      </c>
      <c r="CW10" s="261">
        <v>1.8690476190476191</v>
      </c>
      <c r="CX10" s="146">
        <f>CX20</f>
        <v>84</v>
      </c>
      <c r="CY10" s="132">
        <f t="shared" si="18"/>
        <v>76.19047619047619</v>
      </c>
      <c r="CZ10" s="132">
        <f t="shared" si="18"/>
        <v>21.428571428571427</v>
      </c>
      <c r="DA10" s="132">
        <f t="shared" si="18"/>
        <v>1.1904761904761905</v>
      </c>
      <c r="DB10" s="132">
        <f t="shared" si="18"/>
        <v>1.1904761904761905</v>
      </c>
      <c r="DC10" s="132">
        <f t="shared" si="18"/>
        <v>0</v>
      </c>
      <c r="DD10" s="132">
        <f t="shared" si="18"/>
        <v>0</v>
      </c>
      <c r="DE10" s="132">
        <f t="shared" si="18"/>
        <v>0</v>
      </c>
      <c r="DF10" s="261">
        <v>0.77380952380952384</v>
      </c>
    </row>
    <row r="14" spans="1:110" ht="15" customHeight="1" x14ac:dyDescent="0.15">
      <c r="A14" s="230" t="s">
        <v>868</v>
      </c>
      <c r="B14" s="231"/>
      <c r="C14" s="156">
        <v>1601</v>
      </c>
      <c r="D14" s="156">
        <v>1070</v>
      </c>
      <c r="E14" s="156">
        <v>15</v>
      </c>
      <c r="F14" s="156">
        <v>159</v>
      </c>
      <c r="G14" s="156">
        <v>315</v>
      </c>
      <c r="H14" s="156">
        <v>42</v>
      </c>
      <c r="I14" s="156">
        <v>1601</v>
      </c>
      <c r="J14" s="156">
        <v>815</v>
      </c>
      <c r="K14" s="156">
        <v>21</v>
      </c>
      <c r="L14" s="156">
        <v>298</v>
      </c>
      <c r="M14" s="156">
        <v>403</v>
      </c>
      <c r="N14" s="156">
        <v>64</v>
      </c>
      <c r="O14" s="156">
        <v>1601</v>
      </c>
      <c r="P14" s="156">
        <v>125</v>
      </c>
      <c r="Q14" s="156">
        <v>33</v>
      </c>
      <c r="R14" s="156">
        <v>1115</v>
      </c>
      <c r="S14" s="156">
        <v>273</v>
      </c>
      <c r="T14" s="156">
        <v>55</v>
      </c>
      <c r="U14" s="156">
        <v>1601</v>
      </c>
      <c r="V14" s="156">
        <v>795</v>
      </c>
      <c r="W14" s="156">
        <v>11</v>
      </c>
      <c r="X14" s="156">
        <v>437</v>
      </c>
      <c r="Y14" s="156">
        <v>281</v>
      </c>
      <c r="Z14" s="156">
        <v>77</v>
      </c>
      <c r="AA14" s="156">
        <v>1601</v>
      </c>
      <c r="AB14" s="156">
        <v>684</v>
      </c>
      <c r="AC14" s="156">
        <v>24</v>
      </c>
      <c r="AD14" s="156">
        <v>523</v>
      </c>
      <c r="AE14" s="156">
        <v>300</v>
      </c>
      <c r="AF14" s="156">
        <v>70</v>
      </c>
      <c r="AG14" s="156">
        <v>1601</v>
      </c>
      <c r="AH14" s="156">
        <v>1047</v>
      </c>
      <c r="AI14" s="156">
        <v>39</v>
      </c>
      <c r="AJ14" s="156">
        <v>32</v>
      </c>
      <c r="AK14" s="156">
        <v>7</v>
      </c>
      <c r="AL14" s="156">
        <v>4</v>
      </c>
      <c r="AM14" s="156">
        <v>9</v>
      </c>
      <c r="AN14" s="156">
        <v>37</v>
      </c>
      <c r="AO14" s="156">
        <v>26</v>
      </c>
      <c r="AP14" s="156">
        <v>14</v>
      </c>
      <c r="AQ14" s="156">
        <v>43</v>
      </c>
      <c r="AR14" s="156">
        <v>20</v>
      </c>
      <c r="AS14" s="156">
        <v>1</v>
      </c>
      <c r="AT14" s="156">
        <v>34</v>
      </c>
      <c r="AU14" s="156">
        <v>53</v>
      </c>
      <c r="AV14" s="156">
        <v>0</v>
      </c>
      <c r="AW14" s="156">
        <v>4</v>
      </c>
      <c r="AX14" s="156">
        <v>3</v>
      </c>
      <c r="AY14" s="156">
        <v>82</v>
      </c>
      <c r="AZ14" s="156">
        <v>236</v>
      </c>
      <c r="BA14" s="156">
        <v>1601</v>
      </c>
      <c r="BB14" s="156">
        <v>437</v>
      </c>
      <c r="BC14" s="156">
        <v>1130</v>
      </c>
      <c r="BD14" s="156">
        <v>34</v>
      </c>
      <c r="BE14" s="156">
        <v>1601</v>
      </c>
      <c r="BF14" s="156">
        <v>171</v>
      </c>
      <c r="BG14" s="156">
        <v>116</v>
      </c>
      <c r="BH14" s="156">
        <v>101</v>
      </c>
      <c r="BI14" s="156">
        <v>123</v>
      </c>
      <c r="BJ14" s="156">
        <v>407</v>
      </c>
      <c r="BK14" s="156">
        <v>20</v>
      </c>
      <c r="BL14" s="156">
        <v>663</v>
      </c>
      <c r="BM14" s="156"/>
      <c r="BN14" s="156">
        <v>1582</v>
      </c>
      <c r="BO14" s="156">
        <v>292</v>
      </c>
      <c r="BP14" s="156">
        <v>424</v>
      </c>
      <c r="BQ14" s="156">
        <v>177</v>
      </c>
      <c r="BR14" s="156">
        <v>283</v>
      </c>
      <c r="BS14" s="156">
        <v>152</v>
      </c>
      <c r="BT14" s="156">
        <v>55</v>
      </c>
      <c r="BU14" s="156">
        <v>199</v>
      </c>
      <c r="BV14" s="156"/>
      <c r="BW14" s="156">
        <v>1582</v>
      </c>
      <c r="BX14" s="156">
        <v>1096</v>
      </c>
      <c r="BY14" s="156">
        <v>5</v>
      </c>
      <c r="BZ14" s="156">
        <v>30</v>
      </c>
      <c r="CA14" s="156">
        <v>41</v>
      </c>
      <c r="CB14" s="156">
        <v>21</v>
      </c>
      <c r="CC14" s="156">
        <v>0</v>
      </c>
      <c r="CD14" s="156">
        <v>389</v>
      </c>
      <c r="CE14" s="156"/>
      <c r="CF14" s="156">
        <v>1582</v>
      </c>
      <c r="CG14" s="156">
        <v>384</v>
      </c>
      <c r="CH14" s="156">
        <v>218</v>
      </c>
      <c r="CI14" s="156">
        <v>278</v>
      </c>
      <c r="CJ14" s="156">
        <v>298</v>
      </c>
      <c r="CK14" s="156">
        <v>93</v>
      </c>
      <c r="CL14" s="156">
        <v>17</v>
      </c>
      <c r="CM14" s="156">
        <v>294</v>
      </c>
      <c r="CN14" s="156"/>
      <c r="CO14" s="156">
        <v>1582</v>
      </c>
      <c r="CP14" s="156">
        <v>1313</v>
      </c>
      <c r="CQ14" s="156">
        <v>138</v>
      </c>
      <c r="CR14" s="156">
        <v>80</v>
      </c>
      <c r="CS14" s="156">
        <v>15</v>
      </c>
      <c r="CT14" s="156">
        <v>7</v>
      </c>
      <c r="CU14" s="156">
        <v>29</v>
      </c>
      <c r="CV14" s="156">
        <v>0</v>
      </c>
      <c r="CW14" s="156"/>
      <c r="CX14" s="156">
        <v>1582</v>
      </c>
      <c r="CY14" s="156">
        <v>1178</v>
      </c>
      <c r="CZ14" s="156">
        <v>346</v>
      </c>
      <c r="DA14" s="156">
        <v>47</v>
      </c>
      <c r="DB14" s="156">
        <v>5</v>
      </c>
      <c r="DC14" s="156">
        <v>0</v>
      </c>
      <c r="DD14" s="156">
        <v>6</v>
      </c>
      <c r="DE14" s="156">
        <v>0</v>
      </c>
      <c r="DF14" s="156"/>
    </row>
    <row r="15" spans="1:110" ht="15" customHeight="1" x14ac:dyDescent="0.15">
      <c r="A15" s="236"/>
      <c r="B15" s="237"/>
      <c r="C15" s="156"/>
      <c r="D15" s="156"/>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6"/>
      <c r="AZ15" s="156"/>
      <c r="BA15" s="156"/>
      <c r="BB15" s="156"/>
      <c r="BC15" s="156"/>
      <c r="BD15" s="156"/>
      <c r="BE15" s="156"/>
      <c r="BF15" s="156"/>
      <c r="BG15" s="156"/>
      <c r="BH15" s="156"/>
      <c r="BI15" s="156"/>
      <c r="BJ15" s="156"/>
      <c r="BK15" s="156"/>
      <c r="BL15" s="156"/>
      <c r="BM15" s="156"/>
      <c r="BN15" s="156"/>
      <c r="BO15" s="156"/>
      <c r="BP15" s="156"/>
      <c r="BQ15" s="156"/>
      <c r="BR15" s="156"/>
      <c r="BS15" s="156"/>
      <c r="BT15" s="156"/>
      <c r="BU15" s="156"/>
      <c r="BV15" s="156"/>
      <c r="BW15" s="156"/>
      <c r="BX15" s="156"/>
      <c r="BY15" s="156"/>
      <c r="BZ15" s="156"/>
      <c r="CA15" s="156"/>
      <c r="CB15" s="156"/>
      <c r="CC15" s="156"/>
      <c r="CD15" s="156"/>
      <c r="CE15" s="156"/>
      <c r="CF15" s="156"/>
      <c r="CG15" s="156"/>
      <c r="CH15" s="156"/>
      <c r="CI15" s="156"/>
      <c r="CJ15" s="156"/>
      <c r="CK15" s="156"/>
      <c r="CL15" s="156"/>
      <c r="CM15" s="156"/>
      <c r="CN15" s="156"/>
      <c r="CO15" s="156"/>
      <c r="CP15" s="156"/>
      <c r="CQ15" s="156"/>
      <c r="CR15" s="156"/>
      <c r="CS15" s="156"/>
      <c r="CT15" s="156"/>
      <c r="CU15" s="156"/>
      <c r="CV15" s="156"/>
      <c r="CW15" s="156"/>
      <c r="CX15" s="156"/>
      <c r="CY15" s="156"/>
      <c r="CZ15" s="156"/>
      <c r="DA15" s="156"/>
      <c r="DB15" s="156"/>
      <c r="DC15" s="156"/>
      <c r="DD15" s="156"/>
      <c r="DE15" s="156"/>
      <c r="DF15" s="156"/>
    </row>
    <row r="16" spans="1:110" ht="15" customHeight="1" x14ac:dyDescent="0.15">
      <c r="A16" s="242" t="s">
        <v>869</v>
      </c>
      <c r="B16" s="243" t="s">
        <v>870</v>
      </c>
      <c r="C16" s="156">
        <v>679</v>
      </c>
      <c r="D16" s="156">
        <v>560</v>
      </c>
      <c r="E16" s="156">
        <v>5</v>
      </c>
      <c r="F16" s="156">
        <v>17</v>
      </c>
      <c r="G16" s="156">
        <v>87</v>
      </c>
      <c r="H16" s="156">
        <v>10</v>
      </c>
      <c r="I16" s="156">
        <v>679</v>
      </c>
      <c r="J16" s="156">
        <v>529</v>
      </c>
      <c r="K16" s="156">
        <v>7</v>
      </c>
      <c r="L16" s="156">
        <v>60</v>
      </c>
      <c r="M16" s="156">
        <v>66</v>
      </c>
      <c r="N16" s="156">
        <v>17</v>
      </c>
      <c r="O16" s="156">
        <v>679</v>
      </c>
      <c r="P16" s="156">
        <v>95</v>
      </c>
      <c r="Q16" s="156">
        <v>21</v>
      </c>
      <c r="R16" s="156">
        <v>462</v>
      </c>
      <c r="S16" s="156">
        <v>80</v>
      </c>
      <c r="T16" s="156">
        <v>21</v>
      </c>
      <c r="U16" s="156">
        <v>679</v>
      </c>
      <c r="V16" s="156">
        <v>556</v>
      </c>
      <c r="W16" s="156">
        <v>3</v>
      </c>
      <c r="X16" s="156">
        <v>61</v>
      </c>
      <c r="Y16" s="156">
        <v>40</v>
      </c>
      <c r="Z16" s="156">
        <v>19</v>
      </c>
      <c r="AA16" s="156">
        <v>679</v>
      </c>
      <c r="AB16" s="156">
        <v>509</v>
      </c>
      <c r="AC16" s="156">
        <v>9</v>
      </c>
      <c r="AD16" s="156">
        <v>101</v>
      </c>
      <c r="AE16" s="156">
        <v>42</v>
      </c>
      <c r="AF16" s="156">
        <v>18</v>
      </c>
      <c r="AG16" s="156">
        <v>679</v>
      </c>
      <c r="AH16" s="156">
        <v>496</v>
      </c>
      <c r="AI16" s="156">
        <v>0</v>
      </c>
      <c r="AJ16" s="156">
        <v>1</v>
      </c>
      <c r="AK16" s="156">
        <v>0</v>
      </c>
      <c r="AL16" s="156">
        <v>0</v>
      </c>
      <c r="AM16" s="156">
        <v>1</v>
      </c>
      <c r="AN16" s="156">
        <v>12</v>
      </c>
      <c r="AO16" s="156">
        <v>10</v>
      </c>
      <c r="AP16" s="156">
        <v>7</v>
      </c>
      <c r="AQ16" s="156">
        <v>15</v>
      </c>
      <c r="AR16" s="156">
        <v>3</v>
      </c>
      <c r="AS16" s="156">
        <v>0</v>
      </c>
      <c r="AT16" s="156">
        <v>2</v>
      </c>
      <c r="AU16" s="156">
        <v>11</v>
      </c>
      <c r="AV16" s="156">
        <v>0</v>
      </c>
      <c r="AW16" s="156">
        <v>0</v>
      </c>
      <c r="AX16" s="156">
        <v>0</v>
      </c>
      <c r="AY16" s="156">
        <v>34</v>
      </c>
      <c r="AZ16" s="156">
        <v>98</v>
      </c>
      <c r="BA16" s="156">
        <v>679</v>
      </c>
      <c r="BB16" s="156">
        <v>210</v>
      </c>
      <c r="BC16" s="156">
        <v>460</v>
      </c>
      <c r="BD16" s="156">
        <v>9</v>
      </c>
      <c r="BE16" s="156">
        <v>679</v>
      </c>
      <c r="BF16" s="156">
        <v>78</v>
      </c>
      <c r="BG16" s="156">
        <v>80</v>
      </c>
      <c r="BH16" s="156">
        <v>66</v>
      </c>
      <c r="BI16" s="156">
        <v>56</v>
      </c>
      <c r="BJ16" s="156">
        <v>123</v>
      </c>
      <c r="BK16" s="156">
        <v>9</v>
      </c>
      <c r="BL16" s="156">
        <v>267</v>
      </c>
      <c r="BM16" s="156"/>
      <c r="BN16" s="156">
        <v>665</v>
      </c>
      <c r="BO16" s="156">
        <v>145</v>
      </c>
      <c r="BP16" s="156">
        <v>277</v>
      </c>
      <c r="BQ16" s="156">
        <v>82</v>
      </c>
      <c r="BR16" s="156">
        <v>79</v>
      </c>
      <c r="BS16" s="156">
        <v>1</v>
      </c>
      <c r="BT16" s="156">
        <v>4</v>
      </c>
      <c r="BU16" s="156">
        <v>77</v>
      </c>
      <c r="BV16" s="156"/>
      <c r="BW16" s="156">
        <v>665</v>
      </c>
      <c r="BX16" s="156">
        <v>469</v>
      </c>
      <c r="BY16" s="156">
        <v>3</v>
      </c>
      <c r="BZ16" s="156">
        <v>27</v>
      </c>
      <c r="CA16" s="156">
        <v>19</v>
      </c>
      <c r="CB16" s="156">
        <v>0</v>
      </c>
      <c r="CC16" s="156">
        <v>0</v>
      </c>
      <c r="CD16" s="156">
        <v>147</v>
      </c>
      <c r="CE16" s="156"/>
      <c r="CF16" s="156">
        <v>665</v>
      </c>
      <c r="CG16" s="156">
        <v>155</v>
      </c>
      <c r="CH16" s="156">
        <v>134</v>
      </c>
      <c r="CI16" s="156">
        <v>140</v>
      </c>
      <c r="CJ16" s="156">
        <v>106</v>
      </c>
      <c r="CK16" s="156">
        <v>3</v>
      </c>
      <c r="CL16" s="156">
        <v>2</v>
      </c>
      <c r="CM16" s="156">
        <v>125</v>
      </c>
      <c r="CN16" s="156"/>
      <c r="CO16" s="156">
        <v>665</v>
      </c>
      <c r="CP16" s="156">
        <v>577</v>
      </c>
      <c r="CQ16" s="156">
        <v>48</v>
      </c>
      <c r="CR16" s="156">
        <v>28</v>
      </c>
      <c r="CS16" s="156">
        <v>4</v>
      </c>
      <c r="CT16" s="156">
        <v>4</v>
      </c>
      <c r="CU16" s="156">
        <v>4</v>
      </c>
      <c r="CV16" s="156">
        <v>0</v>
      </c>
      <c r="CW16" s="156"/>
      <c r="CX16" s="156">
        <v>665</v>
      </c>
      <c r="CY16" s="156">
        <v>529</v>
      </c>
      <c r="CZ16" s="156">
        <v>119</v>
      </c>
      <c r="DA16" s="156">
        <v>15</v>
      </c>
      <c r="DB16" s="156">
        <v>1</v>
      </c>
      <c r="DC16" s="156">
        <v>0</v>
      </c>
      <c r="DD16" s="156">
        <v>1</v>
      </c>
      <c r="DE16" s="156">
        <v>0</v>
      </c>
      <c r="DF16" s="156"/>
    </row>
    <row r="17" spans="1:110" ht="15" customHeight="1" x14ac:dyDescent="0.15">
      <c r="A17" s="150" t="s">
        <v>871</v>
      </c>
      <c r="B17" s="244" t="s">
        <v>872</v>
      </c>
      <c r="C17" s="156">
        <v>285</v>
      </c>
      <c r="D17" s="156">
        <v>184</v>
      </c>
      <c r="E17" s="156">
        <v>3</v>
      </c>
      <c r="F17" s="156">
        <v>38</v>
      </c>
      <c r="G17" s="156">
        <v>47</v>
      </c>
      <c r="H17" s="156">
        <v>13</v>
      </c>
      <c r="I17" s="156">
        <v>285</v>
      </c>
      <c r="J17" s="156">
        <v>75</v>
      </c>
      <c r="K17" s="156">
        <v>4</v>
      </c>
      <c r="L17" s="156">
        <v>88</v>
      </c>
      <c r="M17" s="156">
        <v>95</v>
      </c>
      <c r="N17" s="156">
        <v>23</v>
      </c>
      <c r="O17" s="156">
        <v>285</v>
      </c>
      <c r="P17" s="156">
        <v>6</v>
      </c>
      <c r="Q17" s="156">
        <v>4</v>
      </c>
      <c r="R17" s="156">
        <v>215</v>
      </c>
      <c r="S17" s="156">
        <v>53</v>
      </c>
      <c r="T17" s="156">
        <v>7</v>
      </c>
      <c r="U17" s="156">
        <v>285</v>
      </c>
      <c r="V17" s="156">
        <v>61</v>
      </c>
      <c r="W17" s="156">
        <v>4</v>
      </c>
      <c r="X17" s="156">
        <v>124</v>
      </c>
      <c r="Y17" s="156">
        <v>71</v>
      </c>
      <c r="Z17" s="156">
        <v>25</v>
      </c>
      <c r="AA17" s="156">
        <v>285</v>
      </c>
      <c r="AB17" s="156">
        <v>44</v>
      </c>
      <c r="AC17" s="156">
        <v>7</v>
      </c>
      <c r="AD17" s="156">
        <v>137</v>
      </c>
      <c r="AE17" s="156">
        <v>77</v>
      </c>
      <c r="AF17" s="156">
        <v>20</v>
      </c>
      <c r="AG17" s="156">
        <v>285</v>
      </c>
      <c r="AH17" s="156">
        <v>162</v>
      </c>
      <c r="AI17" s="156">
        <v>9</v>
      </c>
      <c r="AJ17" s="156">
        <v>6</v>
      </c>
      <c r="AK17" s="156">
        <v>1</v>
      </c>
      <c r="AL17" s="156">
        <v>0</v>
      </c>
      <c r="AM17" s="156">
        <v>5</v>
      </c>
      <c r="AN17" s="156">
        <v>10</v>
      </c>
      <c r="AO17" s="156">
        <v>7</v>
      </c>
      <c r="AP17" s="156">
        <v>2</v>
      </c>
      <c r="AQ17" s="156">
        <v>11</v>
      </c>
      <c r="AR17" s="156">
        <v>8</v>
      </c>
      <c r="AS17" s="156">
        <v>1</v>
      </c>
      <c r="AT17" s="156">
        <v>10</v>
      </c>
      <c r="AU17" s="156">
        <v>15</v>
      </c>
      <c r="AV17" s="156">
        <v>0</v>
      </c>
      <c r="AW17" s="156">
        <v>2</v>
      </c>
      <c r="AX17" s="156">
        <v>2</v>
      </c>
      <c r="AY17" s="156">
        <v>19</v>
      </c>
      <c r="AZ17" s="156">
        <v>45</v>
      </c>
      <c r="BA17" s="156">
        <v>285</v>
      </c>
      <c r="BB17" s="156">
        <v>93</v>
      </c>
      <c r="BC17" s="156">
        <v>187</v>
      </c>
      <c r="BD17" s="156">
        <v>5</v>
      </c>
      <c r="BE17" s="156">
        <v>285</v>
      </c>
      <c r="BF17" s="156">
        <v>31</v>
      </c>
      <c r="BG17" s="156">
        <v>11</v>
      </c>
      <c r="BH17" s="156">
        <v>12</v>
      </c>
      <c r="BI17" s="156">
        <v>28</v>
      </c>
      <c r="BJ17" s="156">
        <v>82</v>
      </c>
      <c r="BK17" s="156">
        <v>3</v>
      </c>
      <c r="BL17" s="156">
        <v>118</v>
      </c>
      <c r="BM17" s="156"/>
      <c r="BN17" s="156">
        <v>283</v>
      </c>
      <c r="BO17" s="156">
        <v>30</v>
      </c>
      <c r="BP17" s="156">
        <v>42</v>
      </c>
      <c r="BQ17" s="156">
        <v>36</v>
      </c>
      <c r="BR17" s="156">
        <v>74</v>
      </c>
      <c r="BS17" s="156">
        <v>53</v>
      </c>
      <c r="BT17" s="156">
        <v>13</v>
      </c>
      <c r="BU17" s="156">
        <v>35</v>
      </c>
      <c r="BV17" s="156"/>
      <c r="BW17" s="156">
        <v>283</v>
      </c>
      <c r="BX17" s="156">
        <v>186</v>
      </c>
      <c r="BY17" s="156">
        <v>0</v>
      </c>
      <c r="BZ17" s="156">
        <v>0</v>
      </c>
      <c r="CA17" s="156">
        <v>10</v>
      </c>
      <c r="CB17" s="156">
        <v>8</v>
      </c>
      <c r="CC17" s="156">
        <v>0</v>
      </c>
      <c r="CD17" s="156">
        <v>79</v>
      </c>
      <c r="CE17" s="156"/>
      <c r="CF17" s="156">
        <v>283</v>
      </c>
      <c r="CG17" s="156">
        <v>72</v>
      </c>
      <c r="CH17" s="156">
        <v>31</v>
      </c>
      <c r="CI17" s="156">
        <v>44</v>
      </c>
      <c r="CJ17" s="156">
        <v>59</v>
      </c>
      <c r="CK17" s="156">
        <v>26</v>
      </c>
      <c r="CL17" s="156">
        <v>1</v>
      </c>
      <c r="CM17" s="156">
        <v>50</v>
      </c>
      <c r="CN17" s="156"/>
      <c r="CO17" s="156">
        <v>283</v>
      </c>
      <c r="CP17" s="156">
        <v>219</v>
      </c>
      <c r="CQ17" s="156">
        <v>26</v>
      </c>
      <c r="CR17" s="156">
        <v>22</v>
      </c>
      <c r="CS17" s="156">
        <v>6</v>
      </c>
      <c r="CT17" s="156">
        <v>2</v>
      </c>
      <c r="CU17" s="156">
        <v>8</v>
      </c>
      <c r="CV17" s="156">
        <v>0</v>
      </c>
      <c r="CW17" s="156"/>
      <c r="CX17" s="156">
        <v>283</v>
      </c>
      <c r="CY17" s="156">
        <v>197</v>
      </c>
      <c r="CZ17" s="156">
        <v>71</v>
      </c>
      <c r="DA17" s="156">
        <v>14</v>
      </c>
      <c r="DB17" s="156">
        <v>1</v>
      </c>
      <c r="DC17" s="156">
        <v>0</v>
      </c>
      <c r="DD17" s="156">
        <v>0</v>
      </c>
      <c r="DE17" s="156">
        <v>0</v>
      </c>
      <c r="DF17" s="156"/>
    </row>
    <row r="18" spans="1:110" ht="15" customHeight="1" x14ac:dyDescent="0.15">
      <c r="A18" s="252" t="s">
        <v>873</v>
      </c>
      <c r="B18" s="244" t="s">
        <v>874</v>
      </c>
      <c r="C18" s="156">
        <v>150</v>
      </c>
      <c r="D18" s="156">
        <v>119</v>
      </c>
      <c r="E18" s="156">
        <v>1</v>
      </c>
      <c r="F18" s="156">
        <v>5</v>
      </c>
      <c r="G18" s="156">
        <v>23</v>
      </c>
      <c r="H18" s="156">
        <v>2</v>
      </c>
      <c r="I18" s="156">
        <v>150</v>
      </c>
      <c r="J18" s="156">
        <v>119</v>
      </c>
      <c r="K18" s="156">
        <v>3</v>
      </c>
      <c r="L18" s="156">
        <v>7</v>
      </c>
      <c r="M18" s="156">
        <v>15</v>
      </c>
      <c r="N18" s="156">
        <v>6</v>
      </c>
      <c r="O18" s="156">
        <v>150</v>
      </c>
      <c r="P18" s="156">
        <v>15</v>
      </c>
      <c r="Q18" s="156">
        <v>5</v>
      </c>
      <c r="R18" s="156">
        <v>104</v>
      </c>
      <c r="S18" s="156">
        <v>22</v>
      </c>
      <c r="T18" s="156">
        <v>4</v>
      </c>
      <c r="U18" s="156">
        <v>150</v>
      </c>
      <c r="V18" s="156">
        <v>106</v>
      </c>
      <c r="W18" s="156">
        <v>0</v>
      </c>
      <c r="X18" s="156">
        <v>23</v>
      </c>
      <c r="Y18" s="156">
        <v>18</v>
      </c>
      <c r="Z18" s="156">
        <v>3</v>
      </c>
      <c r="AA18" s="156">
        <v>150</v>
      </c>
      <c r="AB18" s="156">
        <v>77</v>
      </c>
      <c r="AC18" s="156">
        <v>3</v>
      </c>
      <c r="AD18" s="156">
        <v>40</v>
      </c>
      <c r="AE18" s="156">
        <v>25</v>
      </c>
      <c r="AF18" s="156">
        <v>5</v>
      </c>
      <c r="AG18" s="156">
        <v>150</v>
      </c>
      <c r="AH18" s="156">
        <v>105</v>
      </c>
      <c r="AI18" s="156">
        <v>0</v>
      </c>
      <c r="AJ18" s="156">
        <v>0</v>
      </c>
      <c r="AK18" s="156">
        <v>0</v>
      </c>
      <c r="AL18" s="156">
        <v>0</v>
      </c>
      <c r="AM18" s="156">
        <v>0</v>
      </c>
      <c r="AN18" s="156">
        <v>6</v>
      </c>
      <c r="AO18" s="156">
        <v>0</v>
      </c>
      <c r="AP18" s="156">
        <v>0</v>
      </c>
      <c r="AQ18" s="156">
        <v>3</v>
      </c>
      <c r="AR18" s="156">
        <v>2</v>
      </c>
      <c r="AS18" s="156">
        <v>0</v>
      </c>
      <c r="AT18" s="156">
        <v>2</v>
      </c>
      <c r="AU18" s="156">
        <v>3</v>
      </c>
      <c r="AV18" s="156">
        <v>0</v>
      </c>
      <c r="AW18" s="156">
        <v>0</v>
      </c>
      <c r="AX18" s="156">
        <v>0</v>
      </c>
      <c r="AY18" s="156">
        <v>8</v>
      </c>
      <c r="AZ18" s="156">
        <v>22</v>
      </c>
      <c r="BA18" s="156">
        <v>150</v>
      </c>
      <c r="BB18" s="156">
        <v>21</v>
      </c>
      <c r="BC18" s="156">
        <v>127</v>
      </c>
      <c r="BD18" s="156">
        <v>2</v>
      </c>
      <c r="BE18" s="156">
        <v>150</v>
      </c>
      <c r="BF18" s="156">
        <v>15</v>
      </c>
      <c r="BG18" s="156">
        <v>13</v>
      </c>
      <c r="BH18" s="156">
        <v>8</v>
      </c>
      <c r="BI18" s="156">
        <v>11</v>
      </c>
      <c r="BJ18" s="156">
        <v>37</v>
      </c>
      <c r="BK18" s="156">
        <v>3</v>
      </c>
      <c r="BL18" s="156">
        <v>63</v>
      </c>
      <c r="BM18" s="156"/>
      <c r="BN18" s="156">
        <v>149</v>
      </c>
      <c r="BO18" s="156">
        <v>34</v>
      </c>
      <c r="BP18" s="156">
        <v>49</v>
      </c>
      <c r="BQ18" s="156">
        <v>21</v>
      </c>
      <c r="BR18" s="156">
        <v>23</v>
      </c>
      <c r="BS18" s="156">
        <v>1</v>
      </c>
      <c r="BT18" s="156">
        <v>0</v>
      </c>
      <c r="BU18" s="156">
        <v>21</v>
      </c>
      <c r="BV18" s="156"/>
      <c r="BW18" s="156">
        <v>149</v>
      </c>
      <c r="BX18" s="156">
        <v>105</v>
      </c>
      <c r="BY18" s="156">
        <v>1</v>
      </c>
      <c r="BZ18" s="156">
        <v>3</v>
      </c>
      <c r="CA18" s="156">
        <v>4</v>
      </c>
      <c r="CB18" s="156">
        <v>0</v>
      </c>
      <c r="CC18" s="156">
        <v>0</v>
      </c>
      <c r="CD18" s="156">
        <v>36</v>
      </c>
      <c r="CE18" s="156"/>
      <c r="CF18" s="156">
        <v>149</v>
      </c>
      <c r="CG18" s="156">
        <v>25</v>
      </c>
      <c r="CH18" s="156">
        <v>16</v>
      </c>
      <c r="CI18" s="156">
        <v>40</v>
      </c>
      <c r="CJ18" s="156">
        <v>48</v>
      </c>
      <c r="CK18" s="156">
        <v>0</v>
      </c>
      <c r="CL18" s="156">
        <v>0</v>
      </c>
      <c r="CM18" s="156">
        <v>20</v>
      </c>
      <c r="CN18" s="156"/>
      <c r="CO18" s="156">
        <v>149</v>
      </c>
      <c r="CP18" s="156">
        <v>133</v>
      </c>
      <c r="CQ18" s="156">
        <v>10</v>
      </c>
      <c r="CR18" s="156">
        <v>4</v>
      </c>
      <c r="CS18" s="156">
        <v>1</v>
      </c>
      <c r="CT18" s="156">
        <v>0</v>
      </c>
      <c r="CU18" s="156">
        <v>1</v>
      </c>
      <c r="CV18" s="156">
        <v>0</v>
      </c>
      <c r="CW18" s="156"/>
      <c r="CX18" s="156">
        <v>149</v>
      </c>
      <c r="CY18" s="156">
        <v>109</v>
      </c>
      <c r="CZ18" s="156">
        <v>38</v>
      </c>
      <c r="DA18" s="156">
        <v>1</v>
      </c>
      <c r="DB18" s="156">
        <v>0</v>
      </c>
      <c r="DC18" s="156">
        <v>0</v>
      </c>
      <c r="DD18" s="156">
        <v>1</v>
      </c>
      <c r="DE18" s="156">
        <v>0</v>
      </c>
      <c r="DF18" s="156"/>
    </row>
    <row r="19" spans="1:110" ht="15" customHeight="1" x14ac:dyDescent="0.15">
      <c r="A19" s="150" t="s">
        <v>875</v>
      </c>
      <c r="B19" s="244" t="s">
        <v>876</v>
      </c>
      <c r="C19" s="156">
        <v>402</v>
      </c>
      <c r="D19" s="156">
        <v>160</v>
      </c>
      <c r="E19" s="156">
        <v>4</v>
      </c>
      <c r="F19" s="156">
        <v>86</v>
      </c>
      <c r="G19" s="156">
        <v>141</v>
      </c>
      <c r="H19" s="156">
        <v>11</v>
      </c>
      <c r="I19" s="156">
        <v>402</v>
      </c>
      <c r="J19" s="156">
        <v>57</v>
      </c>
      <c r="K19" s="156">
        <v>6</v>
      </c>
      <c r="L19" s="156">
        <v>125</v>
      </c>
      <c r="M19" s="156">
        <v>203</v>
      </c>
      <c r="N19" s="156">
        <v>11</v>
      </c>
      <c r="O19" s="156">
        <v>402</v>
      </c>
      <c r="P19" s="156">
        <v>3</v>
      </c>
      <c r="Q19" s="156">
        <v>2</v>
      </c>
      <c r="R19" s="156">
        <v>277</v>
      </c>
      <c r="S19" s="156">
        <v>106</v>
      </c>
      <c r="T19" s="156">
        <v>14</v>
      </c>
      <c r="U19" s="156">
        <v>402</v>
      </c>
      <c r="V19" s="156">
        <v>39</v>
      </c>
      <c r="W19" s="156">
        <v>4</v>
      </c>
      <c r="X19" s="156">
        <v>197</v>
      </c>
      <c r="Y19" s="156">
        <v>139</v>
      </c>
      <c r="Z19" s="156">
        <v>23</v>
      </c>
      <c r="AA19" s="156">
        <v>402</v>
      </c>
      <c r="AB19" s="156">
        <v>26</v>
      </c>
      <c r="AC19" s="156">
        <v>5</v>
      </c>
      <c r="AD19" s="156">
        <v>209</v>
      </c>
      <c r="AE19" s="156">
        <v>142</v>
      </c>
      <c r="AF19" s="156">
        <v>20</v>
      </c>
      <c r="AG19" s="156">
        <v>402</v>
      </c>
      <c r="AH19" s="156">
        <v>244</v>
      </c>
      <c r="AI19" s="156">
        <v>24</v>
      </c>
      <c r="AJ19" s="156">
        <v>20</v>
      </c>
      <c r="AK19" s="156">
        <v>5</v>
      </c>
      <c r="AL19" s="156">
        <v>4</v>
      </c>
      <c r="AM19" s="156">
        <v>3</v>
      </c>
      <c r="AN19" s="156">
        <v>5</v>
      </c>
      <c r="AO19" s="156">
        <v>5</v>
      </c>
      <c r="AP19" s="156">
        <v>4</v>
      </c>
      <c r="AQ19" s="156">
        <v>12</v>
      </c>
      <c r="AR19" s="156">
        <v>4</v>
      </c>
      <c r="AS19" s="156">
        <v>0</v>
      </c>
      <c r="AT19" s="156">
        <v>17</v>
      </c>
      <c r="AU19" s="156">
        <v>22</v>
      </c>
      <c r="AV19" s="156">
        <v>0</v>
      </c>
      <c r="AW19" s="156">
        <v>2</v>
      </c>
      <c r="AX19" s="156">
        <v>0</v>
      </c>
      <c r="AY19" s="156">
        <v>14</v>
      </c>
      <c r="AZ19" s="156">
        <v>56</v>
      </c>
      <c r="BA19" s="156">
        <v>402</v>
      </c>
      <c r="BB19" s="156">
        <v>95</v>
      </c>
      <c r="BC19" s="156">
        <v>298</v>
      </c>
      <c r="BD19" s="156">
        <v>9</v>
      </c>
      <c r="BE19" s="156">
        <v>402</v>
      </c>
      <c r="BF19" s="156">
        <v>40</v>
      </c>
      <c r="BG19" s="156">
        <v>8</v>
      </c>
      <c r="BH19" s="156">
        <v>13</v>
      </c>
      <c r="BI19" s="156">
        <v>24</v>
      </c>
      <c r="BJ19" s="156">
        <v>145</v>
      </c>
      <c r="BK19" s="156">
        <v>3</v>
      </c>
      <c r="BL19" s="156">
        <v>169</v>
      </c>
      <c r="BM19" s="156"/>
      <c r="BN19" s="156">
        <v>401</v>
      </c>
      <c r="BO19" s="156">
        <v>72</v>
      </c>
      <c r="BP19" s="156">
        <v>36</v>
      </c>
      <c r="BQ19" s="156">
        <v>31</v>
      </c>
      <c r="BR19" s="156">
        <v>91</v>
      </c>
      <c r="BS19" s="156">
        <v>87</v>
      </c>
      <c r="BT19" s="156">
        <v>31</v>
      </c>
      <c r="BU19" s="156">
        <v>53</v>
      </c>
      <c r="BV19" s="156"/>
      <c r="BW19" s="156">
        <v>401</v>
      </c>
      <c r="BX19" s="156">
        <v>286</v>
      </c>
      <c r="BY19" s="156">
        <v>1</v>
      </c>
      <c r="BZ19" s="156">
        <v>0</v>
      </c>
      <c r="CA19" s="156">
        <v>7</v>
      </c>
      <c r="CB19" s="156">
        <v>12</v>
      </c>
      <c r="CC19" s="156">
        <v>0</v>
      </c>
      <c r="CD19" s="156">
        <v>95</v>
      </c>
      <c r="CE19" s="156"/>
      <c r="CF19" s="156">
        <v>401</v>
      </c>
      <c r="CG19" s="156">
        <v>108</v>
      </c>
      <c r="CH19" s="156">
        <v>32</v>
      </c>
      <c r="CI19" s="156">
        <v>38</v>
      </c>
      <c r="CJ19" s="156">
        <v>73</v>
      </c>
      <c r="CK19" s="156">
        <v>60</v>
      </c>
      <c r="CL19" s="156">
        <v>11</v>
      </c>
      <c r="CM19" s="156">
        <v>79</v>
      </c>
      <c r="CN19" s="156"/>
      <c r="CO19" s="156">
        <v>401</v>
      </c>
      <c r="CP19" s="156">
        <v>311</v>
      </c>
      <c r="CQ19" s="156">
        <v>47</v>
      </c>
      <c r="CR19" s="156">
        <v>25</v>
      </c>
      <c r="CS19" s="156">
        <v>3</v>
      </c>
      <c r="CT19" s="156">
        <v>1</v>
      </c>
      <c r="CU19" s="156">
        <v>14</v>
      </c>
      <c r="CV19" s="156">
        <v>0</v>
      </c>
      <c r="CW19" s="156"/>
      <c r="CX19" s="156">
        <v>401</v>
      </c>
      <c r="CY19" s="156">
        <v>279</v>
      </c>
      <c r="CZ19" s="156">
        <v>100</v>
      </c>
      <c r="DA19" s="156">
        <v>16</v>
      </c>
      <c r="DB19" s="156">
        <v>2</v>
      </c>
      <c r="DC19" s="156">
        <v>0</v>
      </c>
      <c r="DD19" s="156">
        <v>4</v>
      </c>
      <c r="DE19" s="156">
        <v>0</v>
      </c>
      <c r="DF19" s="156"/>
    </row>
    <row r="20" spans="1:110" ht="15" customHeight="1" x14ac:dyDescent="0.15">
      <c r="A20" s="236" t="s">
        <v>877</v>
      </c>
      <c r="B20" s="152" t="s">
        <v>878</v>
      </c>
      <c r="C20" s="156">
        <v>85</v>
      </c>
      <c r="D20" s="156">
        <v>47</v>
      </c>
      <c r="E20" s="156">
        <v>2</v>
      </c>
      <c r="F20" s="156">
        <v>13</v>
      </c>
      <c r="G20" s="156">
        <v>17</v>
      </c>
      <c r="H20" s="156">
        <v>6</v>
      </c>
      <c r="I20" s="156">
        <v>85</v>
      </c>
      <c r="J20" s="156">
        <v>35</v>
      </c>
      <c r="K20" s="156">
        <v>1</v>
      </c>
      <c r="L20" s="156">
        <v>18</v>
      </c>
      <c r="M20" s="156">
        <v>24</v>
      </c>
      <c r="N20" s="156">
        <v>7</v>
      </c>
      <c r="O20" s="156">
        <v>85</v>
      </c>
      <c r="P20" s="156">
        <v>6</v>
      </c>
      <c r="Q20" s="156">
        <v>1</v>
      </c>
      <c r="R20" s="156">
        <v>57</v>
      </c>
      <c r="S20" s="156">
        <v>12</v>
      </c>
      <c r="T20" s="156">
        <v>9</v>
      </c>
      <c r="U20" s="156">
        <v>85</v>
      </c>
      <c r="V20" s="156">
        <v>33</v>
      </c>
      <c r="W20" s="156">
        <v>0</v>
      </c>
      <c r="X20" s="156">
        <v>32</v>
      </c>
      <c r="Y20" s="156">
        <v>13</v>
      </c>
      <c r="Z20" s="156">
        <v>7</v>
      </c>
      <c r="AA20" s="156">
        <v>85</v>
      </c>
      <c r="AB20" s="156">
        <v>28</v>
      </c>
      <c r="AC20" s="156">
        <v>0</v>
      </c>
      <c r="AD20" s="156">
        <v>36</v>
      </c>
      <c r="AE20" s="156">
        <v>14</v>
      </c>
      <c r="AF20" s="156">
        <v>7</v>
      </c>
      <c r="AG20" s="156">
        <v>85</v>
      </c>
      <c r="AH20" s="156">
        <v>40</v>
      </c>
      <c r="AI20" s="156">
        <v>6</v>
      </c>
      <c r="AJ20" s="156">
        <v>5</v>
      </c>
      <c r="AK20" s="156">
        <v>1</v>
      </c>
      <c r="AL20" s="156">
        <v>0</v>
      </c>
      <c r="AM20" s="156">
        <v>0</v>
      </c>
      <c r="AN20" s="156">
        <v>4</v>
      </c>
      <c r="AO20" s="156">
        <v>4</v>
      </c>
      <c r="AP20" s="156">
        <v>1</v>
      </c>
      <c r="AQ20" s="156">
        <v>2</v>
      </c>
      <c r="AR20" s="156">
        <v>3</v>
      </c>
      <c r="AS20" s="156">
        <v>0</v>
      </c>
      <c r="AT20" s="156">
        <v>3</v>
      </c>
      <c r="AU20" s="156">
        <v>2</v>
      </c>
      <c r="AV20" s="156">
        <v>0</v>
      </c>
      <c r="AW20" s="156">
        <v>0</v>
      </c>
      <c r="AX20" s="156">
        <v>1</v>
      </c>
      <c r="AY20" s="156">
        <v>7</v>
      </c>
      <c r="AZ20" s="156">
        <v>15</v>
      </c>
      <c r="BA20" s="156">
        <v>85</v>
      </c>
      <c r="BB20" s="156">
        <v>18</v>
      </c>
      <c r="BC20" s="156">
        <v>58</v>
      </c>
      <c r="BD20" s="156">
        <v>9</v>
      </c>
      <c r="BE20" s="156">
        <v>85</v>
      </c>
      <c r="BF20" s="156">
        <v>7</v>
      </c>
      <c r="BG20" s="156">
        <v>4</v>
      </c>
      <c r="BH20" s="156">
        <v>2</v>
      </c>
      <c r="BI20" s="156">
        <v>4</v>
      </c>
      <c r="BJ20" s="156">
        <v>20</v>
      </c>
      <c r="BK20" s="156">
        <v>2</v>
      </c>
      <c r="BL20" s="156">
        <v>46</v>
      </c>
      <c r="BM20" s="156"/>
      <c r="BN20" s="156">
        <v>84</v>
      </c>
      <c r="BO20" s="156">
        <v>11</v>
      </c>
      <c r="BP20" s="156">
        <v>20</v>
      </c>
      <c r="BQ20" s="156">
        <v>7</v>
      </c>
      <c r="BR20" s="156">
        <v>16</v>
      </c>
      <c r="BS20" s="156">
        <v>10</v>
      </c>
      <c r="BT20" s="156">
        <v>7</v>
      </c>
      <c r="BU20" s="156">
        <v>13</v>
      </c>
      <c r="BV20" s="156"/>
      <c r="BW20" s="156">
        <v>84</v>
      </c>
      <c r="BX20" s="156">
        <v>50</v>
      </c>
      <c r="BY20" s="156">
        <v>0</v>
      </c>
      <c r="BZ20" s="156">
        <v>0</v>
      </c>
      <c r="CA20" s="156">
        <v>1</v>
      </c>
      <c r="CB20" s="156">
        <v>1</v>
      </c>
      <c r="CC20" s="156">
        <v>0</v>
      </c>
      <c r="CD20" s="156">
        <v>32</v>
      </c>
      <c r="CE20" s="156"/>
      <c r="CF20" s="156">
        <v>84</v>
      </c>
      <c r="CG20" s="156">
        <v>24</v>
      </c>
      <c r="CH20" s="156">
        <v>5</v>
      </c>
      <c r="CI20" s="156">
        <v>16</v>
      </c>
      <c r="CJ20" s="156">
        <v>12</v>
      </c>
      <c r="CK20" s="156">
        <v>4</v>
      </c>
      <c r="CL20" s="156">
        <v>3</v>
      </c>
      <c r="CM20" s="156">
        <v>20</v>
      </c>
      <c r="CN20" s="156"/>
      <c r="CO20" s="156">
        <v>84</v>
      </c>
      <c r="CP20" s="156">
        <v>73</v>
      </c>
      <c r="CQ20" s="156">
        <v>7</v>
      </c>
      <c r="CR20" s="156">
        <v>1</v>
      </c>
      <c r="CS20" s="156">
        <v>1</v>
      </c>
      <c r="CT20" s="156">
        <v>0</v>
      </c>
      <c r="CU20" s="156">
        <v>2</v>
      </c>
      <c r="CV20" s="156">
        <v>0</v>
      </c>
      <c r="CW20" s="156"/>
      <c r="CX20" s="156">
        <v>84</v>
      </c>
      <c r="CY20" s="156">
        <v>64</v>
      </c>
      <c r="CZ20" s="156">
        <v>18</v>
      </c>
      <c r="DA20" s="156">
        <v>1</v>
      </c>
      <c r="DB20" s="156">
        <v>1</v>
      </c>
      <c r="DC20" s="156">
        <v>0</v>
      </c>
      <c r="DD20" s="156">
        <v>0</v>
      </c>
      <c r="DE20" s="156">
        <v>0</v>
      </c>
      <c r="DF20" s="156"/>
    </row>
  </sheetData>
  <phoneticPr fontId="1"/>
  <pageMargins left="0.39370078740157483" right="0.39370078740157483" top="0.70866141732283472" bottom="0.39370078740157483" header="0.31496062992125984" footer="0.19685039370078741"/>
  <pageSetup paperSize="9" scale="85" orientation="landscape" horizontalDpi="200" verticalDpi="200" r:id="rId1"/>
  <headerFooter alignWithMargins="0">
    <oddHeader>&amp;R[５．その他]　
&amp;A  (&amp;P/&amp;N)</oddHeader>
  </headerFooter>
  <colBreaks count="11" manualBreakCount="11">
    <brk id="14" max="1048575" man="1"/>
    <brk id="26" max="1048575" man="1"/>
    <brk id="32" max="1048575" man="1"/>
    <brk id="42" min="3" max="9" man="1"/>
    <brk id="52" max="1048575" man="1"/>
    <brk id="56" max="1048575" man="1"/>
    <brk id="65" max="1048575" man="1"/>
    <brk id="74" max="1048575" man="1"/>
    <brk id="83" max="1048575" man="1"/>
    <brk id="92" max="1048575" man="1"/>
    <brk id="101"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Q20"/>
  <sheetViews>
    <sheetView showGridLines="0" view="pageBreakPreview" zoomScaleNormal="100" zoomScaleSheetLayoutView="100" workbookViewId="0"/>
  </sheetViews>
  <sheetFormatPr defaultColWidth="8" defaultRowHeight="15" customHeight="1" x14ac:dyDescent="0.15"/>
  <cols>
    <col min="1" max="1" width="11.42578125" style="114" customWidth="1"/>
    <col min="2" max="2" width="33.85546875" style="114" customWidth="1"/>
    <col min="3" max="56" width="8.140625" style="114" customWidth="1"/>
    <col min="57" max="173" width="8.140625" style="114" hidden="1" customWidth="1"/>
    <col min="174" max="16384" width="8" style="114"/>
  </cols>
  <sheetData>
    <row r="1" spans="1:173" ht="15" customHeight="1" x14ac:dyDescent="0.15">
      <c r="C1" s="114" t="s">
        <v>819</v>
      </c>
      <c r="I1" s="114" t="s">
        <v>819</v>
      </c>
      <c r="O1" s="114" t="s">
        <v>819</v>
      </c>
      <c r="U1" s="114" t="s">
        <v>819</v>
      </c>
      <c r="AA1" s="114" t="s">
        <v>819</v>
      </c>
      <c r="AG1" s="114" t="s">
        <v>820</v>
      </c>
      <c r="AQ1" s="114" t="s">
        <v>821</v>
      </c>
      <c r="BA1" s="190" t="s">
        <v>822</v>
      </c>
      <c r="BE1" s="190" t="s">
        <v>879</v>
      </c>
      <c r="BN1" s="190" t="s">
        <v>694</v>
      </c>
      <c r="BW1" s="190" t="s">
        <v>823</v>
      </c>
      <c r="CF1" s="190" t="s">
        <v>823</v>
      </c>
      <c r="CO1" s="190" t="s">
        <v>823</v>
      </c>
      <c r="CX1" s="190" t="s">
        <v>880</v>
      </c>
      <c r="DG1" s="190" t="s">
        <v>880</v>
      </c>
      <c r="DP1" s="190" t="s">
        <v>880</v>
      </c>
      <c r="DY1" s="190" t="s">
        <v>880</v>
      </c>
      <c r="EH1" s="190" t="s">
        <v>880</v>
      </c>
      <c r="EQ1" s="190" t="s">
        <v>880</v>
      </c>
      <c r="EZ1" s="190" t="s">
        <v>824</v>
      </c>
      <c r="FI1" s="190" t="s">
        <v>824</v>
      </c>
    </row>
    <row r="2" spans="1:173" ht="15" customHeight="1" x14ac:dyDescent="0.15">
      <c r="B2" s="250"/>
      <c r="C2" s="114" t="s">
        <v>825</v>
      </c>
      <c r="I2" s="114" t="s">
        <v>826</v>
      </c>
      <c r="O2" s="114" t="s">
        <v>827</v>
      </c>
      <c r="U2" s="114" t="s">
        <v>828</v>
      </c>
      <c r="AA2" s="114" t="s">
        <v>829</v>
      </c>
      <c r="BW2" s="114" t="s">
        <v>830</v>
      </c>
      <c r="CF2" s="114" t="s">
        <v>831</v>
      </c>
      <c r="CO2" s="114" t="s">
        <v>832</v>
      </c>
      <c r="CX2" s="114" t="s">
        <v>881</v>
      </c>
      <c r="DG2" s="114" t="s">
        <v>882</v>
      </c>
      <c r="DP2" s="114" t="s">
        <v>883</v>
      </c>
      <c r="DY2" s="114" t="s">
        <v>884</v>
      </c>
      <c r="EH2" s="114" t="s">
        <v>885</v>
      </c>
      <c r="EQ2" s="114" t="s">
        <v>886</v>
      </c>
      <c r="EZ2" s="114" t="s">
        <v>833</v>
      </c>
      <c r="FI2" s="114" t="s">
        <v>834</v>
      </c>
    </row>
    <row r="3" spans="1:173" s="123" customFormat="1" ht="45" x14ac:dyDescent="0.15">
      <c r="A3" s="115"/>
      <c r="B3" s="117"/>
      <c r="C3" s="159" t="s">
        <v>835</v>
      </c>
      <c r="D3" s="160" t="s">
        <v>836</v>
      </c>
      <c r="E3" s="160" t="s">
        <v>837</v>
      </c>
      <c r="F3" s="160" t="s">
        <v>838</v>
      </c>
      <c r="G3" s="160" t="s">
        <v>839</v>
      </c>
      <c r="H3" s="159" t="s">
        <v>840</v>
      </c>
      <c r="I3" s="159" t="s">
        <v>835</v>
      </c>
      <c r="J3" s="160" t="s">
        <v>836</v>
      </c>
      <c r="K3" s="160" t="s">
        <v>837</v>
      </c>
      <c r="L3" s="160" t="s">
        <v>838</v>
      </c>
      <c r="M3" s="160" t="s">
        <v>839</v>
      </c>
      <c r="N3" s="159" t="s">
        <v>840</v>
      </c>
      <c r="O3" s="159" t="s">
        <v>835</v>
      </c>
      <c r="P3" s="160" t="s">
        <v>836</v>
      </c>
      <c r="Q3" s="160" t="s">
        <v>837</v>
      </c>
      <c r="R3" s="160" t="s">
        <v>838</v>
      </c>
      <c r="S3" s="160" t="s">
        <v>839</v>
      </c>
      <c r="T3" s="159" t="s">
        <v>840</v>
      </c>
      <c r="U3" s="159" t="s">
        <v>835</v>
      </c>
      <c r="V3" s="160" t="s">
        <v>836</v>
      </c>
      <c r="W3" s="160" t="s">
        <v>837</v>
      </c>
      <c r="X3" s="160" t="s">
        <v>838</v>
      </c>
      <c r="Y3" s="160" t="s">
        <v>839</v>
      </c>
      <c r="Z3" s="159" t="s">
        <v>840</v>
      </c>
      <c r="AA3" s="159" t="s">
        <v>835</v>
      </c>
      <c r="AB3" s="160" t="s">
        <v>836</v>
      </c>
      <c r="AC3" s="160" t="s">
        <v>837</v>
      </c>
      <c r="AD3" s="160" t="s">
        <v>838</v>
      </c>
      <c r="AE3" s="160" t="s">
        <v>839</v>
      </c>
      <c r="AF3" s="159" t="s">
        <v>840</v>
      </c>
      <c r="AG3" s="159" t="s">
        <v>835</v>
      </c>
      <c r="AH3" s="160" t="s">
        <v>757</v>
      </c>
      <c r="AI3" s="160" t="s">
        <v>758</v>
      </c>
      <c r="AJ3" s="160" t="s">
        <v>759</v>
      </c>
      <c r="AK3" s="160" t="s">
        <v>760</v>
      </c>
      <c r="AL3" s="160" t="s">
        <v>761</v>
      </c>
      <c r="AM3" s="160" t="s">
        <v>762</v>
      </c>
      <c r="AN3" s="160" t="s">
        <v>763</v>
      </c>
      <c r="AO3" s="159" t="s">
        <v>841</v>
      </c>
      <c r="AP3" s="160" t="s">
        <v>765</v>
      </c>
      <c r="AQ3" s="160" t="s">
        <v>842</v>
      </c>
      <c r="AR3" s="160" t="s">
        <v>767</v>
      </c>
      <c r="AS3" s="160" t="s">
        <v>768</v>
      </c>
      <c r="AT3" s="160" t="s">
        <v>769</v>
      </c>
      <c r="AU3" s="160" t="s">
        <v>843</v>
      </c>
      <c r="AV3" s="160" t="s">
        <v>771</v>
      </c>
      <c r="AW3" s="160" t="s">
        <v>887</v>
      </c>
      <c r="AX3" s="160" t="s">
        <v>773</v>
      </c>
      <c r="AY3" s="159" t="s">
        <v>774</v>
      </c>
      <c r="AZ3" s="159" t="s">
        <v>840</v>
      </c>
      <c r="BA3" s="159" t="s">
        <v>835</v>
      </c>
      <c r="BB3" s="160" t="s">
        <v>845</v>
      </c>
      <c r="BC3" s="160" t="s">
        <v>846</v>
      </c>
      <c r="BD3" s="159" t="s">
        <v>840</v>
      </c>
      <c r="BE3" s="159" t="s">
        <v>835</v>
      </c>
      <c r="BF3" s="193" t="s">
        <v>854</v>
      </c>
      <c r="BG3" s="194" t="s">
        <v>855</v>
      </c>
      <c r="BH3" s="194" t="s">
        <v>856</v>
      </c>
      <c r="BI3" s="194" t="s">
        <v>857</v>
      </c>
      <c r="BJ3" s="194" t="s">
        <v>858</v>
      </c>
      <c r="BK3" s="194" t="s">
        <v>859</v>
      </c>
      <c r="BL3" s="215" t="s">
        <v>852</v>
      </c>
      <c r="BM3" s="226" t="s">
        <v>860</v>
      </c>
      <c r="BN3" s="159" t="s">
        <v>835</v>
      </c>
      <c r="BO3" s="160" t="s">
        <v>847</v>
      </c>
      <c r="BP3" s="160" t="s">
        <v>848</v>
      </c>
      <c r="BQ3" s="160" t="s">
        <v>849</v>
      </c>
      <c r="BR3" s="160" t="s">
        <v>850</v>
      </c>
      <c r="BS3" s="160" t="s">
        <v>720</v>
      </c>
      <c r="BT3" s="160" t="s">
        <v>851</v>
      </c>
      <c r="BU3" s="159" t="s">
        <v>852</v>
      </c>
      <c r="BV3" s="226" t="s">
        <v>860</v>
      </c>
      <c r="BW3" s="159" t="s">
        <v>835</v>
      </c>
      <c r="BX3" s="193" t="s">
        <v>854</v>
      </c>
      <c r="BY3" s="194" t="s">
        <v>855</v>
      </c>
      <c r="BZ3" s="194" t="s">
        <v>856</v>
      </c>
      <c r="CA3" s="194" t="s">
        <v>857</v>
      </c>
      <c r="CB3" s="194" t="s">
        <v>858</v>
      </c>
      <c r="CC3" s="194" t="s">
        <v>859</v>
      </c>
      <c r="CD3" s="215" t="s">
        <v>852</v>
      </c>
      <c r="CE3" s="226" t="s">
        <v>860</v>
      </c>
      <c r="CF3" s="159" t="s">
        <v>835</v>
      </c>
      <c r="CG3" s="193" t="s">
        <v>854</v>
      </c>
      <c r="CH3" s="194" t="s">
        <v>855</v>
      </c>
      <c r="CI3" s="194" t="s">
        <v>856</v>
      </c>
      <c r="CJ3" s="194" t="s">
        <v>857</v>
      </c>
      <c r="CK3" s="194" t="s">
        <v>858</v>
      </c>
      <c r="CL3" s="194" t="s">
        <v>859</v>
      </c>
      <c r="CM3" s="215" t="s">
        <v>852</v>
      </c>
      <c r="CN3" s="226" t="s">
        <v>860</v>
      </c>
      <c r="CO3" s="159" t="s">
        <v>835</v>
      </c>
      <c r="CP3" s="193" t="s">
        <v>854</v>
      </c>
      <c r="CQ3" s="194" t="s">
        <v>855</v>
      </c>
      <c r="CR3" s="194" t="s">
        <v>856</v>
      </c>
      <c r="CS3" s="194" t="s">
        <v>857</v>
      </c>
      <c r="CT3" s="194" t="s">
        <v>858</v>
      </c>
      <c r="CU3" s="194" t="s">
        <v>859</v>
      </c>
      <c r="CV3" s="215" t="s">
        <v>852</v>
      </c>
      <c r="CW3" s="226" t="s">
        <v>860</v>
      </c>
      <c r="CX3" s="159" t="s">
        <v>835</v>
      </c>
      <c r="CY3" s="193" t="s">
        <v>861</v>
      </c>
      <c r="CZ3" s="193" t="s">
        <v>862</v>
      </c>
      <c r="DA3" s="194" t="s">
        <v>863</v>
      </c>
      <c r="DB3" s="194" t="s">
        <v>864</v>
      </c>
      <c r="DC3" s="194" t="s">
        <v>865</v>
      </c>
      <c r="DD3" s="193" t="s">
        <v>866</v>
      </c>
      <c r="DE3" s="226" t="s">
        <v>840</v>
      </c>
      <c r="DF3" s="226" t="s">
        <v>867</v>
      </c>
      <c r="DG3" s="159" t="s">
        <v>835</v>
      </c>
      <c r="DH3" s="193" t="s">
        <v>861</v>
      </c>
      <c r="DI3" s="193" t="s">
        <v>862</v>
      </c>
      <c r="DJ3" s="194" t="s">
        <v>863</v>
      </c>
      <c r="DK3" s="194" t="s">
        <v>864</v>
      </c>
      <c r="DL3" s="194" t="s">
        <v>865</v>
      </c>
      <c r="DM3" s="193" t="s">
        <v>866</v>
      </c>
      <c r="DN3" s="226" t="s">
        <v>840</v>
      </c>
      <c r="DO3" s="226" t="s">
        <v>867</v>
      </c>
      <c r="DP3" s="159" t="s">
        <v>835</v>
      </c>
      <c r="DQ3" s="193" t="s">
        <v>861</v>
      </c>
      <c r="DR3" s="193" t="s">
        <v>862</v>
      </c>
      <c r="DS3" s="194" t="s">
        <v>863</v>
      </c>
      <c r="DT3" s="194" t="s">
        <v>864</v>
      </c>
      <c r="DU3" s="194" t="s">
        <v>865</v>
      </c>
      <c r="DV3" s="193" t="s">
        <v>866</v>
      </c>
      <c r="DW3" s="226" t="s">
        <v>840</v>
      </c>
      <c r="DX3" s="226" t="s">
        <v>867</v>
      </c>
      <c r="DY3" s="159" t="s">
        <v>835</v>
      </c>
      <c r="DZ3" s="193" t="s">
        <v>861</v>
      </c>
      <c r="EA3" s="193" t="s">
        <v>862</v>
      </c>
      <c r="EB3" s="194" t="s">
        <v>863</v>
      </c>
      <c r="EC3" s="194" t="s">
        <v>864</v>
      </c>
      <c r="ED3" s="194" t="s">
        <v>865</v>
      </c>
      <c r="EE3" s="193" t="s">
        <v>866</v>
      </c>
      <c r="EF3" s="226" t="s">
        <v>840</v>
      </c>
      <c r="EG3" s="226" t="s">
        <v>867</v>
      </c>
      <c r="EH3" s="159" t="s">
        <v>835</v>
      </c>
      <c r="EI3" s="193" t="s">
        <v>861</v>
      </c>
      <c r="EJ3" s="193" t="s">
        <v>862</v>
      </c>
      <c r="EK3" s="194" t="s">
        <v>863</v>
      </c>
      <c r="EL3" s="194" t="s">
        <v>864</v>
      </c>
      <c r="EM3" s="194" t="s">
        <v>865</v>
      </c>
      <c r="EN3" s="193" t="s">
        <v>866</v>
      </c>
      <c r="EO3" s="226" t="s">
        <v>840</v>
      </c>
      <c r="EP3" s="226" t="s">
        <v>867</v>
      </c>
      <c r="EQ3" s="159" t="s">
        <v>835</v>
      </c>
      <c r="ER3" s="193" t="s">
        <v>861</v>
      </c>
      <c r="ES3" s="193" t="s">
        <v>862</v>
      </c>
      <c r="ET3" s="194" t="s">
        <v>863</v>
      </c>
      <c r="EU3" s="194" t="s">
        <v>864</v>
      </c>
      <c r="EV3" s="194" t="s">
        <v>865</v>
      </c>
      <c r="EW3" s="193" t="s">
        <v>866</v>
      </c>
      <c r="EX3" s="226" t="s">
        <v>840</v>
      </c>
      <c r="EY3" s="226" t="s">
        <v>867</v>
      </c>
      <c r="EZ3" s="159" t="s">
        <v>835</v>
      </c>
      <c r="FA3" s="193" t="s">
        <v>861</v>
      </c>
      <c r="FB3" s="193" t="s">
        <v>862</v>
      </c>
      <c r="FC3" s="194" t="s">
        <v>863</v>
      </c>
      <c r="FD3" s="194" t="s">
        <v>864</v>
      </c>
      <c r="FE3" s="194" t="s">
        <v>865</v>
      </c>
      <c r="FF3" s="193" t="s">
        <v>866</v>
      </c>
      <c r="FG3" s="226" t="s">
        <v>840</v>
      </c>
      <c r="FH3" s="226" t="s">
        <v>867</v>
      </c>
      <c r="FI3" s="159" t="s">
        <v>835</v>
      </c>
      <c r="FJ3" s="193" t="s">
        <v>861</v>
      </c>
      <c r="FK3" s="193" t="s">
        <v>862</v>
      </c>
      <c r="FL3" s="194" t="s">
        <v>863</v>
      </c>
      <c r="FM3" s="194" t="s">
        <v>864</v>
      </c>
      <c r="FN3" s="194" t="s">
        <v>865</v>
      </c>
      <c r="FO3" s="193" t="s">
        <v>866</v>
      </c>
      <c r="FP3" s="226" t="s">
        <v>840</v>
      </c>
      <c r="FQ3" s="226" t="s">
        <v>867</v>
      </c>
    </row>
    <row r="4" spans="1:173" ht="15" customHeight="1" x14ac:dyDescent="0.15">
      <c r="A4" s="230" t="s">
        <v>868</v>
      </c>
      <c r="B4" s="231"/>
      <c r="C4" s="128">
        <f t="shared" ref="C4:BL4" si="0">C14</f>
        <v>1601</v>
      </c>
      <c r="D4" s="128">
        <f t="shared" si="0"/>
        <v>1070</v>
      </c>
      <c r="E4" s="128">
        <f t="shared" si="0"/>
        <v>15</v>
      </c>
      <c r="F4" s="128">
        <f t="shared" si="0"/>
        <v>159</v>
      </c>
      <c r="G4" s="128">
        <f t="shared" si="0"/>
        <v>315</v>
      </c>
      <c r="H4" s="128">
        <f t="shared" si="0"/>
        <v>42</v>
      </c>
      <c r="I4" s="128">
        <f t="shared" si="0"/>
        <v>1601</v>
      </c>
      <c r="J4" s="128">
        <f t="shared" si="0"/>
        <v>815</v>
      </c>
      <c r="K4" s="128">
        <f t="shared" si="0"/>
        <v>21</v>
      </c>
      <c r="L4" s="128">
        <f t="shared" si="0"/>
        <v>298</v>
      </c>
      <c r="M4" s="128">
        <f t="shared" si="0"/>
        <v>403</v>
      </c>
      <c r="N4" s="128">
        <f t="shared" si="0"/>
        <v>64</v>
      </c>
      <c r="O4" s="128">
        <f t="shared" si="0"/>
        <v>1601</v>
      </c>
      <c r="P4" s="128">
        <f t="shared" si="0"/>
        <v>125</v>
      </c>
      <c r="Q4" s="128">
        <f t="shared" si="0"/>
        <v>33</v>
      </c>
      <c r="R4" s="128">
        <f t="shared" si="0"/>
        <v>1115</v>
      </c>
      <c r="S4" s="128">
        <f t="shared" si="0"/>
        <v>273</v>
      </c>
      <c r="T4" s="128">
        <f t="shared" si="0"/>
        <v>55</v>
      </c>
      <c r="U4" s="128">
        <f t="shared" si="0"/>
        <v>1601</v>
      </c>
      <c r="V4" s="128">
        <f t="shared" si="0"/>
        <v>795</v>
      </c>
      <c r="W4" s="128">
        <f t="shared" si="0"/>
        <v>11</v>
      </c>
      <c r="X4" s="128">
        <f t="shared" si="0"/>
        <v>437</v>
      </c>
      <c r="Y4" s="128">
        <f t="shared" si="0"/>
        <v>281</v>
      </c>
      <c r="Z4" s="128">
        <f t="shared" si="0"/>
        <v>77</v>
      </c>
      <c r="AA4" s="128">
        <f t="shared" si="0"/>
        <v>1601</v>
      </c>
      <c r="AB4" s="128">
        <f t="shared" si="0"/>
        <v>684</v>
      </c>
      <c r="AC4" s="128">
        <f t="shared" si="0"/>
        <v>24</v>
      </c>
      <c r="AD4" s="128">
        <f t="shared" si="0"/>
        <v>523</v>
      </c>
      <c r="AE4" s="128">
        <f t="shared" si="0"/>
        <v>300</v>
      </c>
      <c r="AF4" s="128">
        <f t="shared" si="0"/>
        <v>70</v>
      </c>
      <c r="AG4" s="128">
        <f t="shared" si="0"/>
        <v>1601</v>
      </c>
      <c r="AH4" s="128">
        <f t="shared" si="0"/>
        <v>1047</v>
      </c>
      <c r="AI4" s="128">
        <f t="shared" si="0"/>
        <v>39</v>
      </c>
      <c r="AJ4" s="128">
        <f t="shared" si="0"/>
        <v>32</v>
      </c>
      <c r="AK4" s="128">
        <f t="shared" si="0"/>
        <v>7</v>
      </c>
      <c r="AL4" s="128">
        <f t="shared" si="0"/>
        <v>4</v>
      </c>
      <c r="AM4" s="128">
        <f t="shared" si="0"/>
        <v>9</v>
      </c>
      <c r="AN4" s="128">
        <f t="shared" si="0"/>
        <v>37</v>
      </c>
      <c r="AO4" s="128">
        <f t="shared" si="0"/>
        <v>26</v>
      </c>
      <c r="AP4" s="128">
        <f t="shared" si="0"/>
        <v>14</v>
      </c>
      <c r="AQ4" s="128">
        <f t="shared" si="0"/>
        <v>43</v>
      </c>
      <c r="AR4" s="128">
        <f t="shared" si="0"/>
        <v>20</v>
      </c>
      <c r="AS4" s="128">
        <f t="shared" si="0"/>
        <v>1</v>
      </c>
      <c r="AT4" s="128">
        <f t="shared" si="0"/>
        <v>34</v>
      </c>
      <c r="AU4" s="128">
        <f t="shared" si="0"/>
        <v>53</v>
      </c>
      <c r="AV4" s="128">
        <f t="shared" si="0"/>
        <v>0</v>
      </c>
      <c r="AW4" s="128">
        <f t="shared" si="0"/>
        <v>4</v>
      </c>
      <c r="AX4" s="128">
        <f t="shared" si="0"/>
        <v>3</v>
      </c>
      <c r="AY4" s="128">
        <f t="shared" si="0"/>
        <v>82</v>
      </c>
      <c r="AZ4" s="128">
        <f t="shared" si="0"/>
        <v>236</v>
      </c>
      <c r="BA4" s="128">
        <f t="shared" si="0"/>
        <v>1601</v>
      </c>
      <c r="BB4" s="128">
        <f t="shared" si="0"/>
        <v>437</v>
      </c>
      <c r="BC4" s="128">
        <f t="shared" si="0"/>
        <v>1130</v>
      </c>
      <c r="BD4" s="128">
        <f t="shared" si="0"/>
        <v>34</v>
      </c>
      <c r="BE4" s="128">
        <f t="shared" si="0"/>
        <v>1601</v>
      </c>
      <c r="BF4" s="128">
        <f t="shared" si="0"/>
        <v>19</v>
      </c>
      <c r="BG4" s="128">
        <f t="shared" si="0"/>
        <v>113</v>
      </c>
      <c r="BH4" s="128">
        <f t="shared" si="0"/>
        <v>156</v>
      </c>
      <c r="BI4" s="128">
        <f t="shared" si="0"/>
        <v>572</v>
      </c>
      <c r="BJ4" s="128">
        <f t="shared" si="0"/>
        <v>354</v>
      </c>
      <c r="BK4" s="128">
        <f t="shared" si="0"/>
        <v>289</v>
      </c>
      <c r="BL4" s="128">
        <f t="shared" si="0"/>
        <v>98</v>
      </c>
      <c r="BM4" s="232">
        <v>21596.984697272121</v>
      </c>
      <c r="BN4" s="128">
        <f t="shared" ref="BN4:BU4" si="1">BN14</f>
        <v>1601</v>
      </c>
      <c r="BO4" s="128">
        <f t="shared" si="1"/>
        <v>171</v>
      </c>
      <c r="BP4" s="128">
        <f t="shared" si="1"/>
        <v>116</v>
      </c>
      <c r="BQ4" s="128">
        <f t="shared" si="1"/>
        <v>101</v>
      </c>
      <c r="BR4" s="128">
        <f t="shared" si="1"/>
        <v>123</v>
      </c>
      <c r="BS4" s="128">
        <f t="shared" si="1"/>
        <v>407</v>
      </c>
      <c r="BT4" s="128">
        <f t="shared" si="1"/>
        <v>20</v>
      </c>
      <c r="BU4" s="128">
        <f t="shared" si="1"/>
        <v>663</v>
      </c>
      <c r="BV4" s="232">
        <v>60.795692858541166</v>
      </c>
      <c r="BW4" s="128">
        <f t="shared" ref="BW4:CD4" si="2">BW14</f>
        <v>1582</v>
      </c>
      <c r="BX4" s="128">
        <f t="shared" si="2"/>
        <v>292</v>
      </c>
      <c r="BY4" s="128">
        <f t="shared" si="2"/>
        <v>424</v>
      </c>
      <c r="BZ4" s="128">
        <f t="shared" si="2"/>
        <v>177</v>
      </c>
      <c r="CA4" s="128">
        <f t="shared" si="2"/>
        <v>283</v>
      </c>
      <c r="CB4" s="128">
        <f t="shared" si="2"/>
        <v>152</v>
      </c>
      <c r="CC4" s="128">
        <f t="shared" si="2"/>
        <v>55</v>
      </c>
      <c r="CD4" s="128">
        <f t="shared" si="2"/>
        <v>199</v>
      </c>
      <c r="CE4" s="232">
        <v>9849.4526391901654</v>
      </c>
      <c r="CF4" s="128">
        <f t="shared" ref="CF4:CM4" si="3">CF14</f>
        <v>1582</v>
      </c>
      <c r="CG4" s="128">
        <f t="shared" si="3"/>
        <v>1096</v>
      </c>
      <c r="CH4" s="128">
        <f t="shared" si="3"/>
        <v>5</v>
      </c>
      <c r="CI4" s="128">
        <f t="shared" si="3"/>
        <v>30</v>
      </c>
      <c r="CJ4" s="128">
        <f t="shared" si="3"/>
        <v>41</v>
      </c>
      <c r="CK4" s="128">
        <f t="shared" si="3"/>
        <v>21</v>
      </c>
      <c r="CL4" s="128">
        <f t="shared" si="3"/>
        <v>0</v>
      </c>
      <c r="CM4" s="128">
        <f t="shared" si="3"/>
        <v>389</v>
      </c>
      <c r="CN4" s="232">
        <v>1137.0913663034366</v>
      </c>
      <c r="CO4" s="128">
        <f t="shared" ref="CO4:CV4" si="4">CO14</f>
        <v>1582</v>
      </c>
      <c r="CP4" s="128">
        <f t="shared" si="4"/>
        <v>384</v>
      </c>
      <c r="CQ4" s="128">
        <f t="shared" si="4"/>
        <v>218</v>
      </c>
      <c r="CR4" s="128">
        <f t="shared" si="4"/>
        <v>278</v>
      </c>
      <c r="CS4" s="128">
        <f t="shared" si="4"/>
        <v>298</v>
      </c>
      <c r="CT4" s="128">
        <f t="shared" si="4"/>
        <v>93</v>
      </c>
      <c r="CU4" s="128">
        <f t="shared" si="4"/>
        <v>17</v>
      </c>
      <c r="CV4" s="128">
        <f t="shared" si="4"/>
        <v>294</v>
      </c>
      <c r="CW4" s="232">
        <v>7999.9464285714284</v>
      </c>
      <c r="CX4" s="128">
        <f t="shared" ref="CX4:DE4" si="5">CX14</f>
        <v>1290</v>
      </c>
      <c r="CY4" s="128">
        <f t="shared" si="5"/>
        <v>185</v>
      </c>
      <c r="CZ4" s="128">
        <f t="shared" si="5"/>
        <v>16</v>
      </c>
      <c r="DA4" s="128">
        <f t="shared" si="5"/>
        <v>31</v>
      </c>
      <c r="DB4" s="128">
        <f t="shared" si="5"/>
        <v>100</v>
      </c>
      <c r="DC4" s="128">
        <f t="shared" si="5"/>
        <v>331</v>
      </c>
      <c r="DD4" s="128">
        <f t="shared" si="5"/>
        <v>12</v>
      </c>
      <c r="DE4" s="128">
        <f t="shared" si="5"/>
        <v>615</v>
      </c>
      <c r="DF4" s="232">
        <v>20.031111111111112</v>
      </c>
      <c r="DG4" s="128">
        <f t="shared" ref="DG4:DN4" si="6">DG14</f>
        <v>1290</v>
      </c>
      <c r="DH4" s="128">
        <f t="shared" si="6"/>
        <v>372</v>
      </c>
      <c r="DI4" s="128">
        <f t="shared" si="6"/>
        <v>8</v>
      </c>
      <c r="DJ4" s="128">
        <f t="shared" si="6"/>
        <v>7</v>
      </c>
      <c r="DK4" s="128">
        <f t="shared" si="6"/>
        <v>19</v>
      </c>
      <c r="DL4" s="128">
        <f t="shared" si="6"/>
        <v>26</v>
      </c>
      <c r="DM4" s="128">
        <f t="shared" si="6"/>
        <v>50</v>
      </c>
      <c r="DN4" s="128">
        <f t="shared" si="6"/>
        <v>808</v>
      </c>
      <c r="DO4" s="232">
        <v>10.885892116182573</v>
      </c>
      <c r="DP4" s="128">
        <f t="shared" ref="DP4:DW4" si="7">DP14</f>
        <v>1290</v>
      </c>
      <c r="DQ4" s="128">
        <f t="shared" si="7"/>
        <v>316</v>
      </c>
      <c r="DR4" s="128">
        <f t="shared" si="7"/>
        <v>15</v>
      </c>
      <c r="DS4" s="128">
        <f t="shared" si="7"/>
        <v>9</v>
      </c>
      <c r="DT4" s="128">
        <f t="shared" si="7"/>
        <v>22</v>
      </c>
      <c r="DU4" s="128">
        <f t="shared" si="7"/>
        <v>86</v>
      </c>
      <c r="DV4" s="128">
        <f t="shared" si="7"/>
        <v>88</v>
      </c>
      <c r="DW4" s="128">
        <f t="shared" si="7"/>
        <v>754</v>
      </c>
      <c r="DX4" s="232">
        <v>18.899253731343283</v>
      </c>
      <c r="DY4" s="128">
        <f t="shared" ref="DY4:EF4" si="8">DY14</f>
        <v>1290</v>
      </c>
      <c r="DZ4" s="128">
        <f t="shared" si="8"/>
        <v>144</v>
      </c>
      <c r="EA4" s="128">
        <f t="shared" si="8"/>
        <v>93</v>
      </c>
      <c r="EB4" s="128">
        <f t="shared" si="8"/>
        <v>340</v>
      </c>
      <c r="EC4" s="128">
        <f t="shared" si="8"/>
        <v>125</v>
      </c>
      <c r="ED4" s="128">
        <f t="shared" si="8"/>
        <v>6</v>
      </c>
      <c r="EE4" s="128">
        <f t="shared" si="8"/>
        <v>8</v>
      </c>
      <c r="EF4" s="128">
        <f t="shared" si="8"/>
        <v>574</v>
      </c>
      <c r="EG4" s="232">
        <v>7.9692737430167595</v>
      </c>
      <c r="EH4" s="128">
        <f t="shared" ref="EH4:EO4" si="9">EH14</f>
        <v>1290</v>
      </c>
      <c r="EI4" s="128">
        <f t="shared" si="9"/>
        <v>369</v>
      </c>
      <c r="EJ4" s="128">
        <f t="shared" si="9"/>
        <v>119</v>
      </c>
      <c r="EK4" s="128">
        <f t="shared" si="9"/>
        <v>23</v>
      </c>
      <c r="EL4" s="128">
        <f t="shared" si="9"/>
        <v>10</v>
      </c>
      <c r="EM4" s="128">
        <f t="shared" si="9"/>
        <v>2</v>
      </c>
      <c r="EN4" s="128">
        <f t="shared" si="9"/>
        <v>0</v>
      </c>
      <c r="EO4" s="128">
        <f t="shared" si="9"/>
        <v>767</v>
      </c>
      <c r="EP4" s="232">
        <v>1.2370936902485659</v>
      </c>
      <c r="EQ4" s="128">
        <f t="shared" ref="EQ4:EX4" si="10">EQ14</f>
        <v>1290</v>
      </c>
      <c r="ER4" s="128">
        <f t="shared" si="10"/>
        <v>210</v>
      </c>
      <c r="ES4" s="128">
        <f t="shared" si="10"/>
        <v>10</v>
      </c>
      <c r="ET4" s="128">
        <f t="shared" si="10"/>
        <v>10</v>
      </c>
      <c r="EU4" s="128">
        <f t="shared" si="10"/>
        <v>98</v>
      </c>
      <c r="EV4" s="128">
        <f t="shared" si="10"/>
        <v>292</v>
      </c>
      <c r="EW4" s="128">
        <f t="shared" si="10"/>
        <v>7</v>
      </c>
      <c r="EX4" s="128">
        <f t="shared" si="10"/>
        <v>663</v>
      </c>
      <c r="EY4" s="232">
        <v>18.763955342902712</v>
      </c>
      <c r="EZ4" s="128">
        <f t="shared" ref="EZ4:FG4" si="11">EZ14</f>
        <v>1582</v>
      </c>
      <c r="FA4" s="128">
        <f t="shared" si="11"/>
        <v>1313</v>
      </c>
      <c r="FB4" s="128">
        <f t="shared" si="11"/>
        <v>138</v>
      </c>
      <c r="FC4" s="128">
        <f t="shared" si="11"/>
        <v>80</v>
      </c>
      <c r="FD4" s="128">
        <f t="shared" si="11"/>
        <v>15</v>
      </c>
      <c r="FE4" s="128">
        <f t="shared" si="11"/>
        <v>7</v>
      </c>
      <c r="FF4" s="128">
        <f t="shared" si="11"/>
        <v>29</v>
      </c>
      <c r="FG4" s="128">
        <f t="shared" si="11"/>
        <v>0</v>
      </c>
      <c r="FH4" s="232">
        <v>1.3862199747155499</v>
      </c>
      <c r="FI4" s="128">
        <f t="shared" ref="FI4:FP4" si="12">FI14</f>
        <v>1582</v>
      </c>
      <c r="FJ4" s="128">
        <f t="shared" si="12"/>
        <v>1178</v>
      </c>
      <c r="FK4" s="128">
        <f t="shared" si="12"/>
        <v>346</v>
      </c>
      <c r="FL4" s="128">
        <f t="shared" si="12"/>
        <v>47</v>
      </c>
      <c r="FM4" s="128">
        <f t="shared" si="12"/>
        <v>5</v>
      </c>
      <c r="FN4" s="128">
        <f t="shared" si="12"/>
        <v>0</v>
      </c>
      <c r="FO4" s="128">
        <f t="shared" si="12"/>
        <v>6</v>
      </c>
      <c r="FP4" s="128">
        <f t="shared" si="12"/>
        <v>0</v>
      </c>
      <c r="FQ4" s="232">
        <v>0.96839443742098608</v>
      </c>
    </row>
    <row r="5" spans="1:173" ht="15" customHeight="1" x14ac:dyDescent="0.15">
      <c r="A5" s="236"/>
      <c r="B5" s="237"/>
      <c r="C5" s="134">
        <f>IF(SUM(D5:H5)&gt;100,"－",SUM(D5:H5))</f>
        <v>100</v>
      </c>
      <c r="D5" s="133">
        <f t="shared" ref="D5:H5" si="13">D4/$C4*100</f>
        <v>66.833229231730172</v>
      </c>
      <c r="E5" s="133">
        <f t="shared" si="13"/>
        <v>0.93691442848219864</v>
      </c>
      <c r="F5" s="133">
        <f t="shared" si="13"/>
        <v>9.9312929419113054</v>
      </c>
      <c r="G5" s="133">
        <f t="shared" si="13"/>
        <v>19.675202998126171</v>
      </c>
      <c r="H5" s="133">
        <f t="shared" si="13"/>
        <v>2.623360399750156</v>
      </c>
      <c r="I5" s="134">
        <f>IF(SUM(J5:N5)&gt;100,"－",SUM(J5:N5))</f>
        <v>100</v>
      </c>
      <c r="J5" s="133">
        <f t="shared" ref="J5:N5" si="14">J4/$I4*100</f>
        <v>50.905683947532786</v>
      </c>
      <c r="K5" s="133">
        <f t="shared" si="14"/>
        <v>1.311680199875078</v>
      </c>
      <c r="L5" s="133">
        <f t="shared" si="14"/>
        <v>18.613366645846348</v>
      </c>
      <c r="M5" s="133">
        <f t="shared" si="14"/>
        <v>25.171767645221738</v>
      </c>
      <c r="N5" s="133">
        <f t="shared" si="14"/>
        <v>3.9975015615240475</v>
      </c>
      <c r="O5" s="134">
        <f>IF(SUM(P5:T5)&gt;100,"－",SUM(P5:T5))</f>
        <v>99.999999999999986</v>
      </c>
      <c r="P5" s="132">
        <f t="shared" ref="P5:T5" si="15">P4/$O4*100</f>
        <v>7.8076202373516548</v>
      </c>
      <c r="Q5" s="132">
        <f t="shared" si="15"/>
        <v>2.061211742660837</v>
      </c>
      <c r="R5" s="132">
        <f t="shared" si="15"/>
        <v>69.643972517176763</v>
      </c>
      <c r="S5" s="132">
        <f t="shared" si="15"/>
        <v>17.051842598376016</v>
      </c>
      <c r="T5" s="133">
        <f t="shared" si="15"/>
        <v>3.4353529044347284</v>
      </c>
      <c r="U5" s="134">
        <f>IF(SUM(V5:Z5)&gt;100,"－",SUM(V5:Z5))</f>
        <v>99.999999999999986</v>
      </c>
      <c r="V5" s="133">
        <f t="shared" ref="V5:Z5" si="16">V4/$U4*100</f>
        <v>49.656464709556523</v>
      </c>
      <c r="W5" s="133">
        <f t="shared" si="16"/>
        <v>0.68707058088694561</v>
      </c>
      <c r="X5" s="133">
        <f t="shared" si="16"/>
        <v>27.295440349781387</v>
      </c>
      <c r="Y5" s="133">
        <f t="shared" si="16"/>
        <v>17.551530293566518</v>
      </c>
      <c r="Z5" s="133">
        <f t="shared" si="16"/>
        <v>4.8094940662086199</v>
      </c>
      <c r="AA5" s="134">
        <f>IF(SUM(AB5:AF5)&gt;100,"－",SUM(AB5:AF5))</f>
        <v>100</v>
      </c>
      <c r="AB5" s="133">
        <f t="shared" ref="AB5:AF5" si="17">AB4/$AA4*100</f>
        <v>42.723297938788257</v>
      </c>
      <c r="AC5" s="133">
        <f t="shared" si="17"/>
        <v>1.4990630855715179</v>
      </c>
      <c r="AD5" s="133">
        <f t="shared" si="17"/>
        <v>32.667083073079326</v>
      </c>
      <c r="AE5" s="133">
        <f t="shared" si="17"/>
        <v>18.738288569643974</v>
      </c>
      <c r="AF5" s="133">
        <f t="shared" si="17"/>
        <v>4.3722673329169268</v>
      </c>
      <c r="AG5" s="134" t="str">
        <f>IF(SUM(AH5:AZ5)&gt;100,"－",SUM(AH5:AZ5))</f>
        <v>－</v>
      </c>
      <c r="AH5" s="133">
        <f t="shared" ref="AH5:AZ5" si="18">AH4/$AG4*100</f>
        <v>65.396627108057459</v>
      </c>
      <c r="AI5" s="133">
        <f t="shared" si="18"/>
        <v>2.4359775140537163</v>
      </c>
      <c r="AJ5" s="133">
        <f t="shared" si="18"/>
        <v>1.9987507807620237</v>
      </c>
      <c r="AK5" s="133">
        <f t="shared" si="18"/>
        <v>0.43722673329169265</v>
      </c>
      <c r="AL5" s="133">
        <f t="shared" si="18"/>
        <v>0.24984384759525297</v>
      </c>
      <c r="AM5" s="133">
        <f t="shared" si="18"/>
        <v>0.56214865708931916</v>
      </c>
      <c r="AN5" s="133">
        <f t="shared" si="18"/>
        <v>2.3110555902560899</v>
      </c>
      <c r="AO5" s="133">
        <f t="shared" si="18"/>
        <v>1.6239850093691444</v>
      </c>
      <c r="AP5" s="133">
        <f t="shared" si="18"/>
        <v>0.8744534665833853</v>
      </c>
      <c r="AQ5" s="133">
        <f t="shared" si="18"/>
        <v>2.6858213616489697</v>
      </c>
      <c r="AR5" s="133">
        <f t="shared" si="18"/>
        <v>1.2492192379762648</v>
      </c>
      <c r="AS5" s="133">
        <f t="shared" si="18"/>
        <v>6.2460961898813241E-2</v>
      </c>
      <c r="AT5" s="133">
        <f t="shared" si="18"/>
        <v>2.1236727045596502</v>
      </c>
      <c r="AU5" s="133">
        <f t="shared" si="18"/>
        <v>3.3104309806371015</v>
      </c>
      <c r="AV5" s="133">
        <f t="shared" si="18"/>
        <v>0</v>
      </c>
      <c r="AW5" s="133">
        <f t="shared" si="18"/>
        <v>0.24984384759525297</v>
      </c>
      <c r="AX5" s="133">
        <f t="shared" si="18"/>
        <v>0.18738288569643974</v>
      </c>
      <c r="AY5" s="133">
        <f t="shared" si="18"/>
        <v>5.1217988757026855</v>
      </c>
      <c r="AZ5" s="133">
        <f t="shared" si="18"/>
        <v>14.740787008119923</v>
      </c>
      <c r="BA5" s="134">
        <f>IF(SUM(BB5:BD5)&gt;100,"－",SUM(BB5:BD5))</f>
        <v>100</v>
      </c>
      <c r="BB5" s="133">
        <f>BB4/$BA4*100</f>
        <v>27.295440349781387</v>
      </c>
      <c r="BC5" s="133">
        <f>BC4/$BA4*100</f>
        <v>70.58088694565896</v>
      </c>
      <c r="BD5" s="133">
        <f>BD4/$BA4*100</f>
        <v>2.1236727045596502</v>
      </c>
      <c r="BE5" s="134">
        <f>IF(SUM(BF5:BL5)&gt;100,"－",SUM(BF5:BL5))</f>
        <v>100</v>
      </c>
      <c r="BF5" s="133">
        <f t="shared" ref="BF5:BL5" si="19">BF4/$BE4*100</f>
        <v>1.1867582760774515</v>
      </c>
      <c r="BG5" s="133">
        <f t="shared" si="19"/>
        <v>7.058088694565896</v>
      </c>
      <c r="BH5" s="133">
        <f t="shared" si="19"/>
        <v>9.7439100562148653</v>
      </c>
      <c r="BI5" s="133">
        <f t="shared" si="19"/>
        <v>35.727670206121175</v>
      </c>
      <c r="BJ5" s="133">
        <f t="shared" si="19"/>
        <v>22.111180512179889</v>
      </c>
      <c r="BK5" s="133">
        <f t="shared" si="19"/>
        <v>18.051217988757028</v>
      </c>
      <c r="BL5" s="133">
        <f t="shared" si="19"/>
        <v>6.1211742660836972</v>
      </c>
      <c r="BM5" s="238"/>
      <c r="BN5" s="134">
        <f>IF(SUM(BO5:BU5)&gt;100,"－",SUM(BO5:BU5))</f>
        <v>100</v>
      </c>
      <c r="BO5" s="133">
        <f t="shared" ref="BO5:BU5" si="20">BO4/$BN4*100</f>
        <v>10.680824484697064</v>
      </c>
      <c r="BP5" s="133">
        <f t="shared" si="20"/>
        <v>7.2454715802623362</v>
      </c>
      <c r="BQ5" s="133">
        <f t="shared" si="20"/>
        <v>6.3085571517801382</v>
      </c>
      <c r="BR5" s="133">
        <f t="shared" si="20"/>
        <v>7.6826983135540292</v>
      </c>
      <c r="BS5" s="133">
        <f t="shared" si="20"/>
        <v>25.421611492816986</v>
      </c>
      <c r="BT5" s="133">
        <f t="shared" si="20"/>
        <v>1.2492192379762648</v>
      </c>
      <c r="BU5" s="133">
        <f t="shared" si="20"/>
        <v>41.411617738913179</v>
      </c>
      <c r="BV5" s="238"/>
      <c r="BW5" s="134">
        <f>IF(SUM(BX5:CD5)&gt;100,"－",SUM(BX5:CD5))</f>
        <v>99.999999999999986</v>
      </c>
      <c r="BX5" s="133">
        <f>BX4/$BW4*100</f>
        <v>18.457648546144121</v>
      </c>
      <c r="BY5" s="133">
        <f t="shared" ref="BY5:CD5" si="21">BY4/$BW4*100</f>
        <v>26.801517067003793</v>
      </c>
      <c r="BZ5" s="133">
        <f t="shared" si="21"/>
        <v>11.188369152970923</v>
      </c>
      <c r="CA5" s="133">
        <f t="shared" si="21"/>
        <v>17.888748419721871</v>
      </c>
      <c r="CB5" s="133">
        <f t="shared" si="21"/>
        <v>9.6080910240202275</v>
      </c>
      <c r="CC5" s="133">
        <f t="shared" si="21"/>
        <v>3.4766118836915298</v>
      </c>
      <c r="CD5" s="133">
        <f t="shared" si="21"/>
        <v>12.579013906447534</v>
      </c>
      <c r="CE5" s="238"/>
      <c r="CF5" s="134">
        <f>IF(SUM(CG5:CM5)&gt;100,"－",SUM(CG5:CM5))</f>
        <v>100</v>
      </c>
      <c r="CG5" s="133">
        <f>CG4/$CF4*100</f>
        <v>69.279393173198471</v>
      </c>
      <c r="CH5" s="133">
        <f t="shared" ref="CH5:CM5" si="22">CH4/$CF4*100</f>
        <v>0.31605562579013907</v>
      </c>
      <c r="CI5" s="133">
        <f t="shared" si="22"/>
        <v>1.8963337547408345</v>
      </c>
      <c r="CJ5" s="133">
        <f t="shared" si="22"/>
        <v>2.5916561314791404</v>
      </c>
      <c r="CK5" s="133">
        <f t="shared" si="22"/>
        <v>1.3274336283185841</v>
      </c>
      <c r="CL5" s="133">
        <f t="shared" si="22"/>
        <v>0</v>
      </c>
      <c r="CM5" s="133">
        <f t="shared" si="22"/>
        <v>24.589127686472821</v>
      </c>
      <c r="CN5" s="238"/>
      <c r="CO5" s="134">
        <f>IF(SUM(CP5:CV5)&gt;100,"－",SUM(CP5:CV5))</f>
        <v>100.00000000000001</v>
      </c>
      <c r="CP5" s="133">
        <f t="shared" ref="CP5:CV5" si="23">CP4/$CO4*100</f>
        <v>24.273072060682679</v>
      </c>
      <c r="CQ5" s="133">
        <f t="shared" si="23"/>
        <v>13.780025284450062</v>
      </c>
      <c r="CR5" s="133">
        <f t="shared" si="23"/>
        <v>17.572692793931733</v>
      </c>
      <c r="CS5" s="133">
        <f t="shared" si="23"/>
        <v>18.83691529709229</v>
      </c>
      <c r="CT5" s="133">
        <f t="shared" si="23"/>
        <v>5.8786346396965863</v>
      </c>
      <c r="CU5" s="133">
        <f t="shared" si="23"/>
        <v>1.0745891276864727</v>
      </c>
      <c r="CV5" s="133">
        <f t="shared" si="23"/>
        <v>18.584070796460178</v>
      </c>
      <c r="CW5" s="238"/>
      <c r="CX5" s="134">
        <f>IF(SUM(CY5:DE5)&gt;100,"－",SUM(CY5:DE5))</f>
        <v>100</v>
      </c>
      <c r="CY5" s="133">
        <f>CY4/CX4*100</f>
        <v>14.34108527131783</v>
      </c>
      <c r="CZ5" s="133">
        <f>CZ4/CX4*100</f>
        <v>1.2403100775193798</v>
      </c>
      <c r="DA5" s="133">
        <f>DA4/CX4*100</f>
        <v>2.4031007751937983</v>
      </c>
      <c r="DB5" s="133">
        <f>DB4/CX4*100</f>
        <v>7.7519379844961236</v>
      </c>
      <c r="DC5" s="133">
        <f>DC4/CX4*100</f>
        <v>25.65891472868217</v>
      </c>
      <c r="DD5" s="133">
        <f>DD4/CX4*100</f>
        <v>0.93023255813953487</v>
      </c>
      <c r="DE5" s="133">
        <f>DE4/CX4*100</f>
        <v>47.674418604651166</v>
      </c>
      <c r="DF5" s="238"/>
      <c r="DG5" s="134">
        <f>IF(SUM(DH5:DN5)&gt;100,"－",SUM(DH5:DN5))</f>
        <v>100</v>
      </c>
      <c r="DH5" s="133">
        <f>DH4/DG4*100</f>
        <v>28.837209302325583</v>
      </c>
      <c r="DI5" s="133">
        <f>DI4/DG4*100</f>
        <v>0.62015503875968991</v>
      </c>
      <c r="DJ5" s="133">
        <f>DJ4/DG4*100</f>
        <v>0.54263565891472865</v>
      </c>
      <c r="DK5" s="133">
        <f>DK4/DG4*100</f>
        <v>1.4728682170542635</v>
      </c>
      <c r="DL5" s="133">
        <f>DL4/DG4*100</f>
        <v>2.0155038759689923</v>
      </c>
      <c r="DM5" s="133">
        <f>DM4/DG4*100</f>
        <v>3.8759689922480618</v>
      </c>
      <c r="DN5" s="133">
        <f>DN4/DG4*100</f>
        <v>62.635658914728687</v>
      </c>
      <c r="DO5" s="238"/>
      <c r="DP5" s="134">
        <f>IF(SUM(DQ5:DW5)&gt;100,"－",SUM(DQ5:DW5))</f>
        <v>100</v>
      </c>
      <c r="DQ5" s="133">
        <f>DQ4/DP4*100</f>
        <v>24.496124031007753</v>
      </c>
      <c r="DR5" s="133">
        <f>DR4/DP4*100</f>
        <v>1.1627906976744187</v>
      </c>
      <c r="DS5" s="133">
        <f>DS4/DP4*100</f>
        <v>0.69767441860465118</v>
      </c>
      <c r="DT5" s="133">
        <f>DT4/DP4*100</f>
        <v>1.7054263565891472</v>
      </c>
      <c r="DU5" s="133">
        <f>DU4/DP4*100</f>
        <v>6.666666666666667</v>
      </c>
      <c r="DV5" s="133">
        <f>DV4/DP4*100</f>
        <v>6.8217054263565888</v>
      </c>
      <c r="DW5" s="133">
        <f>DW4/DP4*100</f>
        <v>58.449612403100772</v>
      </c>
      <c r="DX5" s="238"/>
      <c r="DY5" s="134">
        <f>IF(SUM(DZ5:EF5)&gt;100,"－",SUM(DZ5:EF5))</f>
        <v>100</v>
      </c>
      <c r="DZ5" s="133">
        <f>DZ4/DY4*100</f>
        <v>11.162790697674419</v>
      </c>
      <c r="EA5" s="133">
        <f>EA4/DY4*100</f>
        <v>7.2093023255813957</v>
      </c>
      <c r="EB5" s="133">
        <f>EB4/DY4*100</f>
        <v>26.356589147286826</v>
      </c>
      <c r="EC5" s="133">
        <f>EC4/DY4*100</f>
        <v>9.6899224806201563</v>
      </c>
      <c r="ED5" s="133">
        <f>ED4/DY4*100</f>
        <v>0.46511627906976744</v>
      </c>
      <c r="EE5" s="133">
        <f>EE4/DY4*100</f>
        <v>0.62015503875968991</v>
      </c>
      <c r="EF5" s="133">
        <f>EF4/DY4*100</f>
        <v>44.496124031007753</v>
      </c>
      <c r="EG5" s="238"/>
      <c r="EH5" s="134">
        <f>IF(SUM(EI5:EO5)&gt;100,"－",SUM(EI5:EO5))</f>
        <v>100</v>
      </c>
      <c r="EI5" s="133">
        <f>EI4/EH4*100</f>
        <v>28.604651162790695</v>
      </c>
      <c r="EJ5" s="133">
        <f>EJ4/EH4*100</f>
        <v>9.224806201550388</v>
      </c>
      <c r="EK5" s="133">
        <f>EK4/EH4*100</f>
        <v>1.7829457364341086</v>
      </c>
      <c r="EL5" s="133">
        <f>EL4/EH4*100</f>
        <v>0.77519379844961245</v>
      </c>
      <c r="EM5" s="133">
        <f>EM4/EH4*100</f>
        <v>0.15503875968992248</v>
      </c>
      <c r="EN5" s="133">
        <f>EN4/EH4*100</f>
        <v>0</v>
      </c>
      <c r="EO5" s="133">
        <f>EO4/EH4*100</f>
        <v>59.457364341085274</v>
      </c>
      <c r="EP5" s="238"/>
      <c r="EQ5" s="134">
        <f>IF(SUM(ER5:EX5)&gt;100,"－",SUM(ER5:EX5))</f>
        <v>100</v>
      </c>
      <c r="ER5" s="133">
        <f>ER4/EQ4*100</f>
        <v>16.279069767441861</v>
      </c>
      <c r="ES5" s="133">
        <f>ES4/EQ4*100</f>
        <v>0.77519379844961245</v>
      </c>
      <c r="ET5" s="133">
        <f>ET4/EQ4*100</f>
        <v>0.77519379844961245</v>
      </c>
      <c r="EU5" s="133">
        <f>EU4/EQ4*100</f>
        <v>7.5968992248062017</v>
      </c>
      <c r="EV5" s="133">
        <f>EV4/EQ4*100</f>
        <v>22.635658914728683</v>
      </c>
      <c r="EW5" s="133">
        <f>EW4/EQ4*100</f>
        <v>0.54263565891472865</v>
      </c>
      <c r="EX5" s="133">
        <f>EX4/EQ4*100</f>
        <v>51.395348837209298</v>
      </c>
      <c r="EY5" s="238"/>
      <c r="EZ5" s="134">
        <f>IF(SUM(FA5:FG5)&gt;100,"－",SUM(FA5:FG5))</f>
        <v>100</v>
      </c>
      <c r="FA5" s="133">
        <f t="shared" ref="FA5:FG5" si="24">FA4/$EZ4*100</f>
        <v>82.996207332490528</v>
      </c>
      <c r="FB5" s="133">
        <f t="shared" si="24"/>
        <v>8.7231352718078394</v>
      </c>
      <c r="FC5" s="133">
        <f t="shared" si="24"/>
        <v>5.0568900126422252</v>
      </c>
      <c r="FD5" s="133">
        <f t="shared" si="24"/>
        <v>0.94816687737041727</v>
      </c>
      <c r="FE5" s="133">
        <f t="shared" si="24"/>
        <v>0.44247787610619471</v>
      </c>
      <c r="FF5" s="133">
        <f t="shared" si="24"/>
        <v>1.8331226295828067</v>
      </c>
      <c r="FG5" s="133">
        <f t="shared" si="24"/>
        <v>0</v>
      </c>
      <c r="FH5" s="238"/>
      <c r="FI5" s="134">
        <f>IF(SUM(FJ5:FP5)&gt;100,"－",SUM(FJ5:FP5))</f>
        <v>100</v>
      </c>
      <c r="FJ5" s="133">
        <f t="shared" ref="FJ5:FP5" si="25">FJ4/$FI4*100</f>
        <v>74.462705436156767</v>
      </c>
      <c r="FK5" s="133">
        <f t="shared" si="25"/>
        <v>21.871049304677623</v>
      </c>
      <c r="FL5" s="133">
        <f t="shared" si="25"/>
        <v>2.9709228824273071</v>
      </c>
      <c r="FM5" s="133">
        <f t="shared" si="25"/>
        <v>0.31605562579013907</v>
      </c>
      <c r="FN5" s="133">
        <f t="shared" si="25"/>
        <v>0</v>
      </c>
      <c r="FO5" s="133">
        <f t="shared" si="25"/>
        <v>0.37926675094816686</v>
      </c>
      <c r="FP5" s="133">
        <f t="shared" si="25"/>
        <v>0</v>
      </c>
      <c r="FQ5" s="238"/>
    </row>
    <row r="6" spans="1:173" ht="15" customHeight="1" x14ac:dyDescent="0.15">
      <c r="A6" s="242" t="s">
        <v>869</v>
      </c>
      <c r="B6" s="243" t="s">
        <v>888</v>
      </c>
      <c r="C6" s="128">
        <f>C16</f>
        <v>570</v>
      </c>
      <c r="D6" s="139">
        <f t="shared" ref="D6:H10" si="26">IF($C6=0,0,D16/$C6*100)</f>
        <v>82.982456140350877</v>
      </c>
      <c r="E6" s="139">
        <f t="shared" si="26"/>
        <v>0.70175438596491224</v>
      </c>
      <c r="F6" s="139">
        <f t="shared" si="26"/>
        <v>2.807017543859649</v>
      </c>
      <c r="G6" s="139">
        <f t="shared" si="26"/>
        <v>12.631578947368421</v>
      </c>
      <c r="H6" s="139">
        <f t="shared" si="26"/>
        <v>0.8771929824561403</v>
      </c>
      <c r="I6" s="128">
        <f>I16</f>
        <v>570</v>
      </c>
      <c r="J6" s="139">
        <f t="shared" ref="J6:N10" si="27">IF($I6=0,0,J16/$I6*100)</f>
        <v>76.31578947368422</v>
      </c>
      <c r="K6" s="139">
        <f t="shared" si="27"/>
        <v>1.0526315789473684</v>
      </c>
      <c r="L6" s="139">
        <f t="shared" si="27"/>
        <v>10.175438596491228</v>
      </c>
      <c r="M6" s="139">
        <f t="shared" si="27"/>
        <v>10.526315789473683</v>
      </c>
      <c r="N6" s="139">
        <f t="shared" si="27"/>
        <v>1.9298245614035088</v>
      </c>
      <c r="O6" s="128">
        <f>O16</f>
        <v>570</v>
      </c>
      <c r="P6" s="137">
        <f t="shared" ref="P6:T10" si="28">IF($O6=0,0,P16/$O6*100)</f>
        <v>8.5964912280701764</v>
      </c>
      <c r="Q6" s="137">
        <f t="shared" si="28"/>
        <v>2.9824561403508771</v>
      </c>
      <c r="R6" s="137">
        <f t="shared" si="28"/>
        <v>73.508771929824562</v>
      </c>
      <c r="S6" s="137">
        <f t="shared" si="28"/>
        <v>12.456140350877194</v>
      </c>
      <c r="T6" s="139">
        <f t="shared" si="28"/>
        <v>2.4561403508771931</v>
      </c>
      <c r="U6" s="128">
        <f>U16</f>
        <v>570</v>
      </c>
      <c r="V6" s="139">
        <f t="shared" ref="V6:Z10" si="29">IF($U6=0,0,V16/$U6*100)</f>
        <v>80.175438596491233</v>
      </c>
      <c r="W6" s="139">
        <f t="shared" si="29"/>
        <v>0.35087719298245612</v>
      </c>
      <c r="X6" s="139">
        <f t="shared" si="29"/>
        <v>10.350877192982457</v>
      </c>
      <c r="Y6" s="139">
        <f t="shared" si="29"/>
        <v>6.8421052631578956</v>
      </c>
      <c r="Z6" s="139">
        <f t="shared" si="29"/>
        <v>2.2807017543859649</v>
      </c>
      <c r="AA6" s="128">
        <f>AA16</f>
        <v>570</v>
      </c>
      <c r="AB6" s="139">
        <f t="shared" ref="AB6:AF10" si="30">IF($AA6=0,0,AB16/$AA6*100)</f>
        <v>72.807017543859658</v>
      </c>
      <c r="AC6" s="139">
        <f t="shared" si="30"/>
        <v>1.2280701754385965</v>
      </c>
      <c r="AD6" s="139">
        <f t="shared" si="30"/>
        <v>17.192982456140353</v>
      </c>
      <c r="AE6" s="139">
        <f t="shared" si="30"/>
        <v>6.4912280701754383</v>
      </c>
      <c r="AF6" s="139">
        <f t="shared" si="30"/>
        <v>2.2807017543859649</v>
      </c>
      <c r="AG6" s="128">
        <f>AG16</f>
        <v>570</v>
      </c>
      <c r="AH6" s="139">
        <f t="shared" ref="AH6:AZ10" si="31">IF($AG6=0,0,AH16/$AG6*100)</f>
        <v>73.15789473684211</v>
      </c>
      <c r="AI6" s="139">
        <f t="shared" si="31"/>
        <v>0</v>
      </c>
      <c r="AJ6" s="139">
        <f t="shared" si="31"/>
        <v>0.17543859649122806</v>
      </c>
      <c r="AK6" s="139">
        <f t="shared" si="31"/>
        <v>0</v>
      </c>
      <c r="AL6" s="139">
        <f t="shared" si="31"/>
        <v>0</v>
      </c>
      <c r="AM6" s="139">
        <f t="shared" si="31"/>
        <v>0.17543859649122806</v>
      </c>
      <c r="AN6" s="139">
        <f t="shared" si="31"/>
        <v>1.9298245614035088</v>
      </c>
      <c r="AO6" s="139">
        <f t="shared" si="31"/>
        <v>1.5789473684210527</v>
      </c>
      <c r="AP6" s="139">
        <f t="shared" si="31"/>
        <v>1.2280701754385965</v>
      </c>
      <c r="AQ6" s="139">
        <f t="shared" si="31"/>
        <v>2.2807017543859649</v>
      </c>
      <c r="AR6" s="139">
        <f t="shared" si="31"/>
        <v>0.52631578947368418</v>
      </c>
      <c r="AS6" s="139">
        <f t="shared" si="31"/>
        <v>0</v>
      </c>
      <c r="AT6" s="139">
        <f t="shared" si="31"/>
        <v>0.35087719298245612</v>
      </c>
      <c r="AU6" s="139">
        <f t="shared" si="31"/>
        <v>1.9298245614035088</v>
      </c>
      <c r="AV6" s="139">
        <f t="shared" si="31"/>
        <v>0</v>
      </c>
      <c r="AW6" s="139">
        <f t="shared" si="31"/>
        <v>0</v>
      </c>
      <c r="AX6" s="139">
        <f t="shared" si="31"/>
        <v>0</v>
      </c>
      <c r="AY6" s="139">
        <f t="shared" si="31"/>
        <v>4.5614035087719298</v>
      </c>
      <c r="AZ6" s="139">
        <f t="shared" si="31"/>
        <v>14.035087719298245</v>
      </c>
      <c r="BA6" s="128">
        <f>BA16</f>
        <v>570</v>
      </c>
      <c r="BB6" s="139">
        <f t="shared" ref="BB6:BD10" si="32">IF($BA6=0,0,BB16/$BA6*100)</f>
        <v>30</v>
      </c>
      <c r="BC6" s="139">
        <f t="shared" si="32"/>
        <v>68.421052631578945</v>
      </c>
      <c r="BD6" s="139">
        <f t="shared" si="32"/>
        <v>1.5789473684210527</v>
      </c>
      <c r="BE6" s="128">
        <f>BE16</f>
        <v>570</v>
      </c>
      <c r="BF6" s="139">
        <f t="shared" ref="BF6:BL10" si="33">IF($BE6=0,0,BF16/$BE6*100)</f>
        <v>1.0526315789473684</v>
      </c>
      <c r="BG6" s="139">
        <f t="shared" si="33"/>
        <v>5.7894736842105265</v>
      </c>
      <c r="BH6" s="139">
        <f t="shared" si="33"/>
        <v>19.473684210526315</v>
      </c>
      <c r="BI6" s="139">
        <f t="shared" si="33"/>
        <v>64.736842105263165</v>
      </c>
      <c r="BJ6" s="139">
        <f t="shared" si="33"/>
        <v>2.4561403508771931</v>
      </c>
      <c r="BK6" s="139">
        <f t="shared" si="33"/>
        <v>1.2280701754385965</v>
      </c>
      <c r="BL6" s="139">
        <f t="shared" si="33"/>
        <v>5.2631578947368416</v>
      </c>
      <c r="BM6" s="232">
        <v>16037.140740740741</v>
      </c>
      <c r="BN6" s="128">
        <f>BN16</f>
        <v>570</v>
      </c>
      <c r="BO6" s="139">
        <f t="shared" ref="BO6:BU10" si="34">IF($BN6=0,0,BO16/$BN6*100)</f>
        <v>11.052631578947368</v>
      </c>
      <c r="BP6" s="139">
        <f t="shared" si="34"/>
        <v>9.6491228070175428</v>
      </c>
      <c r="BQ6" s="139">
        <f t="shared" si="34"/>
        <v>9.6491228070175428</v>
      </c>
      <c r="BR6" s="139">
        <f t="shared" si="34"/>
        <v>9.4736842105263168</v>
      </c>
      <c r="BS6" s="263">
        <f t="shared" si="34"/>
        <v>21.228070175438596</v>
      </c>
      <c r="BT6" s="263">
        <f t="shared" si="34"/>
        <v>1.0526315789473684</v>
      </c>
      <c r="BU6" s="139">
        <f t="shared" si="34"/>
        <v>37.894736842105267</v>
      </c>
      <c r="BV6" s="232">
        <v>55.660206848973317</v>
      </c>
      <c r="BW6" s="128">
        <f>BW16</f>
        <v>564</v>
      </c>
      <c r="BX6" s="139">
        <f>IF($BW6=0,0,BX16/$BW6*100)</f>
        <v>21.808510638297875</v>
      </c>
      <c r="BY6" s="139">
        <f t="shared" ref="BY6:CD6" si="35">IF($BW6=0,0,BY16/$BW6*100)</f>
        <v>37.943262411347519</v>
      </c>
      <c r="BZ6" s="139">
        <f t="shared" si="35"/>
        <v>14.539007092198581</v>
      </c>
      <c r="CA6" s="139">
        <f t="shared" si="35"/>
        <v>13.829787234042554</v>
      </c>
      <c r="CB6" s="139">
        <f t="shared" si="35"/>
        <v>0.1773049645390071</v>
      </c>
      <c r="CC6" s="139">
        <f t="shared" si="35"/>
        <v>0.70921985815602839</v>
      </c>
      <c r="CD6" s="139">
        <f t="shared" si="35"/>
        <v>10.99290780141844</v>
      </c>
      <c r="CE6" s="232">
        <v>6334.657370517928</v>
      </c>
      <c r="CF6" s="128">
        <f>CF16</f>
        <v>564</v>
      </c>
      <c r="CG6" s="139">
        <f>IF($CF6=0,0,CG16/$CF6*100)</f>
        <v>69.148936170212778</v>
      </c>
      <c r="CH6" s="139">
        <f t="shared" ref="CH6:CM6" si="36">IF($CF6=0,0,CH16/$CF6*100)</f>
        <v>0.53191489361702127</v>
      </c>
      <c r="CI6" s="139">
        <f t="shared" si="36"/>
        <v>4.7872340425531918</v>
      </c>
      <c r="CJ6" s="139">
        <f t="shared" si="36"/>
        <v>3.3687943262411348</v>
      </c>
      <c r="CK6" s="139">
        <f t="shared" si="36"/>
        <v>0</v>
      </c>
      <c r="CL6" s="139">
        <f t="shared" si="36"/>
        <v>0</v>
      </c>
      <c r="CM6" s="139">
        <f t="shared" si="36"/>
        <v>22.163120567375884</v>
      </c>
      <c r="CN6" s="232">
        <v>1019.5763097949886</v>
      </c>
      <c r="CO6" s="128">
        <f>CO16</f>
        <v>564</v>
      </c>
      <c r="CP6" s="139">
        <f t="shared" ref="CP6:CV10" si="37">IF($CO6=0,0,CP16/$CO6*100)</f>
        <v>23.049645390070921</v>
      </c>
      <c r="CQ6" s="139">
        <f t="shared" si="37"/>
        <v>15.070921985815602</v>
      </c>
      <c r="CR6" s="139">
        <f t="shared" si="37"/>
        <v>24.468085106382979</v>
      </c>
      <c r="CS6" s="139">
        <f t="shared" si="37"/>
        <v>18.439716312056735</v>
      </c>
      <c r="CT6" s="139">
        <f t="shared" si="37"/>
        <v>0.3546099290780142</v>
      </c>
      <c r="CU6" s="139">
        <f t="shared" si="37"/>
        <v>0.3546099290780142</v>
      </c>
      <c r="CV6" s="139">
        <f t="shared" si="37"/>
        <v>18.26241134751773</v>
      </c>
      <c r="CW6" s="232">
        <v>6554.2039045553147</v>
      </c>
      <c r="CX6" s="128">
        <f>CX16</f>
        <v>441</v>
      </c>
      <c r="CY6" s="139">
        <f>IF(CX6=0,0,CY16/CX6*100)</f>
        <v>21.541950113378686</v>
      </c>
      <c r="CZ6" s="139">
        <f>IF(CX6=0,0,CZ16/CX6*100)</f>
        <v>0.45351473922902497</v>
      </c>
      <c r="DA6" s="139">
        <f>IF(CX6=0,0,DA16/CX6*100)</f>
        <v>2.2675736961451247</v>
      </c>
      <c r="DB6" s="139">
        <f>IF(CX6=0,0,DB16/CX6*100)</f>
        <v>3.8548752834467117</v>
      </c>
      <c r="DC6" s="139">
        <f>IF(CX6=0,0,DC16/CX6*100)</f>
        <v>9.7505668934240362</v>
      </c>
      <c r="DD6" s="139">
        <f>IF(CX6=0,0,DD16/CX6*100)</f>
        <v>0.68027210884353739</v>
      </c>
      <c r="DE6" s="139">
        <f>IF(CX6=0,0,DE16/CX6*100)</f>
        <v>61.451247165532884</v>
      </c>
      <c r="DF6" s="232">
        <v>12.2</v>
      </c>
      <c r="DG6" s="128">
        <f>DG16</f>
        <v>441</v>
      </c>
      <c r="DH6" s="139">
        <f>IF(DG6=0,0,DH16/DG6*100)</f>
        <v>30.158730158730158</v>
      </c>
      <c r="DI6" s="139">
        <f>IF(DG6=0,0,DI16/DG6*100)</f>
        <v>0</v>
      </c>
      <c r="DJ6" s="139">
        <f>IF(DG6=0,0,DJ16/DG6*100)</f>
        <v>0.22675736961451248</v>
      </c>
      <c r="DK6" s="139">
        <f>IF(DG6=0,0,DK16/DG6*100)</f>
        <v>0.22675736961451248</v>
      </c>
      <c r="DL6" s="139">
        <f>IF(DG6=0,0,DL16/DG6*100)</f>
        <v>0.22675736961451248</v>
      </c>
      <c r="DM6" s="139">
        <f>IF(DG6=0,0,DM16/DG6*100)</f>
        <v>0.68027210884353739</v>
      </c>
      <c r="DN6" s="139">
        <f>IF(DG6=0,0,DN16/DG6*100)</f>
        <v>68.480725623582757</v>
      </c>
      <c r="DO6" s="232">
        <v>2.1079136690647484</v>
      </c>
      <c r="DP6" s="128">
        <f>DP16</f>
        <v>441</v>
      </c>
      <c r="DQ6" s="139">
        <f>IF(DP6=0,0,DQ16/DP6*100)</f>
        <v>24.263038548752835</v>
      </c>
      <c r="DR6" s="139">
        <f>IF(DP6=0,0,DR16/DP6*100)</f>
        <v>0</v>
      </c>
      <c r="DS6" s="139">
        <f>IF(DP6=0,0,DS16/DP6*100)</f>
        <v>0.90702947845804993</v>
      </c>
      <c r="DT6" s="139">
        <f>IF(DP6=0,0,DT16/DP6*100)</f>
        <v>1.5873015873015872</v>
      </c>
      <c r="DU6" s="139">
        <f>IF(DP6=0,0,DU16/DP6*100)</f>
        <v>4.9886621315192743</v>
      </c>
      <c r="DV6" s="139">
        <f>IF(DP6=0,0,DV16/DP6*100)</f>
        <v>2.7210884353741496</v>
      </c>
      <c r="DW6" s="139">
        <f>IF(DP6=0,0,DW16/DP6*100)</f>
        <v>65.532879818594097</v>
      </c>
      <c r="DX6" s="232">
        <v>11.585526315789474</v>
      </c>
      <c r="DY6" s="128">
        <f>DY16</f>
        <v>441</v>
      </c>
      <c r="DZ6" s="139">
        <f>IF(DY6=0,0,DZ16/DY6*100)</f>
        <v>6.5759637188208613</v>
      </c>
      <c r="EA6" s="139">
        <f>IF(DY6=0,0,EA16/DY6*100)</f>
        <v>9.9773242630385486</v>
      </c>
      <c r="EB6" s="139">
        <f>IF(DY6=0,0,EB16/DY6*100)</f>
        <v>26.984126984126984</v>
      </c>
      <c r="EC6" s="139">
        <f>IF(DY6=0,0,EC16/DY6*100)</f>
        <v>9.7505668934240362</v>
      </c>
      <c r="ED6" s="139">
        <f>IF(DY6=0,0,ED16/DY6*100)</f>
        <v>0.68027210884353739</v>
      </c>
      <c r="EE6" s="139">
        <f>IF(DY6=0,0,EE16/DY6*100)</f>
        <v>0.45351473922902497</v>
      </c>
      <c r="EF6" s="139">
        <f>IF(DY6=0,0,EF16/DY6*100)</f>
        <v>45.57823129251701</v>
      </c>
      <c r="EG6" s="232">
        <v>7.8833333333333337</v>
      </c>
      <c r="EH6" s="128">
        <f>EH16</f>
        <v>441</v>
      </c>
      <c r="EI6" s="139">
        <f>IF(EH6=0,0,EI16/EH6*100)</f>
        <v>23.129251700680271</v>
      </c>
      <c r="EJ6" s="139">
        <f>IF(EH6=0,0,EJ16/EH6*100)</f>
        <v>12.471655328798185</v>
      </c>
      <c r="EK6" s="139">
        <f>IF(EH6=0,0,EK16/EH6*100)</f>
        <v>1.8140589569160999</v>
      </c>
      <c r="EL6" s="139">
        <f>IF(EH6=0,0,EL16/EH6*100)</f>
        <v>1.1337868480725624</v>
      </c>
      <c r="EM6" s="139">
        <f>IF(EH6=0,0,EM16/EH6*100)</f>
        <v>0</v>
      </c>
      <c r="EN6" s="139">
        <f>IF(EH6=0,0,EN16/EH6*100)</f>
        <v>0</v>
      </c>
      <c r="EO6" s="139">
        <f>IF(EH6=0,0,EO16/EH6*100)</f>
        <v>61.451247165532884</v>
      </c>
      <c r="EP6" s="232">
        <v>1.6529411764705881</v>
      </c>
      <c r="EQ6" s="128">
        <f>EQ16</f>
        <v>441</v>
      </c>
      <c r="ER6" s="139">
        <f>IF(EQ6=0,0,ER16/EQ6*100)</f>
        <v>24.036281179138321</v>
      </c>
      <c r="ES6" s="139">
        <f>IF(EQ6=0,0,ES16/EQ6*100)</f>
        <v>0.45351473922902497</v>
      </c>
      <c r="ET6" s="139">
        <f>IF(EQ6=0,0,ET16/EQ6*100)</f>
        <v>0.45351473922902497</v>
      </c>
      <c r="EU6" s="139">
        <f>IF(EQ6=0,0,EU16/EQ6*100)</f>
        <v>3.6281179138321997</v>
      </c>
      <c r="EV6" s="139">
        <f>IF(EQ6=0,0,EV16/EQ6*100)</f>
        <v>7.7097505668934234</v>
      </c>
      <c r="EW6" s="139">
        <f>IF(EQ6=0,0,EW16/EQ6*100)</f>
        <v>0.22675736961451248</v>
      </c>
      <c r="EX6" s="139">
        <f>IF(EQ6=0,0,EX16/EQ6*100)</f>
        <v>63.492063492063487</v>
      </c>
      <c r="EY6" s="232">
        <v>9.2732919254658377</v>
      </c>
      <c r="EZ6" s="128">
        <f>EZ16</f>
        <v>564</v>
      </c>
      <c r="FA6" s="139">
        <f t="shared" ref="FA6:FG10" si="38">IF($EZ6=0,0,FA16/$EZ6*100)</f>
        <v>85.283687943262407</v>
      </c>
      <c r="FB6" s="139">
        <f t="shared" si="38"/>
        <v>7.9787234042553195</v>
      </c>
      <c r="FC6" s="139">
        <f t="shared" si="38"/>
        <v>4.9645390070921991</v>
      </c>
      <c r="FD6" s="139">
        <f t="shared" si="38"/>
        <v>0.70921985815602839</v>
      </c>
      <c r="FE6" s="139">
        <f t="shared" si="38"/>
        <v>0.53191489361702127</v>
      </c>
      <c r="FF6" s="139">
        <f t="shared" si="38"/>
        <v>0.53191489361702127</v>
      </c>
      <c r="FG6" s="139">
        <f t="shared" si="38"/>
        <v>0</v>
      </c>
      <c r="FH6" s="232">
        <v>0.87765957446808507</v>
      </c>
      <c r="FI6" s="128">
        <f>FI16</f>
        <v>564</v>
      </c>
      <c r="FJ6" s="139">
        <f t="shared" ref="FJ6:FP10" si="39">IF($FI6=0,0,FJ16/$FI6*100)</f>
        <v>76.773049645390074</v>
      </c>
      <c r="FK6" s="139">
        <f t="shared" si="39"/>
        <v>20.390070921985814</v>
      </c>
      <c r="FL6" s="139">
        <f t="shared" si="39"/>
        <v>2.4822695035460995</v>
      </c>
      <c r="FM6" s="139">
        <f t="shared" si="39"/>
        <v>0.1773049645390071</v>
      </c>
      <c r="FN6" s="139">
        <f t="shared" si="39"/>
        <v>0</v>
      </c>
      <c r="FO6" s="139">
        <f t="shared" si="39"/>
        <v>0.1773049645390071</v>
      </c>
      <c r="FP6" s="139">
        <f t="shared" si="39"/>
        <v>0</v>
      </c>
      <c r="FQ6" s="232">
        <v>0.8014184397163121</v>
      </c>
    </row>
    <row r="7" spans="1:173" ht="15" customHeight="1" x14ac:dyDescent="0.15">
      <c r="A7" s="150" t="s">
        <v>871</v>
      </c>
      <c r="B7" s="244" t="s">
        <v>872</v>
      </c>
      <c r="C7" s="143">
        <f>C17</f>
        <v>285</v>
      </c>
      <c r="D7" s="142">
        <f t="shared" si="26"/>
        <v>64.561403508771932</v>
      </c>
      <c r="E7" s="142">
        <f t="shared" si="26"/>
        <v>1.0526315789473684</v>
      </c>
      <c r="F7" s="264">
        <f t="shared" si="26"/>
        <v>13.333333333333334</v>
      </c>
      <c r="G7" s="264">
        <f t="shared" si="26"/>
        <v>16.491228070175438</v>
      </c>
      <c r="H7" s="142">
        <f t="shared" si="26"/>
        <v>4.5614035087719298</v>
      </c>
      <c r="I7" s="143">
        <f>I17</f>
        <v>285</v>
      </c>
      <c r="J7" s="142">
        <f t="shared" si="27"/>
        <v>26.315789473684209</v>
      </c>
      <c r="K7" s="142">
        <f t="shared" si="27"/>
        <v>1.4035087719298245</v>
      </c>
      <c r="L7" s="264">
        <f t="shared" si="27"/>
        <v>30.87719298245614</v>
      </c>
      <c r="M7" s="264">
        <f t="shared" si="27"/>
        <v>33.333333333333329</v>
      </c>
      <c r="N7" s="142">
        <f t="shared" si="27"/>
        <v>8.0701754385964914</v>
      </c>
      <c r="O7" s="143">
        <f>O17</f>
        <v>285</v>
      </c>
      <c r="P7" s="141">
        <f t="shared" si="28"/>
        <v>2.1052631578947367</v>
      </c>
      <c r="Q7" s="141">
        <f t="shared" si="28"/>
        <v>1.4035087719298245</v>
      </c>
      <c r="R7" s="141">
        <f t="shared" si="28"/>
        <v>75.438596491228068</v>
      </c>
      <c r="S7" s="141">
        <f t="shared" si="28"/>
        <v>18.596491228070175</v>
      </c>
      <c r="T7" s="142">
        <f t="shared" si="28"/>
        <v>2.4561403508771931</v>
      </c>
      <c r="U7" s="143">
        <f>U17</f>
        <v>285</v>
      </c>
      <c r="V7" s="142">
        <f t="shared" si="29"/>
        <v>21.403508771929825</v>
      </c>
      <c r="W7" s="142">
        <f t="shared" si="29"/>
        <v>1.4035087719298245</v>
      </c>
      <c r="X7" s="264">
        <f t="shared" si="29"/>
        <v>43.508771929824562</v>
      </c>
      <c r="Y7" s="264">
        <f t="shared" si="29"/>
        <v>24.912280701754387</v>
      </c>
      <c r="Z7" s="142">
        <f t="shared" si="29"/>
        <v>8.7719298245614024</v>
      </c>
      <c r="AA7" s="143">
        <f>AA17</f>
        <v>285</v>
      </c>
      <c r="AB7" s="142">
        <f t="shared" si="30"/>
        <v>15.43859649122807</v>
      </c>
      <c r="AC7" s="142">
        <f t="shared" si="30"/>
        <v>2.4561403508771931</v>
      </c>
      <c r="AD7" s="264">
        <f t="shared" si="30"/>
        <v>48.070175438596493</v>
      </c>
      <c r="AE7" s="264">
        <f t="shared" si="30"/>
        <v>27.017543859649123</v>
      </c>
      <c r="AF7" s="142">
        <f t="shared" si="30"/>
        <v>7.0175438596491224</v>
      </c>
      <c r="AG7" s="143">
        <f>AG17</f>
        <v>285</v>
      </c>
      <c r="AH7" s="142">
        <f t="shared" si="31"/>
        <v>56.84210526315789</v>
      </c>
      <c r="AI7" s="142">
        <f t="shared" si="31"/>
        <v>3.1578947368421053</v>
      </c>
      <c r="AJ7" s="142">
        <f t="shared" si="31"/>
        <v>2.1052631578947367</v>
      </c>
      <c r="AK7" s="142">
        <f t="shared" si="31"/>
        <v>0.35087719298245612</v>
      </c>
      <c r="AL7" s="142">
        <f t="shared" si="31"/>
        <v>0</v>
      </c>
      <c r="AM7" s="142">
        <f t="shared" si="31"/>
        <v>1.7543859649122806</v>
      </c>
      <c r="AN7" s="142">
        <f t="shared" si="31"/>
        <v>3.5087719298245612</v>
      </c>
      <c r="AO7" s="142">
        <f t="shared" si="31"/>
        <v>2.4561403508771931</v>
      </c>
      <c r="AP7" s="142">
        <f t="shared" si="31"/>
        <v>0.70175438596491224</v>
      </c>
      <c r="AQ7" s="142">
        <f t="shared" si="31"/>
        <v>3.8596491228070176</v>
      </c>
      <c r="AR7" s="142">
        <f t="shared" si="31"/>
        <v>2.807017543859649</v>
      </c>
      <c r="AS7" s="142">
        <f t="shared" si="31"/>
        <v>0.35087719298245612</v>
      </c>
      <c r="AT7" s="142">
        <f t="shared" si="31"/>
        <v>3.5087719298245612</v>
      </c>
      <c r="AU7" s="142">
        <f t="shared" si="31"/>
        <v>5.2631578947368416</v>
      </c>
      <c r="AV7" s="142">
        <f t="shared" si="31"/>
        <v>0</v>
      </c>
      <c r="AW7" s="142">
        <f t="shared" si="31"/>
        <v>0.70175438596491224</v>
      </c>
      <c r="AX7" s="142">
        <f t="shared" si="31"/>
        <v>0.70175438596491224</v>
      </c>
      <c r="AY7" s="142">
        <f t="shared" si="31"/>
        <v>6.666666666666667</v>
      </c>
      <c r="AZ7" s="142">
        <f t="shared" si="31"/>
        <v>15.789473684210526</v>
      </c>
      <c r="BA7" s="143">
        <f>BA17</f>
        <v>285</v>
      </c>
      <c r="BB7" s="142">
        <f t="shared" si="32"/>
        <v>32.631578947368425</v>
      </c>
      <c r="BC7" s="142">
        <f t="shared" si="32"/>
        <v>65.614035087719301</v>
      </c>
      <c r="BD7" s="142">
        <f t="shared" si="32"/>
        <v>1.7543859649122806</v>
      </c>
      <c r="BE7" s="143">
        <f>BE17</f>
        <v>285</v>
      </c>
      <c r="BF7" s="142">
        <f t="shared" si="33"/>
        <v>0.70175438596491224</v>
      </c>
      <c r="BG7" s="142">
        <f t="shared" si="33"/>
        <v>1.0526315789473684</v>
      </c>
      <c r="BH7" s="142">
        <f t="shared" si="33"/>
        <v>2.1052631578947367</v>
      </c>
      <c r="BI7" s="142">
        <f t="shared" si="33"/>
        <v>11.929824561403509</v>
      </c>
      <c r="BJ7" s="142">
        <f t="shared" si="33"/>
        <v>44.912280701754383</v>
      </c>
      <c r="BK7" s="142">
        <f t="shared" si="33"/>
        <v>32.280701754385966</v>
      </c>
      <c r="BL7" s="142">
        <f t="shared" si="33"/>
        <v>7.0175438596491224</v>
      </c>
      <c r="BM7" s="245">
        <v>26111.928301886794</v>
      </c>
      <c r="BN7" s="143">
        <f>BN17</f>
        <v>285</v>
      </c>
      <c r="BO7" s="142">
        <f t="shared" si="34"/>
        <v>10.87719298245614</v>
      </c>
      <c r="BP7" s="142">
        <f t="shared" si="34"/>
        <v>3.8596491228070176</v>
      </c>
      <c r="BQ7" s="142">
        <f t="shared" si="34"/>
        <v>4.2105263157894735</v>
      </c>
      <c r="BR7" s="142">
        <f t="shared" si="34"/>
        <v>9.8245614035087723</v>
      </c>
      <c r="BS7" s="265">
        <f t="shared" si="34"/>
        <v>28.771929824561404</v>
      </c>
      <c r="BT7" s="265">
        <f t="shared" si="34"/>
        <v>1.0526315789473684</v>
      </c>
      <c r="BU7" s="142">
        <f t="shared" si="34"/>
        <v>41.403508771929829</v>
      </c>
      <c r="BV7" s="245">
        <v>65.23625936688201</v>
      </c>
      <c r="BW7" s="143">
        <f>BW17</f>
        <v>283</v>
      </c>
      <c r="BX7" s="142">
        <f t="shared" ref="BX7:CD10" si="40">IF($BW7=0,0,BX17/$BW7*100)</f>
        <v>10.600706713780919</v>
      </c>
      <c r="BY7" s="142">
        <f t="shared" si="40"/>
        <v>14.840989399293287</v>
      </c>
      <c r="BZ7" s="142">
        <f t="shared" si="40"/>
        <v>12.7208480565371</v>
      </c>
      <c r="CA7" s="142">
        <f t="shared" si="40"/>
        <v>26.148409893992934</v>
      </c>
      <c r="CB7" s="142">
        <f t="shared" si="40"/>
        <v>18.727915194346288</v>
      </c>
      <c r="CC7" s="142">
        <f t="shared" si="40"/>
        <v>4.5936395759717312</v>
      </c>
      <c r="CD7" s="142">
        <f t="shared" si="40"/>
        <v>12.367491166077739</v>
      </c>
      <c r="CE7" s="245">
        <v>12859.471774193549</v>
      </c>
      <c r="CF7" s="143">
        <f>CF17</f>
        <v>283</v>
      </c>
      <c r="CG7" s="142">
        <f t="shared" ref="CG7:CM10" si="41">IF($CF7=0,0,CG17/$CF7*100)</f>
        <v>65.724381625441694</v>
      </c>
      <c r="CH7" s="142">
        <f t="shared" si="41"/>
        <v>0</v>
      </c>
      <c r="CI7" s="142">
        <f t="shared" si="41"/>
        <v>0</v>
      </c>
      <c r="CJ7" s="142">
        <f t="shared" si="41"/>
        <v>3.5335689045936398</v>
      </c>
      <c r="CK7" s="142">
        <f t="shared" si="41"/>
        <v>2.8268551236749118</v>
      </c>
      <c r="CL7" s="142">
        <f t="shared" si="41"/>
        <v>0</v>
      </c>
      <c r="CM7" s="142">
        <f t="shared" si="41"/>
        <v>27.915194346289752</v>
      </c>
      <c r="CN7" s="245">
        <v>1819.1715686274511</v>
      </c>
      <c r="CO7" s="143">
        <f>CO17</f>
        <v>283</v>
      </c>
      <c r="CP7" s="142">
        <f t="shared" si="37"/>
        <v>25.441696113074201</v>
      </c>
      <c r="CQ7" s="142">
        <f t="shared" si="37"/>
        <v>10.954063604240282</v>
      </c>
      <c r="CR7" s="142">
        <f t="shared" si="37"/>
        <v>15.547703180212014</v>
      </c>
      <c r="CS7" s="142">
        <f t="shared" si="37"/>
        <v>20.848056537102476</v>
      </c>
      <c r="CT7" s="142">
        <f t="shared" si="37"/>
        <v>9.1872791519434625</v>
      </c>
      <c r="CU7" s="142">
        <f t="shared" si="37"/>
        <v>0.35335689045936397</v>
      </c>
      <c r="CV7" s="142">
        <f t="shared" si="37"/>
        <v>17.667844522968199</v>
      </c>
      <c r="CW7" s="245">
        <v>8398.7854077253214</v>
      </c>
      <c r="CX7" s="143">
        <f>CX17</f>
        <v>253</v>
      </c>
      <c r="CY7" s="142">
        <f>IF(CX7=0,0,CY17/CX7*100)</f>
        <v>8.695652173913043</v>
      </c>
      <c r="CZ7" s="142">
        <f>IF(CX7=0,0,CZ17/CX7*100)</f>
        <v>1.9762845849802373</v>
      </c>
      <c r="DA7" s="142">
        <f>IF(CX7=0,0,DA17/CX7*100)</f>
        <v>2.766798418972332</v>
      </c>
      <c r="DB7" s="142">
        <f>IF(CX7=0,0,DB17/CX7*100)</f>
        <v>13.438735177865613</v>
      </c>
      <c r="DC7" s="142">
        <f>IF(CX7=0,0,DC17/CX7*100)</f>
        <v>36.363636363636367</v>
      </c>
      <c r="DD7" s="142">
        <f>IF(CX7=0,0,DD17/CX7*100)</f>
        <v>1.5810276679841897</v>
      </c>
      <c r="DE7" s="142">
        <f>IF(CX7=0,0,DE17/CX7*100)</f>
        <v>35.177865612648226</v>
      </c>
      <c r="DF7" s="245">
        <v>23.878048780487806</v>
      </c>
      <c r="DG7" s="143">
        <f>DG17</f>
        <v>253</v>
      </c>
      <c r="DH7" s="142">
        <f>IF(DG7=0,0,DH17/DG7*100)</f>
        <v>33.201581027667984</v>
      </c>
      <c r="DI7" s="142">
        <f>IF(DG7=0,0,DI17/DG7*100)</f>
        <v>0.39525691699604742</v>
      </c>
      <c r="DJ7" s="142">
        <f>IF(DG7=0,0,DJ17/DG7*100)</f>
        <v>0</v>
      </c>
      <c r="DK7" s="142">
        <f>IF(DG7=0,0,DK17/DG7*100)</f>
        <v>1.9762845849802373</v>
      </c>
      <c r="DL7" s="142">
        <f>IF(DG7=0,0,DL17/DG7*100)</f>
        <v>3.1620553359683794</v>
      </c>
      <c r="DM7" s="142">
        <f>IF(DG7=0,0,DM17/DG7*100)</f>
        <v>5.5335968379446641</v>
      </c>
      <c r="DN7" s="142">
        <f>IF(DG7=0,0,DN17/DG7*100)</f>
        <v>55.731225296442688</v>
      </c>
      <c r="DO7" s="245">
        <v>13.678571428571429</v>
      </c>
      <c r="DP7" s="143">
        <f>DP17</f>
        <v>253</v>
      </c>
      <c r="DQ7" s="142">
        <f>IF(DP7=0,0,DQ17/DP7*100)</f>
        <v>29.644268774703558</v>
      </c>
      <c r="DR7" s="142">
        <f>IF(DP7=0,0,DR17/DP7*100)</f>
        <v>1.5810276679841897</v>
      </c>
      <c r="DS7" s="142">
        <f>IF(DP7=0,0,DS17/DP7*100)</f>
        <v>0.39525691699604742</v>
      </c>
      <c r="DT7" s="142">
        <f>IF(DP7=0,0,DT17/DP7*100)</f>
        <v>1.9762845849802373</v>
      </c>
      <c r="DU7" s="142">
        <f>IF(DP7=0,0,DU17/DP7*100)</f>
        <v>6.3241106719367588</v>
      </c>
      <c r="DV7" s="142">
        <f>IF(DP7=0,0,DV17/DP7*100)</f>
        <v>8.695652173913043</v>
      </c>
      <c r="DW7" s="142">
        <f>IF(DP7=0,0,DW17/DP7*100)</f>
        <v>51.383399209486171</v>
      </c>
      <c r="DX7" s="245">
        <v>19.59349593495935</v>
      </c>
      <c r="DY7" s="143">
        <f>DY17</f>
        <v>253</v>
      </c>
      <c r="DZ7" s="142">
        <f>IF(DY7=0,0,DZ17/DY7*100)</f>
        <v>16.996047430830039</v>
      </c>
      <c r="EA7" s="142">
        <f>IF(DY7=0,0,EA17/DY7*100)</f>
        <v>5.1383399209486171</v>
      </c>
      <c r="EB7" s="142">
        <f>IF(DY7=0,0,EB17/DY7*100)</f>
        <v>29.249011857707508</v>
      </c>
      <c r="EC7" s="142">
        <f>IF(DY7=0,0,EC17/DY7*100)</f>
        <v>8.695652173913043</v>
      </c>
      <c r="ED7" s="142">
        <f>IF(DY7=0,0,ED17/DY7*100)</f>
        <v>0.39525691699604742</v>
      </c>
      <c r="EE7" s="142">
        <f>IF(DY7=0,0,EE17/DY7*100)</f>
        <v>0</v>
      </c>
      <c r="EF7" s="142">
        <f>IF(DY7=0,0,EF17/DY7*100)</f>
        <v>39.525691699604742</v>
      </c>
      <c r="EG7" s="245">
        <v>6.2679738562091503</v>
      </c>
      <c r="EH7" s="143">
        <f>EH17</f>
        <v>253</v>
      </c>
      <c r="EI7" s="142">
        <f>IF(EH7=0,0,EI17/EH7*100)</f>
        <v>34.387351778656125</v>
      </c>
      <c r="EJ7" s="142">
        <f>IF(EH7=0,0,EJ17/EH7*100)</f>
        <v>7.5098814229249005</v>
      </c>
      <c r="EK7" s="142">
        <f>IF(EH7=0,0,EK17/EH7*100)</f>
        <v>1.5810276679841897</v>
      </c>
      <c r="EL7" s="142">
        <f>IF(EH7=0,0,EL17/EH7*100)</f>
        <v>0.39525691699604742</v>
      </c>
      <c r="EM7" s="142">
        <f>IF(EH7=0,0,EM17/EH7*100)</f>
        <v>0</v>
      </c>
      <c r="EN7" s="142">
        <f>IF(EH7=0,0,EN17/EH7*100)</f>
        <v>0</v>
      </c>
      <c r="EO7" s="142">
        <f>IF(EH7=0,0,EO17/EH7*100)</f>
        <v>56.126482213438734</v>
      </c>
      <c r="EP7" s="245">
        <v>0.72972972972972971</v>
      </c>
      <c r="EQ7" s="143">
        <f>EQ17</f>
        <v>253</v>
      </c>
      <c r="ER7" s="142">
        <f>IF(EQ7=0,0,ER17/EQ7*100)</f>
        <v>11.462450592885375</v>
      </c>
      <c r="ES7" s="142">
        <f>IF(EQ7=0,0,ES17/EQ7*100)</f>
        <v>0.39525691699604742</v>
      </c>
      <c r="ET7" s="142">
        <f>IF(EQ7=0,0,ET17/EQ7*100)</f>
        <v>0.79051383399209485</v>
      </c>
      <c r="EU7" s="142">
        <f>IF(EQ7=0,0,EU17/EQ7*100)</f>
        <v>11.067193675889328</v>
      </c>
      <c r="EV7" s="142">
        <f>IF(EQ7=0,0,EV17/EQ7*100)</f>
        <v>36.363636363636367</v>
      </c>
      <c r="EW7" s="142">
        <f>IF(EQ7=0,0,EW17/EQ7*100)</f>
        <v>0.39525691699604742</v>
      </c>
      <c r="EX7" s="142">
        <f>IF(EQ7=0,0,EX17/EQ7*100)</f>
        <v>39.525691699604742</v>
      </c>
      <c r="EY7" s="245">
        <v>22.967320261437909</v>
      </c>
      <c r="EZ7" s="143">
        <f>EZ17</f>
        <v>283</v>
      </c>
      <c r="FA7" s="142">
        <f t="shared" si="38"/>
        <v>77.385159010600702</v>
      </c>
      <c r="FB7" s="142">
        <f t="shared" si="38"/>
        <v>9.1872791519434625</v>
      </c>
      <c r="FC7" s="142">
        <f t="shared" si="38"/>
        <v>7.7738515901060072</v>
      </c>
      <c r="FD7" s="142">
        <f t="shared" si="38"/>
        <v>2.1201413427561837</v>
      </c>
      <c r="FE7" s="142">
        <f t="shared" si="38"/>
        <v>0.70671378091872794</v>
      </c>
      <c r="FF7" s="142">
        <f t="shared" si="38"/>
        <v>2.8268551236749118</v>
      </c>
      <c r="FG7" s="142">
        <f t="shared" si="38"/>
        <v>0</v>
      </c>
      <c r="FH7" s="245">
        <v>2.0388692579505299</v>
      </c>
      <c r="FI7" s="143">
        <f>FI17</f>
        <v>283</v>
      </c>
      <c r="FJ7" s="142">
        <f t="shared" si="39"/>
        <v>69.611307420494697</v>
      </c>
      <c r="FK7" s="142">
        <f t="shared" si="39"/>
        <v>25.088339222614842</v>
      </c>
      <c r="FL7" s="142">
        <f t="shared" si="39"/>
        <v>4.946996466431095</v>
      </c>
      <c r="FM7" s="142">
        <f t="shared" si="39"/>
        <v>0.35335689045936397</v>
      </c>
      <c r="FN7" s="142">
        <f t="shared" si="39"/>
        <v>0</v>
      </c>
      <c r="FO7" s="142">
        <f t="shared" si="39"/>
        <v>0</v>
      </c>
      <c r="FP7" s="142">
        <f t="shared" si="39"/>
        <v>0</v>
      </c>
      <c r="FQ7" s="245">
        <v>0.9717314487632509</v>
      </c>
    </row>
    <row r="8" spans="1:173" ht="15" customHeight="1" x14ac:dyDescent="0.15">
      <c r="A8" s="252" t="s">
        <v>873</v>
      </c>
      <c r="B8" s="244" t="s">
        <v>889</v>
      </c>
      <c r="C8" s="143">
        <f>C18</f>
        <v>148</v>
      </c>
      <c r="D8" s="142">
        <f t="shared" si="26"/>
        <v>79.729729729729726</v>
      </c>
      <c r="E8" s="142">
        <f t="shared" si="26"/>
        <v>0.67567567567567566</v>
      </c>
      <c r="F8" s="142">
        <f t="shared" si="26"/>
        <v>3.3783783783783785</v>
      </c>
      <c r="G8" s="142">
        <f t="shared" si="26"/>
        <v>14.864864864864865</v>
      </c>
      <c r="H8" s="142">
        <f t="shared" si="26"/>
        <v>1.3513513513513513</v>
      </c>
      <c r="I8" s="143">
        <f>I18</f>
        <v>148</v>
      </c>
      <c r="J8" s="142">
        <f t="shared" si="27"/>
        <v>79.729729729729726</v>
      </c>
      <c r="K8" s="142">
        <f t="shared" si="27"/>
        <v>2.0270270270270272</v>
      </c>
      <c r="L8" s="142">
        <f t="shared" si="27"/>
        <v>4.7297297297297298</v>
      </c>
      <c r="M8" s="142">
        <f t="shared" si="27"/>
        <v>9.4594594594594597</v>
      </c>
      <c r="N8" s="142">
        <f t="shared" si="27"/>
        <v>4.0540540540540544</v>
      </c>
      <c r="O8" s="143">
        <f>O18</f>
        <v>148</v>
      </c>
      <c r="P8" s="141">
        <f t="shared" si="28"/>
        <v>10.135135135135135</v>
      </c>
      <c r="Q8" s="141">
        <f t="shared" si="28"/>
        <v>3.3783783783783785</v>
      </c>
      <c r="R8" s="141">
        <f t="shared" si="28"/>
        <v>70.270270270270274</v>
      </c>
      <c r="S8" s="141">
        <f t="shared" si="28"/>
        <v>13.513513513513514</v>
      </c>
      <c r="T8" s="142">
        <f t="shared" si="28"/>
        <v>2.7027027027027026</v>
      </c>
      <c r="U8" s="143">
        <f>U18</f>
        <v>148</v>
      </c>
      <c r="V8" s="142">
        <f t="shared" si="29"/>
        <v>71.621621621621628</v>
      </c>
      <c r="W8" s="142">
        <f t="shared" si="29"/>
        <v>0</v>
      </c>
      <c r="X8" s="141">
        <f t="shared" si="29"/>
        <v>15.54054054054054</v>
      </c>
      <c r="Y8" s="142">
        <f t="shared" si="29"/>
        <v>10.810810810810811</v>
      </c>
      <c r="Z8" s="142">
        <f t="shared" si="29"/>
        <v>2.0270270270270272</v>
      </c>
      <c r="AA8" s="143">
        <f>AA18</f>
        <v>148</v>
      </c>
      <c r="AB8" s="142">
        <f t="shared" si="30"/>
        <v>52.027027027027032</v>
      </c>
      <c r="AC8" s="142">
        <f t="shared" si="30"/>
        <v>2.0270270270270272</v>
      </c>
      <c r="AD8" s="141">
        <f t="shared" si="30"/>
        <v>27.027027027027028</v>
      </c>
      <c r="AE8" s="141">
        <f t="shared" si="30"/>
        <v>15.54054054054054</v>
      </c>
      <c r="AF8" s="142">
        <f t="shared" si="30"/>
        <v>3.3783783783783785</v>
      </c>
      <c r="AG8" s="143">
        <f>AG18</f>
        <v>148</v>
      </c>
      <c r="AH8" s="142">
        <f t="shared" si="31"/>
        <v>70.270270270270274</v>
      </c>
      <c r="AI8" s="142">
        <f t="shared" si="31"/>
        <v>0</v>
      </c>
      <c r="AJ8" s="142">
        <f t="shared" si="31"/>
        <v>0</v>
      </c>
      <c r="AK8" s="142">
        <f t="shared" si="31"/>
        <v>0</v>
      </c>
      <c r="AL8" s="142">
        <f t="shared" si="31"/>
        <v>0</v>
      </c>
      <c r="AM8" s="142">
        <f t="shared" si="31"/>
        <v>0</v>
      </c>
      <c r="AN8" s="142">
        <f t="shared" si="31"/>
        <v>4.0540540540540544</v>
      </c>
      <c r="AO8" s="142">
        <f t="shared" si="31"/>
        <v>0</v>
      </c>
      <c r="AP8" s="142">
        <f t="shared" si="31"/>
        <v>0</v>
      </c>
      <c r="AQ8" s="142">
        <f t="shared" si="31"/>
        <v>2.0270270270270272</v>
      </c>
      <c r="AR8" s="142">
        <f t="shared" si="31"/>
        <v>1.3513513513513513</v>
      </c>
      <c r="AS8" s="142">
        <f t="shared" si="31"/>
        <v>0</v>
      </c>
      <c r="AT8" s="142">
        <f t="shared" si="31"/>
        <v>1.3513513513513513</v>
      </c>
      <c r="AU8" s="142">
        <f t="shared" si="31"/>
        <v>2.0270270270270272</v>
      </c>
      <c r="AV8" s="142">
        <f t="shared" si="31"/>
        <v>0</v>
      </c>
      <c r="AW8" s="142">
        <f t="shared" si="31"/>
        <v>0</v>
      </c>
      <c r="AX8" s="142">
        <f t="shared" si="31"/>
        <v>0</v>
      </c>
      <c r="AY8" s="142">
        <f t="shared" si="31"/>
        <v>5.4054054054054053</v>
      </c>
      <c r="AZ8" s="142">
        <f t="shared" si="31"/>
        <v>14.189189189189189</v>
      </c>
      <c r="BA8" s="143">
        <f>BA18</f>
        <v>148</v>
      </c>
      <c r="BB8" s="142">
        <f t="shared" si="32"/>
        <v>13.513513513513514</v>
      </c>
      <c r="BC8" s="142">
        <f t="shared" si="32"/>
        <v>85.13513513513513</v>
      </c>
      <c r="BD8" s="142">
        <f t="shared" si="32"/>
        <v>1.3513513513513513</v>
      </c>
      <c r="BE8" s="143">
        <f>BE18</f>
        <v>148</v>
      </c>
      <c r="BF8" s="142">
        <f t="shared" si="33"/>
        <v>0.67567567567567566</v>
      </c>
      <c r="BG8" s="142">
        <f t="shared" si="33"/>
        <v>6.756756756756757</v>
      </c>
      <c r="BH8" s="142">
        <f t="shared" si="33"/>
        <v>6.0810810810810816</v>
      </c>
      <c r="BI8" s="142">
        <f t="shared" si="33"/>
        <v>72.972972972972968</v>
      </c>
      <c r="BJ8" s="142">
        <f t="shared" si="33"/>
        <v>6.756756756756757</v>
      </c>
      <c r="BK8" s="142">
        <f t="shared" si="33"/>
        <v>0.67567567567567566</v>
      </c>
      <c r="BL8" s="142">
        <f t="shared" si="33"/>
        <v>6.0810810810810816</v>
      </c>
      <c r="BM8" s="245">
        <v>15388.309352517985</v>
      </c>
      <c r="BN8" s="143">
        <f>BN18</f>
        <v>148</v>
      </c>
      <c r="BO8" s="142">
        <f t="shared" si="34"/>
        <v>9.4594594594594597</v>
      </c>
      <c r="BP8" s="142">
        <f t="shared" si="34"/>
        <v>8.7837837837837842</v>
      </c>
      <c r="BQ8" s="142">
        <f t="shared" si="34"/>
        <v>5.4054054054054053</v>
      </c>
      <c r="BR8" s="142">
        <f t="shared" si="34"/>
        <v>7.4324324324324325</v>
      </c>
      <c r="BS8" s="264">
        <f t="shared" si="34"/>
        <v>25</v>
      </c>
      <c r="BT8" s="264">
        <f t="shared" si="34"/>
        <v>2.0270270270270272</v>
      </c>
      <c r="BU8" s="142">
        <f t="shared" si="34"/>
        <v>41.891891891891895</v>
      </c>
      <c r="BV8" s="245">
        <v>63.180611644283005</v>
      </c>
      <c r="BW8" s="143">
        <f>BW18</f>
        <v>147</v>
      </c>
      <c r="BX8" s="142">
        <f t="shared" si="40"/>
        <v>22.448979591836736</v>
      </c>
      <c r="BY8" s="142">
        <f t="shared" si="40"/>
        <v>32.653061224489797</v>
      </c>
      <c r="BZ8" s="142">
        <f t="shared" si="40"/>
        <v>14.285714285714285</v>
      </c>
      <c r="CA8" s="142">
        <f t="shared" si="40"/>
        <v>15.646258503401361</v>
      </c>
      <c r="CB8" s="142">
        <f t="shared" si="40"/>
        <v>0.68027210884353739</v>
      </c>
      <c r="CC8" s="142">
        <f t="shared" si="40"/>
        <v>0</v>
      </c>
      <c r="CD8" s="142">
        <f t="shared" si="40"/>
        <v>14.285714285714285</v>
      </c>
      <c r="CE8" s="245">
        <v>4953.9126984126988</v>
      </c>
      <c r="CF8" s="143">
        <f>CF18</f>
        <v>147</v>
      </c>
      <c r="CG8" s="142">
        <f t="shared" si="41"/>
        <v>70.068027210884352</v>
      </c>
      <c r="CH8" s="142">
        <f t="shared" si="41"/>
        <v>0.68027210884353739</v>
      </c>
      <c r="CI8" s="142">
        <f t="shared" si="41"/>
        <v>2.0408163265306123</v>
      </c>
      <c r="CJ8" s="142">
        <f t="shared" si="41"/>
        <v>2.7210884353741496</v>
      </c>
      <c r="CK8" s="142">
        <f t="shared" si="41"/>
        <v>0</v>
      </c>
      <c r="CL8" s="142">
        <f t="shared" si="41"/>
        <v>0</v>
      </c>
      <c r="CM8" s="142">
        <f t="shared" si="41"/>
        <v>24.489795918367346</v>
      </c>
      <c r="CN8" s="245">
        <v>669.70270270270271</v>
      </c>
      <c r="CO8" s="143">
        <f>CO18</f>
        <v>147</v>
      </c>
      <c r="CP8" s="142">
        <f t="shared" si="37"/>
        <v>17.006802721088434</v>
      </c>
      <c r="CQ8" s="142">
        <f t="shared" si="37"/>
        <v>10.884353741496598</v>
      </c>
      <c r="CR8" s="142">
        <f t="shared" si="37"/>
        <v>27.210884353741498</v>
      </c>
      <c r="CS8" s="142">
        <f t="shared" si="37"/>
        <v>31.292517006802722</v>
      </c>
      <c r="CT8" s="142">
        <f t="shared" si="37"/>
        <v>0</v>
      </c>
      <c r="CU8" s="142">
        <f t="shared" si="37"/>
        <v>0</v>
      </c>
      <c r="CV8" s="142">
        <f t="shared" si="37"/>
        <v>13.605442176870749</v>
      </c>
      <c r="CW8" s="245">
        <v>8455.7559055118109</v>
      </c>
      <c r="CX8" s="143">
        <f>CX18</f>
        <v>114</v>
      </c>
      <c r="CY8" s="142">
        <f>IF(CX8=0,0,CY18/CX8*100)</f>
        <v>17.543859649122805</v>
      </c>
      <c r="CZ8" s="142">
        <f>IF(CX8=0,0,CZ18/CX8*100)</f>
        <v>0.8771929824561403</v>
      </c>
      <c r="DA8" s="142">
        <f>IF(CX8=0,0,DA18/CX8*100)</f>
        <v>2.6315789473684208</v>
      </c>
      <c r="DB8" s="142">
        <f>IF(CX8=0,0,DB18/CX8*100)</f>
        <v>6.140350877192982</v>
      </c>
      <c r="DC8" s="142">
        <f>IF(CX8=0,0,DC18/CX8*100)</f>
        <v>15.789473684210526</v>
      </c>
      <c r="DD8" s="142">
        <f>IF(CX8=0,0,DD18/CX8*100)</f>
        <v>0</v>
      </c>
      <c r="DE8" s="142">
        <f>IF(CX8=0,0,DE18/CX8*100)</f>
        <v>57.017543859649123</v>
      </c>
      <c r="DF8" s="245">
        <v>14.714285714285714</v>
      </c>
      <c r="DG8" s="143">
        <f>DG18</f>
        <v>114</v>
      </c>
      <c r="DH8" s="142">
        <f>IF(DG8=0,0,DH18/DG8*100)</f>
        <v>26.315789473684209</v>
      </c>
      <c r="DI8" s="142">
        <f>IF(DG8=0,0,DI18/DG8*100)</f>
        <v>0.8771929824561403</v>
      </c>
      <c r="DJ8" s="142">
        <f>IF(DG8=0,0,DJ18/DG8*100)</f>
        <v>0.8771929824561403</v>
      </c>
      <c r="DK8" s="142">
        <f>IF(DG8=0,0,DK18/DG8*100)</f>
        <v>0.8771929824561403</v>
      </c>
      <c r="DL8" s="142">
        <f>IF(DG8=0,0,DL18/DG8*100)</f>
        <v>0.8771929824561403</v>
      </c>
      <c r="DM8" s="142">
        <f>IF(DG8=0,0,DM18/DG8*100)</f>
        <v>1.7543859649122806</v>
      </c>
      <c r="DN8" s="142">
        <f>IF(DG8=0,0,DN18/DG8*100)</f>
        <v>68.421052631578945</v>
      </c>
      <c r="DO8" s="245">
        <v>6.8611111111111107</v>
      </c>
      <c r="DP8" s="143">
        <f>DP18</f>
        <v>114</v>
      </c>
      <c r="DQ8" s="142">
        <f>IF(DP8=0,0,DQ18/DP8*100)</f>
        <v>21.052631578947366</v>
      </c>
      <c r="DR8" s="142">
        <f>IF(DP8=0,0,DR18/DP8*100)</f>
        <v>0.8771929824561403</v>
      </c>
      <c r="DS8" s="142">
        <f>IF(DP8=0,0,DS18/DP8*100)</f>
        <v>1.7543859649122806</v>
      </c>
      <c r="DT8" s="142">
        <f>IF(DP8=0,0,DT18/DP8*100)</f>
        <v>2.6315789473684208</v>
      </c>
      <c r="DU8" s="142">
        <f>IF(DP8=0,0,DU18/DP8*100)</f>
        <v>4.3859649122807012</v>
      </c>
      <c r="DV8" s="142">
        <f>IF(DP8=0,0,DV18/DP8*100)</f>
        <v>6.140350877192982</v>
      </c>
      <c r="DW8" s="142">
        <f>IF(DP8=0,0,DW18/DP8*100)</f>
        <v>63.157894736842103</v>
      </c>
      <c r="DX8" s="245">
        <v>18.238095238095237</v>
      </c>
      <c r="DY8" s="143">
        <f>DY18</f>
        <v>114</v>
      </c>
      <c r="DZ8" s="142">
        <f>IF(DY8=0,0,DZ18/DY8*100)</f>
        <v>15.789473684210526</v>
      </c>
      <c r="EA8" s="142">
        <f>IF(DY8=0,0,EA18/DY8*100)</f>
        <v>7.0175438596491224</v>
      </c>
      <c r="EB8" s="142">
        <f>IF(DY8=0,0,EB18/DY8*100)</f>
        <v>13.157894736842104</v>
      </c>
      <c r="EC8" s="142">
        <f>IF(DY8=0,0,EC18/DY8*100)</f>
        <v>10.526315789473683</v>
      </c>
      <c r="ED8" s="142">
        <f>IF(DY8=0,0,ED18/DY8*100)</f>
        <v>0</v>
      </c>
      <c r="EE8" s="142">
        <f>IF(DY8=0,0,EE18/DY8*100)</f>
        <v>0</v>
      </c>
      <c r="EF8" s="142">
        <f>IF(DY8=0,0,EF18/DY8*100)</f>
        <v>53.508771929824562</v>
      </c>
      <c r="EG8" s="245">
        <v>6.0188679245283021</v>
      </c>
      <c r="EH8" s="143">
        <f>EH18</f>
        <v>114</v>
      </c>
      <c r="EI8" s="142">
        <f>IF(EH8=0,0,EI18/EH8*100)</f>
        <v>21.929824561403507</v>
      </c>
      <c r="EJ8" s="142">
        <f>IF(EH8=0,0,EJ18/EH8*100)</f>
        <v>9.6491228070175428</v>
      </c>
      <c r="EK8" s="142">
        <f>IF(EH8=0,0,EK18/EH8*100)</f>
        <v>4.3859649122807012</v>
      </c>
      <c r="EL8" s="142">
        <f>IF(EH8=0,0,EL18/EH8*100)</f>
        <v>0</v>
      </c>
      <c r="EM8" s="142">
        <f>IF(EH8=0,0,EM18/EH8*100)</f>
        <v>0</v>
      </c>
      <c r="EN8" s="142">
        <f>IF(EH8=0,0,EN18/EH8*100)</f>
        <v>0</v>
      </c>
      <c r="EO8" s="142">
        <f>IF(EH8=0,0,EO18/EH8*100)</f>
        <v>64.035087719298247</v>
      </c>
      <c r="EP8" s="245">
        <v>1.4146341463414633</v>
      </c>
      <c r="EQ8" s="143">
        <f>EQ18</f>
        <v>114</v>
      </c>
      <c r="ER8" s="142">
        <f>IF(EQ8=0,0,ER18/EQ8*100)</f>
        <v>26.315789473684209</v>
      </c>
      <c r="ES8" s="142">
        <f>IF(EQ8=0,0,ES18/EQ8*100)</f>
        <v>0.8771929824561403</v>
      </c>
      <c r="ET8" s="142">
        <f>IF(EQ8=0,0,ET18/EQ8*100)</f>
        <v>0.8771929824561403</v>
      </c>
      <c r="EU8" s="142">
        <f>IF(EQ8=0,0,EU18/EQ8*100)</f>
        <v>3.5087719298245612</v>
      </c>
      <c r="EV8" s="142">
        <f>IF(EQ8=0,0,EV18/EQ8*100)</f>
        <v>8.7719298245614024</v>
      </c>
      <c r="EW8" s="142">
        <f>IF(EQ8=0,0,EW18/EQ8*100)</f>
        <v>0</v>
      </c>
      <c r="EX8" s="142">
        <f>IF(EQ8=0,0,EX18/EQ8*100)</f>
        <v>59.649122807017541</v>
      </c>
      <c r="EY8" s="245">
        <v>8.6086956521739122</v>
      </c>
      <c r="EZ8" s="143">
        <f>EZ18</f>
        <v>147</v>
      </c>
      <c r="FA8" s="142">
        <f t="shared" si="38"/>
        <v>89.115646258503403</v>
      </c>
      <c r="FB8" s="142">
        <f t="shared" si="38"/>
        <v>6.8027210884353746</v>
      </c>
      <c r="FC8" s="142">
        <f t="shared" si="38"/>
        <v>2.7210884353741496</v>
      </c>
      <c r="FD8" s="142">
        <f t="shared" si="38"/>
        <v>0.68027210884353739</v>
      </c>
      <c r="FE8" s="142">
        <f t="shared" si="38"/>
        <v>0</v>
      </c>
      <c r="FF8" s="142">
        <f t="shared" si="38"/>
        <v>0.68027210884353739</v>
      </c>
      <c r="FG8" s="142">
        <f t="shared" si="38"/>
        <v>0</v>
      </c>
      <c r="FH8" s="245">
        <v>0.7142857142857143</v>
      </c>
      <c r="FI8" s="143">
        <f>FI18</f>
        <v>147</v>
      </c>
      <c r="FJ8" s="142">
        <f t="shared" si="39"/>
        <v>72.789115646258509</v>
      </c>
      <c r="FK8" s="142">
        <f t="shared" si="39"/>
        <v>25.850340136054424</v>
      </c>
      <c r="FL8" s="142">
        <f t="shared" si="39"/>
        <v>0.68027210884353739</v>
      </c>
      <c r="FM8" s="142">
        <f t="shared" si="39"/>
        <v>0</v>
      </c>
      <c r="FN8" s="142">
        <f t="shared" si="39"/>
        <v>0</v>
      </c>
      <c r="FO8" s="142">
        <f t="shared" si="39"/>
        <v>0.68027210884353739</v>
      </c>
      <c r="FP8" s="142">
        <f t="shared" si="39"/>
        <v>0</v>
      </c>
      <c r="FQ8" s="245">
        <v>0.87755102040816324</v>
      </c>
    </row>
    <row r="9" spans="1:173" ht="15" customHeight="1" x14ac:dyDescent="0.15">
      <c r="A9" s="150" t="s">
        <v>875</v>
      </c>
      <c r="B9" s="244" t="s">
        <v>876</v>
      </c>
      <c r="C9" s="143">
        <f>C19</f>
        <v>402</v>
      </c>
      <c r="D9" s="142">
        <f t="shared" si="26"/>
        <v>39.800995024875625</v>
      </c>
      <c r="E9" s="142">
        <f t="shared" si="26"/>
        <v>0.99502487562189057</v>
      </c>
      <c r="F9" s="264">
        <f t="shared" si="26"/>
        <v>21.393034825870647</v>
      </c>
      <c r="G9" s="265">
        <f t="shared" si="26"/>
        <v>35.074626865671647</v>
      </c>
      <c r="H9" s="142">
        <f t="shared" si="26"/>
        <v>2.7363184079601992</v>
      </c>
      <c r="I9" s="143">
        <f>I19</f>
        <v>402</v>
      </c>
      <c r="J9" s="142">
        <f t="shared" si="27"/>
        <v>14.17910447761194</v>
      </c>
      <c r="K9" s="142">
        <f t="shared" si="27"/>
        <v>1.4925373134328357</v>
      </c>
      <c r="L9" s="264">
        <f t="shared" si="27"/>
        <v>31.094527363184078</v>
      </c>
      <c r="M9" s="265">
        <f t="shared" si="27"/>
        <v>50.49751243781094</v>
      </c>
      <c r="N9" s="142">
        <f t="shared" si="27"/>
        <v>2.7363184079601992</v>
      </c>
      <c r="O9" s="143">
        <f>O19</f>
        <v>402</v>
      </c>
      <c r="P9" s="141">
        <f t="shared" si="28"/>
        <v>0.74626865671641784</v>
      </c>
      <c r="Q9" s="141">
        <f t="shared" si="28"/>
        <v>0.49751243781094528</v>
      </c>
      <c r="R9" s="141">
        <f t="shared" si="28"/>
        <v>68.905472636815929</v>
      </c>
      <c r="S9" s="141">
        <f t="shared" si="28"/>
        <v>26.368159203980102</v>
      </c>
      <c r="T9" s="142">
        <f t="shared" si="28"/>
        <v>3.4825870646766171</v>
      </c>
      <c r="U9" s="143">
        <f>U19</f>
        <v>402</v>
      </c>
      <c r="V9" s="142">
        <f t="shared" si="29"/>
        <v>9.7014925373134329</v>
      </c>
      <c r="W9" s="142">
        <f t="shared" si="29"/>
        <v>0.99502487562189057</v>
      </c>
      <c r="X9" s="264">
        <f t="shared" si="29"/>
        <v>49.004975124378106</v>
      </c>
      <c r="Y9" s="264">
        <f t="shared" si="29"/>
        <v>34.577114427860693</v>
      </c>
      <c r="Z9" s="142">
        <f t="shared" si="29"/>
        <v>5.721393034825871</v>
      </c>
      <c r="AA9" s="143">
        <f>AA19</f>
        <v>402</v>
      </c>
      <c r="AB9" s="142">
        <f t="shared" si="30"/>
        <v>6.467661691542288</v>
      </c>
      <c r="AC9" s="142">
        <f t="shared" si="30"/>
        <v>1.2437810945273633</v>
      </c>
      <c r="AD9" s="264">
        <f t="shared" si="30"/>
        <v>51.990049751243781</v>
      </c>
      <c r="AE9" s="264">
        <f t="shared" si="30"/>
        <v>35.323383084577117</v>
      </c>
      <c r="AF9" s="142">
        <f t="shared" si="30"/>
        <v>4.9751243781094532</v>
      </c>
      <c r="AG9" s="143">
        <f>AG19</f>
        <v>402</v>
      </c>
      <c r="AH9" s="142">
        <f t="shared" si="31"/>
        <v>60.696517412935322</v>
      </c>
      <c r="AI9" s="142">
        <f t="shared" si="31"/>
        <v>5.9701492537313428</v>
      </c>
      <c r="AJ9" s="142">
        <f t="shared" si="31"/>
        <v>4.9751243781094532</v>
      </c>
      <c r="AK9" s="142">
        <f t="shared" si="31"/>
        <v>1.2437810945273633</v>
      </c>
      <c r="AL9" s="142">
        <f t="shared" si="31"/>
        <v>0.99502487562189057</v>
      </c>
      <c r="AM9" s="142">
        <f t="shared" si="31"/>
        <v>0.74626865671641784</v>
      </c>
      <c r="AN9" s="142">
        <f t="shared" si="31"/>
        <v>1.2437810945273633</v>
      </c>
      <c r="AO9" s="142">
        <f t="shared" si="31"/>
        <v>1.2437810945273633</v>
      </c>
      <c r="AP9" s="142">
        <f t="shared" si="31"/>
        <v>0.99502487562189057</v>
      </c>
      <c r="AQ9" s="142">
        <f t="shared" si="31"/>
        <v>2.9850746268656714</v>
      </c>
      <c r="AR9" s="142">
        <f t="shared" si="31"/>
        <v>0.99502487562189057</v>
      </c>
      <c r="AS9" s="142">
        <f t="shared" si="31"/>
        <v>0</v>
      </c>
      <c r="AT9" s="142">
        <f t="shared" si="31"/>
        <v>4.2288557213930353</v>
      </c>
      <c r="AU9" s="142">
        <f t="shared" si="31"/>
        <v>5.4726368159203984</v>
      </c>
      <c r="AV9" s="142">
        <f t="shared" si="31"/>
        <v>0</v>
      </c>
      <c r="AW9" s="142">
        <f t="shared" si="31"/>
        <v>0.49751243781094528</v>
      </c>
      <c r="AX9" s="142">
        <f t="shared" si="31"/>
        <v>0</v>
      </c>
      <c r="AY9" s="142">
        <f t="shared" si="31"/>
        <v>3.4825870646766171</v>
      </c>
      <c r="AZ9" s="142">
        <f t="shared" si="31"/>
        <v>13.930348258706468</v>
      </c>
      <c r="BA9" s="143">
        <f>BA19</f>
        <v>402</v>
      </c>
      <c r="BB9" s="142">
        <f t="shared" si="32"/>
        <v>23.631840796019901</v>
      </c>
      <c r="BC9" s="142">
        <f t="shared" si="32"/>
        <v>74.129353233830841</v>
      </c>
      <c r="BD9" s="142">
        <f t="shared" si="32"/>
        <v>2.2388059701492535</v>
      </c>
      <c r="BE9" s="143">
        <f>BE19</f>
        <v>402</v>
      </c>
      <c r="BF9" s="142">
        <f t="shared" si="33"/>
        <v>0.24875621890547264</v>
      </c>
      <c r="BG9" s="142">
        <f t="shared" si="33"/>
        <v>0.24875621890547264</v>
      </c>
      <c r="BH9" s="142">
        <f t="shared" si="33"/>
        <v>0.99502487562189057</v>
      </c>
      <c r="BI9" s="142">
        <f t="shared" si="33"/>
        <v>6.7164179104477615</v>
      </c>
      <c r="BJ9" s="142">
        <f t="shared" si="33"/>
        <v>44.527363184079604</v>
      </c>
      <c r="BK9" s="142">
        <f t="shared" si="33"/>
        <v>42.537313432835823</v>
      </c>
      <c r="BL9" s="142">
        <f t="shared" si="33"/>
        <v>4.7263681592039797</v>
      </c>
      <c r="BM9" s="245">
        <v>30573.45953002611</v>
      </c>
      <c r="BN9" s="143">
        <f>BN19</f>
        <v>402</v>
      </c>
      <c r="BO9" s="142">
        <f t="shared" si="34"/>
        <v>9.9502487562189064</v>
      </c>
      <c r="BP9" s="142">
        <f t="shared" si="34"/>
        <v>1.9900497512437811</v>
      </c>
      <c r="BQ9" s="142">
        <f t="shared" si="34"/>
        <v>3.233830845771144</v>
      </c>
      <c r="BR9" s="142">
        <f t="shared" si="34"/>
        <v>5.9701492537313428</v>
      </c>
      <c r="BS9" s="265">
        <f t="shared" si="34"/>
        <v>36.069651741293534</v>
      </c>
      <c r="BT9" s="265">
        <f t="shared" si="34"/>
        <v>0.74626865671641784</v>
      </c>
      <c r="BU9" s="142">
        <f t="shared" si="34"/>
        <v>42.039800995024876</v>
      </c>
      <c r="BV9" s="245">
        <v>71.244871767567247</v>
      </c>
      <c r="BW9" s="143">
        <f>BW19</f>
        <v>401</v>
      </c>
      <c r="BX9" s="142">
        <f t="shared" si="40"/>
        <v>17.955112219451372</v>
      </c>
      <c r="BY9" s="142">
        <f t="shared" si="40"/>
        <v>8.9775561097256862</v>
      </c>
      <c r="BZ9" s="142">
        <f t="shared" si="40"/>
        <v>7.7306733167082298</v>
      </c>
      <c r="CA9" s="142">
        <f t="shared" si="40"/>
        <v>22.693266832917704</v>
      </c>
      <c r="CB9" s="142">
        <f t="shared" si="40"/>
        <v>21.695760598503743</v>
      </c>
      <c r="CC9" s="142">
        <f t="shared" si="40"/>
        <v>7.7306733167082298</v>
      </c>
      <c r="CD9" s="142">
        <f t="shared" si="40"/>
        <v>13.216957605985039</v>
      </c>
      <c r="CE9" s="245">
        <v>15595.284482758621</v>
      </c>
      <c r="CF9" s="143">
        <f>CF19</f>
        <v>401</v>
      </c>
      <c r="CG9" s="142">
        <f t="shared" si="41"/>
        <v>71.321695760598502</v>
      </c>
      <c r="CH9" s="142">
        <f t="shared" si="41"/>
        <v>0.24937655860349126</v>
      </c>
      <c r="CI9" s="142">
        <f t="shared" si="41"/>
        <v>0</v>
      </c>
      <c r="CJ9" s="142">
        <f t="shared" si="41"/>
        <v>1.7456359102244388</v>
      </c>
      <c r="CK9" s="142">
        <f t="shared" si="41"/>
        <v>2.9925187032418954</v>
      </c>
      <c r="CL9" s="142">
        <f t="shared" si="41"/>
        <v>0</v>
      </c>
      <c r="CM9" s="142">
        <f t="shared" si="41"/>
        <v>23.690773067331673</v>
      </c>
      <c r="CN9" s="245">
        <v>1381.9869281045751</v>
      </c>
      <c r="CO9" s="143">
        <f>CO19</f>
        <v>401</v>
      </c>
      <c r="CP9" s="142">
        <f t="shared" si="37"/>
        <v>26.932668329177055</v>
      </c>
      <c r="CQ9" s="142">
        <f t="shared" si="37"/>
        <v>7.9800498753117202</v>
      </c>
      <c r="CR9" s="142">
        <f t="shared" si="37"/>
        <v>9.4763092269326688</v>
      </c>
      <c r="CS9" s="142">
        <f t="shared" si="37"/>
        <v>18.204488778054863</v>
      </c>
      <c r="CT9" s="142">
        <f t="shared" si="37"/>
        <v>14.962593516209477</v>
      </c>
      <c r="CU9" s="142">
        <f t="shared" si="37"/>
        <v>2.7431421446384037</v>
      </c>
      <c r="CV9" s="142">
        <f t="shared" si="37"/>
        <v>19.700748129675809</v>
      </c>
      <c r="CW9" s="245">
        <v>10352.332298136645</v>
      </c>
      <c r="CX9" s="143">
        <f>CX19</f>
        <v>329</v>
      </c>
      <c r="CY9" s="142">
        <f>IF(CX9=0,0,CY19/CX9*100)</f>
        <v>8.5106382978723403</v>
      </c>
      <c r="CZ9" s="142">
        <f>IF(CX9=0,0,CZ19/CX9*100)</f>
        <v>1.5197568389057752</v>
      </c>
      <c r="DA9" s="142">
        <f>IF(CX9=0,0,DA19/CX9*100)</f>
        <v>2.43161094224924</v>
      </c>
      <c r="DB9" s="142">
        <f>IF(CX9=0,0,DB19/CX9*100)</f>
        <v>11.854103343465045</v>
      </c>
      <c r="DC9" s="142">
        <f>IF(CX9=0,0,DC19/CX9*100)</f>
        <v>45.288753799392097</v>
      </c>
      <c r="DD9" s="142">
        <f>IF(CX9=0,0,DD19/CX9*100)</f>
        <v>1.5197568389057752</v>
      </c>
      <c r="DE9" s="142">
        <f>IF(CX9=0,0,DE19/CX9*100)</f>
        <v>28.875379939209729</v>
      </c>
      <c r="DF9" s="245">
        <v>24.876068376068375</v>
      </c>
      <c r="DG9" s="143">
        <f>DG19</f>
        <v>329</v>
      </c>
      <c r="DH9" s="142">
        <f>IF(DG9=0,0,DH19/DG9*100)</f>
        <v>28.267477203647417</v>
      </c>
      <c r="DI9" s="142">
        <f>IF(DG9=0,0,DI19/DG9*100)</f>
        <v>1.5197568389057752</v>
      </c>
      <c r="DJ9" s="142">
        <f>IF(DG9=0,0,DJ19/DG9*100)</f>
        <v>1.21580547112462</v>
      </c>
      <c r="DK9" s="142">
        <f>IF(DG9=0,0,DK19/DG9*100)</f>
        <v>3.0395136778115504</v>
      </c>
      <c r="DL9" s="142">
        <f>IF(DG9=0,0,DL19/DG9*100)</f>
        <v>3.9513677811550152</v>
      </c>
      <c r="DM9" s="142">
        <f>IF(DG9=0,0,DM19/DG9*100)</f>
        <v>9.4224924012158056</v>
      </c>
      <c r="DN9" s="142">
        <f>IF(DG9=0,0,DN19/DG9*100)</f>
        <v>52.583586626139819</v>
      </c>
      <c r="DO9" s="245">
        <v>19.224358974358974</v>
      </c>
      <c r="DP9" s="143">
        <f>DP19</f>
        <v>329</v>
      </c>
      <c r="DQ9" s="142">
        <f>IF(DP9=0,0,DQ19/DP9*100)</f>
        <v>25.227963525835868</v>
      </c>
      <c r="DR9" s="142">
        <f>IF(DP9=0,0,DR19/DP9*100)</f>
        <v>2.43161094224924</v>
      </c>
      <c r="DS9" s="142">
        <f>IF(DP9=0,0,DS19/DP9*100)</f>
        <v>0.60790273556231</v>
      </c>
      <c r="DT9" s="142">
        <f>IF(DP9=0,0,DT19/DP9*100)</f>
        <v>1.5197568389057752</v>
      </c>
      <c r="DU9" s="142">
        <f>IF(DP9=0,0,DU19/DP9*100)</f>
        <v>11.246200607902736</v>
      </c>
      <c r="DV9" s="142">
        <f>IF(DP9=0,0,DV19/DP9*100)</f>
        <v>12.462006079027356</v>
      </c>
      <c r="DW9" s="142">
        <f>IF(DP9=0,0,DW19/DP9*100)</f>
        <v>46.504559270516715</v>
      </c>
      <c r="DX9" s="245">
        <v>25.227272727272727</v>
      </c>
      <c r="DY9" s="143">
        <f>DY19</f>
        <v>329</v>
      </c>
      <c r="DZ9" s="142">
        <f>IF(DY9=0,0,DZ19/DY9*100)</f>
        <v>14.285714285714285</v>
      </c>
      <c r="EA9" s="142">
        <f>IF(DY9=0,0,EA19/DY9*100)</f>
        <v>4.86322188449848</v>
      </c>
      <c r="EB9" s="142">
        <f>IF(DY9=0,0,EB19/DY9*100)</f>
        <v>30.091185410334347</v>
      </c>
      <c r="EC9" s="142">
        <f>IF(DY9=0,0,EC19/DY9*100)</f>
        <v>11.854103343465045</v>
      </c>
      <c r="ED9" s="142">
        <f>IF(DY9=0,0,ED19/DY9*100)</f>
        <v>0.60790273556231</v>
      </c>
      <c r="EE9" s="142">
        <f>IF(DY9=0,0,EE19/DY9*100)</f>
        <v>1.8237082066869299</v>
      </c>
      <c r="EF9" s="142">
        <f>IF(DY9=0,0,EF19/DY9*100)</f>
        <v>36.474164133738604</v>
      </c>
      <c r="EG9" s="245">
        <v>10.129186602870814</v>
      </c>
      <c r="EH9" s="143">
        <f>EH19</f>
        <v>329</v>
      </c>
      <c r="EI9" s="142">
        <f>IF(EH9=0,0,EI19/EH9*100)</f>
        <v>38.297872340425535</v>
      </c>
      <c r="EJ9" s="142">
        <f>IF(EH9=0,0,EJ19/EH9*100)</f>
        <v>7.598784194528875</v>
      </c>
      <c r="EK9" s="142">
        <f>IF(EH9=0,0,EK19/EH9*100)</f>
        <v>1.5197568389057752</v>
      </c>
      <c r="EL9" s="142">
        <f>IF(EH9=0,0,EL19/EH9*100)</f>
        <v>0.60790273556231</v>
      </c>
      <c r="EM9" s="142">
        <f>IF(EH9=0,0,EM19/EH9*100)</f>
        <v>0.60790273556231</v>
      </c>
      <c r="EN9" s="142">
        <f>IF(EH9=0,0,EN19/EH9*100)</f>
        <v>0</v>
      </c>
      <c r="EO9" s="142">
        <f>IF(EH9=0,0,EO19/EH9*100)</f>
        <v>51.367781155015201</v>
      </c>
      <c r="EP9" s="245">
        <v>1.0562499999999999</v>
      </c>
      <c r="EQ9" s="143">
        <f>EQ19</f>
        <v>329</v>
      </c>
      <c r="ER9" s="142">
        <f>IF(EQ9=0,0,ER19/EQ9*100)</f>
        <v>7.9027355623100304</v>
      </c>
      <c r="ES9" s="142">
        <f>IF(EQ9=0,0,ES19/EQ9*100)</f>
        <v>1.8237082066869299</v>
      </c>
      <c r="ET9" s="142">
        <f>IF(EQ9=0,0,ET19/EQ9*100)</f>
        <v>1.21580547112462</v>
      </c>
      <c r="EU9" s="142">
        <f>IF(EQ9=0,0,EU19/EQ9*100)</f>
        <v>13.677811550151976</v>
      </c>
      <c r="EV9" s="142">
        <f>IF(EQ9=0,0,EV19/EQ9*100)</f>
        <v>39.513677811550153</v>
      </c>
      <c r="EW9" s="142">
        <f>IF(EQ9=0,0,EW19/EQ9*100)</f>
        <v>1.5197568389057752</v>
      </c>
      <c r="EX9" s="142">
        <f>IF(EQ9=0,0,EX19/EQ9*100)</f>
        <v>34.346504559270521</v>
      </c>
      <c r="EY9" s="245">
        <v>25.162037037037038</v>
      </c>
      <c r="EZ9" s="143">
        <f>EZ19</f>
        <v>401</v>
      </c>
      <c r="FA9" s="142">
        <f t="shared" si="38"/>
        <v>77.556109725685786</v>
      </c>
      <c r="FB9" s="142">
        <f t="shared" si="38"/>
        <v>11.720698254364089</v>
      </c>
      <c r="FC9" s="142">
        <f t="shared" si="38"/>
        <v>6.2344139650872821</v>
      </c>
      <c r="FD9" s="142">
        <f t="shared" si="38"/>
        <v>0.74812967581047385</v>
      </c>
      <c r="FE9" s="142">
        <f t="shared" si="38"/>
        <v>0.24937655860349126</v>
      </c>
      <c r="FF9" s="142">
        <f t="shared" si="38"/>
        <v>3.4912718204488775</v>
      </c>
      <c r="FG9" s="142">
        <f t="shared" si="38"/>
        <v>0</v>
      </c>
      <c r="FH9" s="245">
        <v>2.0349127182044886</v>
      </c>
      <c r="FI9" s="143">
        <f>FI19</f>
        <v>401</v>
      </c>
      <c r="FJ9" s="142">
        <f t="shared" si="39"/>
        <v>69.576059850374065</v>
      </c>
      <c r="FK9" s="142">
        <f t="shared" si="39"/>
        <v>24.937655860349128</v>
      </c>
      <c r="FL9" s="142">
        <f t="shared" si="39"/>
        <v>3.9900249376558601</v>
      </c>
      <c r="FM9" s="142">
        <f t="shared" si="39"/>
        <v>0.49875311720698251</v>
      </c>
      <c r="FN9" s="142">
        <f t="shared" si="39"/>
        <v>0</v>
      </c>
      <c r="FO9" s="142">
        <f t="shared" si="39"/>
        <v>0.99750623441396502</v>
      </c>
      <c r="FP9" s="142">
        <f t="shared" si="39"/>
        <v>0</v>
      </c>
      <c r="FQ9" s="245">
        <v>1.486284289276808</v>
      </c>
    </row>
    <row r="10" spans="1:173" ht="15" customHeight="1" x14ac:dyDescent="0.15">
      <c r="A10" s="236" t="s">
        <v>877</v>
      </c>
      <c r="B10" s="152" t="s">
        <v>878</v>
      </c>
      <c r="C10" s="147">
        <f>C20</f>
        <v>196</v>
      </c>
      <c r="D10" s="133">
        <f t="shared" si="26"/>
        <v>68.877551020408163</v>
      </c>
      <c r="E10" s="133">
        <f t="shared" si="26"/>
        <v>1.5306122448979591</v>
      </c>
      <c r="F10" s="133">
        <f t="shared" si="26"/>
        <v>7.1428571428571423</v>
      </c>
      <c r="G10" s="133">
        <f t="shared" si="26"/>
        <v>16.836734693877549</v>
      </c>
      <c r="H10" s="133">
        <f t="shared" si="26"/>
        <v>5.6122448979591839</v>
      </c>
      <c r="I10" s="147">
        <f>I20</f>
        <v>196</v>
      </c>
      <c r="J10" s="133">
        <f t="shared" si="27"/>
        <v>66.326530612244895</v>
      </c>
      <c r="K10" s="133">
        <f t="shared" si="27"/>
        <v>1.0204081632653061</v>
      </c>
      <c r="L10" s="133">
        <f t="shared" si="27"/>
        <v>10.204081632653061</v>
      </c>
      <c r="M10" s="133">
        <f t="shared" si="27"/>
        <v>15.816326530612246</v>
      </c>
      <c r="N10" s="133">
        <f t="shared" si="27"/>
        <v>6.6326530612244898</v>
      </c>
      <c r="O10" s="147">
        <f>O20</f>
        <v>196</v>
      </c>
      <c r="P10" s="133">
        <f t="shared" si="28"/>
        <v>26.530612244897959</v>
      </c>
      <c r="Q10" s="133">
        <f t="shared" si="28"/>
        <v>2.5510204081632653</v>
      </c>
      <c r="R10" s="133">
        <f t="shared" si="28"/>
        <v>51.020408163265309</v>
      </c>
      <c r="S10" s="133">
        <f t="shared" si="28"/>
        <v>11.73469387755102</v>
      </c>
      <c r="T10" s="133">
        <f t="shared" si="28"/>
        <v>8.1632653061224492</v>
      </c>
      <c r="U10" s="147">
        <f>U20</f>
        <v>196</v>
      </c>
      <c r="V10" s="133">
        <f t="shared" si="29"/>
        <v>67.346938775510196</v>
      </c>
      <c r="W10" s="133">
        <f t="shared" si="29"/>
        <v>0.51020408163265307</v>
      </c>
      <c r="X10" s="133">
        <f t="shared" si="29"/>
        <v>17.346938775510203</v>
      </c>
      <c r="Y10" s="133">
        <f t="shared" si="29"/>
        <v>8.1632653061224492</v>
      </c>
      <c r="Z10" s="133">
        <f t="shared" si="29"/>
        <v>6.6326530612244898</v>
      </c>
      <c r="AA10" s="147">
        <f>AA20</f>
        <v>196</v>
      </c>
      <c r="AB10" s="133">
        <f t="shared" si="30"/>
        <v>62.244897959183675</v>
      </c>
      <c r="AC10" s="133">
        <f t="shared" si="30"/>
        <v>1.0204081632653061</v>
      </c>
      <c r="AD10" s="133">
        <f t="shared" si="30"/>
        <v>19.897959183673468</v>
      </c>
      <c r="AE10" s="133">
        <f t="shared" si="30"/>
        <v>10.714285714285714</v>
      </c>
      <c r="AF10" s="133">
        <f t="shared" si="30"/>
        <v>6.1224489795918364</v>
      </c>
      <c r="AG10" s="147">
        <f>AG20</f>
        <v>196</v>
      </c>
      <c r="AH10" s="133">
        <f t="shared" si="31"/>
        <v>61.224489795918366</v>
      </c>
      <c r="AI10" s="133">
        <f t="shared" si="31"/>
        <v>3.0612244897959182</v>
      </c>
      <c r="AJ10" s="133">
        <f t="shared" si="31"/>
        <v>2.5510204081632653</v>
      </c>
      <c r="AK10" s="133">
        <f t="shared" si="31"/>
        <v>0.51020408163265307</v>
      </c>
      <c r="AL10" s="133">
        <f t="shared" si="31"/>
        <v>0</v>
      </c>
      <c r="AM10" s="133">
        <f t="shared" si="31"/>
        <v>0</v>
      </c>
      <c r="AN10" s="133">
        <f t="shared" si="31"/>
        <v>2.5510204081632653</v>
      </c>
      <c r="AO10" s="133">
        <f t="shared" si="31"/>
        <v>2.5510204081632653</v>
      </c>
      <c r="AP10" s="133">
        <f t="shared" si="31"/>
        <v>0.51020408163265307</v>
      </c>
      <c r="AQ10" s="133">
        <f t="shared" si="31"/>
        <v>2.0408163265306123</v>
      </c>
      <c r="AR10" s="133">
        <f t="shared" si="31"/>
        <v>1.5306122448979591</v>
      </c>
      <c r="AS10" s="133">
        <f t="shared" si="31"/>
        <v>0</v>
      </c>
      <c r="AT10" s="133">
        <f t="shared" si="31"/>
        <v>1.5306122448979591</v>
      </c>
      <c r="AU10" s="133">
        <f t="shared" si="31"/>
        <v>1.0204081632653061</v>
      </c>
      <c r="AV10" s="133">
        <f t="shared" si="31"/>
        <v>0</v>
      </c>
      <c r="AW10" s="133">
        <f t="shared" si="31"/>
        <v>0</v>
      </c>
      <c r="AX10" s="133">
        <f t="shared" si="31"/>
        <v>0.51020408163265307</v>
      </c>
      <c r="AY10" s="133">
        <f t="shared" si="31"/>
        <v>7.6530612244897958</v>
      </c>
      <c r="AZ10" s="133">
        <f t="shared" si="31"/>
        <v>17.346938775510203</v>
      </c>
      <c r="BA10" s="147">
        <f>BA20</f>
        <v>196</v>
      </c>
      <c r="BB10" s="133">
        <f t="shared" si="32"/>
        <v>29.591836734693878</v>
      </c>
      <c r="BC10" s="133">
        <f t="shared" si="32"/>
        <v>65.816326530612244</v>
      </c>
      <c r="BD10" s="133">
        <f t="shared" si="32"/>
        <v>4.591836734693878</v>
      </c>
      <c r="BE10" s="147">
        <f>BE20</f>
        <v>196</v>
      </c>
      <c r="BF10" s="133">
        <f t="shared" si="33"/>
        <v>4.591836734693878</v>
      </c>
      <c r="BG10" s="133">
        <f t="shared" si="33"/>
        <v>33.673469387755098</v>
      </c>
      <c r="BH10" s="133">
        <f t="shared" si="33"/>
        <v>13.26530612244898</v>
      </c>
      <c r="BI10" s="133">
        <f t="shared" si="33"/>
        <v>17.346938775510203</v>
      </c>
      <c r="BJ10" s="133">
        <f t="shared" si="33"/>
        <v>11.73469387755102</v>
      </c>
      <c r="BK10" s="133">
        <f t="shared" si="33"/>
        <v>9.183673469387756</v>
      </c>
      <c r="BL10" s="133">
        <f t="shared" si="33"/>
        <v>10.204081632653061</v>
      </c>
      <c r="BM10" s="238">
        <v>17226.9375</v>
      </c>
      <c r="BN10" s="147">
        <f>BN20</f>
        <v>196</v>
      </c>
      <c r="BO10" s="133">
        <f t="shared" si="34"/>
        <v>11.73469387755102</v>
      </c>
      <c r="BP10" s="133">
        <f t="shared" si="34"/>
        <v>14.795918367346939</v>
      </c>
      <c r="BQ10" s="133">
        <f t="shared" si="34"/>
        <v>6.6326530612244898</v>
      </c>
      <c r="BR10" s="133">
        <f t="shared" si="34"/>
        <v>3.0612244897959182</v>
      </c>
      <c r="BS10" s="133">
        <f t="shared" si="34"/>
        <v>11.224489795918368</v>
      </c>
      <c r="BT10" s="133">
        <f t="shared" si="34"/>
        <v>2.5510204081632653</v>
      </c>
      <c r="BU10" s="133">
        <f t="shared" si="34"/>
        <v>50</v>
      </c>
      <c r="BV10" s="238">
        <v>44.842894278104453</v>
      </c>
      <c r="BW10" s="147">
        <f>BW20</f>
        <v>187</v>
      </c>
      <c r="BX10" s="133">
        <f t="shared" si="40"/>
        <v>18.181818181818183</v>
      </c>
      <c r="BY10" s="133">
        <f t="shared" si="40"/>
        <v>44.919786096256686</v>
      </c>
      <c r="BZ10" s="133">
        <f t="shared" si="40"/>
        <v>3.7433155080213902</v>
      </c>
      <c r="CA10" s="133">
        <f t="shared" si="40"/>
        <v>9.0909090909090917</v>
      </c>
      <c r="CB10" s="133">
        <f t="shared" si="40"/>
        <v>5.3475935828877006</v>
      </c>
      <c r="CC10" s="133">
        <f t="shared" si="40"/>
        <v>3.7433155080213902</v>
      </c>
      <c r="CD10" s="133">
        <f t="shared" si="40"/>
        <v>14.973262032085561</v>
      </c>
      <c r="CE10" s="238">
        <v>7555.3081761006288</v>
      </c>
      <c r="CF10" s="147">
        <f>CF20</f>
        <v>187</v>
      </c>
      <c r="CG10" s="133">
        <f t="shared" si="41"/>
        <v>70.053475935828885</v>
      </c>
      <c r="CH10" s="133">
        <f t="shared" si="41"/>
        <v>0</v>
      </c>
      <c r="CI10" s="133">
        <f t="shared" si="41"/>
        <v>0</v>
      </c>
      <c r="CJ10" s="133">
        <f t="shared" si="41"/>
        <v>0.53475935828876997</v>
      </c>
      <c r="CK10" s="133">
        <f t="shared" si="41"/>
        <v>0.53475935828876997</v>
      </c>
      <c r="CL10" s="133">
        <f t="shared" si="41"/>
        <v>0</v>
      </c>
      <c r="CM10" s="133">
        <f t="shared" si="41"/>
        <v>28.877005347593581</v>
      </c>
      <c r="CN10" s="238">
        <v>305.41353383458647</v>
      </c>
      <c r="CO10" s="147">
        <f>CO20</f>
        <v>187</v>
      </c>
      <c r="CP10" s="133">
        <f t="shared" si="37"/>
        <v>26.203208556149733</v>
      </c>
      <c r="CQ10" s="133">
        <f t="shared" si="37"/>
        <v>28.877005347593581</v>
      </c>
      <c r="CR10" s="133">
        <f t="shared" si="37"/>
        <v>9.6256684491978604</v>
      </c>
      <c r="CS10" s="133">
        <f t="shared" si="37"/>
        <v>8.5561497326203195</v>
      </c>
      <c r="CT10" s="133">
        <f t="shared" si="37"/>
        <v>2.6737967914438503</v>
      </c>
      <c r="CU10" s="133">
        <f t="shared" si="37"/>
        <v>1.6042780748663104</v>
      </c>
      <c r="CV10" s="133">
        <f t="shared" si="37"/>
        <v>22.459893048128343</v>
      </c>
      <c r="CW10" s="238">
        <v>6332.3724137931031</v>
      </c>
      <c r="CX10" s="147">
        <f>CX20</f>
        <v>153</v>
      </c>
      <c r="CY10" s="133">
        <f>IF(CX10=0,0,CY20/CX10*100)</f>
        <v>13.071895424836603</v>
      </c>
      <c r="CZ10" s="133">
        <f>IF(CX10=0,0,CZ20/CX10*100)</f>
        <v>1.9607843137254901</v>
      </c>
      <c r="DA10" s="133">
        <f>IF(CX10=0,0,DA20/CX10*100)</f>
        <v>1.9607843137254901</v>
      </c>
      <c r="DB10" s="133">
        <f>IF(CX10=0,0,DB20/CX10*100)</f>
        <v>1.9607843137254901</v>
      </c>
      <c r="DC10" s="133">
        <f>IF(CX10=0,0,DC20/CX10*100)</f>
        <v>18.954248366013072</v>
      </c>
      <c r="DD10" s="133">
        <f>IF(CX10=0,0,DD20/CX10*100)</f>
        <v>0</v>
      </c>
      <c r="DE10" s="133">
        <f>IF(CX10=0,0,DE20/CX10*100)</f>
        <v>62.091503267973856</v>
      </c>
      <c r="DF10" s="238">
        <v>17.051724137931036</v>
      </c>
      <c r="DG10" s="147">
        <f>DG20</f>
        <v>153</v>
      </c>
      <c r="DH10" s="133">
        <f>IF(DG10=0,0,DH20/DG10*100)</f>
        <v>20.915032679738562</v>
      </c>
      <c r="DI10" s="133">
        <f>IF(DG10=0,0,DI20/DG10*100)</f>
        <v>0.65359477124183007</v>
      </c>
      <c r="DJ10" s="133">
        <f>IF(DG10=0,0,DJ20/DG10*100)</f>
        <v>0.65359477124183007</v>
      </c>
      <c r="DK10" s="133">
        <f>IF(DG10=0,0,DK20/DG10*100)</f>
        <v>1.3071895424836601</v>
      </c>
      <c r="DL10" s="133">
        <f>IF(DG10=0,0,DL20/DG10*100)</f>
        <v>1.9607843137254901</v>
      </c>
      <c r="DM10" s="133">
        <f>IF(DG10=0,0,DM20/DG10*100)</f>
        <v>0</v>
      </c>
      <c r="DN10" s="133">
        <f>IF(DG10=0,0,DN20/DG10*100)</f>
        <v>74.509803921568633</v>
      </c>
      <c r="DO10" s="238">
        <v>4.5128205128205128</v>
      </c>
      <c r="DP10" s="147">
        <f>DP20</f>
        <v>153</v>
      </c>
      <c r="DQ10" s="133">
        <f>IF(DP10=0,0,DQ20/DP10*100)</f>
        <v>17.647058823529413</v>
      </c>
      <c r="DR10" s="133">
        <f>IF(DP10=0,0,DR20/DP10*100)</f>
        <v>1.3071895424836601</v>
      </c>
      <c r="DS10" s="133">
        <f>IF(DP10=0,0,DS20/DP10*100)</f>
        <v>0</v>
      </c>
      <c r="DT10" s="133">
        <f>IF(DP10=0,0,DT20/DP10*100)</f>
        <v>1.3071895424836601</v>
      </c>
      <c r="DU10" s="133">
        <f>IF(DP10=0,0,DU20/DP10*100)</f>
        <v>3.9215686274509802</v>
      </c>
      <c r="DV10" s="133">
        <f>IF(DP10=0,0,DV20/DP10*100)</f>
        <v>3.9215686274509802</v>
      </c>
      <c r="DW10" s="133">
        <f>IF(DP10=0,0,DW20/DP10*100)</f>
        <v>71.895424836601308</v>
      </c>
      <c r="DX10" s="238">
        <v>17.511627906976745</v>
      </c>
      <c r="DY10" s="147">
        <f>DY20</f>
        <v>153</v>
      </c>
      <c r="DZ10" s="133">
        <f>IF(DY10=0,0,DZ20/DY10*100)</f>
        <v>4.5751633986928102</v>
      </c>
      <c r="EA10" s="133">
        <f>IF(DY10=0,0,EA20/DY10*100)</f>
        <v>7.8431372549019605</v>
      </c>
      <c r="EB10" s="133">
        <f>IF(DY10=0,0,EB20/DY10*100)</f>
        <v>21.568627450980394</v>
      </c>
      <c r="EC10" s="133">
        <f>IF(DY10=0,0,EC20/DY10*100)</f>
        <v>5.8823529411764701</v>
      </c>
      <c r="ED10" s="133">
        <f>IF(DY10=0,0,ED20/DY10*100)</f>
        <v>0</v>
      </c>
      <c r="EE10" s="133">
        <f>IF(DY10=0,0,EE20/DY10*100)</f>
        <v>0</v>
      </c>
      <c r="EF10" s="133">
        <f>IF(DY10=0,0,EF20/DY10*100)</f>
        <v>60.130718954248366</v>
      </c>
      <c r="EG10" s="238">
        <v>6.8688524590163933</v>
      </c>
      <c r="EH10" s="147">
        <f>EH20</f>
        <v>153</v>
      </c>
      <c r="EI10" s="133">
        <f>IF(EH10=0,0,EI20/EH10*100)</f>
        <v>18.954248366013072</v>
      </c>
      <c r="EJ10" s="133">
        <f>IF(EH10=0,0,EJ20/EH10*100)</f>
        <v>5.8823529411764701</v>
      </c>
      <c r="EK10" s="133">
        <f>IF(EH10=0,0,EK20/EH10*100)</f>
        <v>0.65359477124183007</v>
      </c>
      <c r="EL10" s="133">
        <f>IF(EH10=0,0,EL20/EH10*100)</f>
        <v>1.3071895424836601</v>
      </c>
      <c r="EM10" s="133">
        <f>IF(EH10=0,0,EM20/EH10*100)</f>
        <v>0</v>
      </c>
      <c r="EN10" s="133">
        <f>IF(EH10=0,0,EN20/EH10*100)</f>
        <v>0</v>
      </c>
      <c r="EO10" s="133">
        <f>IF(EH10=0,0,EO20/EH10*100)</f>
        <v>73.202614379084963</v>
      </c>
      <c r="EP10" s="238">
        <v>1.4146341463414633</v>
      </c>
      <c r="EQ10" s="147">
        <f>EQ20</f>
        <v>153</v>
      </c>
      <c r="ER10" s="133">
        <f>IF(EQ10=0,0,ER20/EQ10*100)</f>
        <v>12.418300653594772</v>
      </c>
      <c r="ES10" s="133">
        <f>IF(EQ10=0,0,ES20/EQ10*100)</f>
        <v>0</v>
      </c>
      <c r="ET10" s="133">
        <f>IF(EQ10=0,0,ET20/EQ10*100)</f>
        <v>0.65359477124183007</v>
      </c>
      <c r="EU10" s="133">
        <f>IF(EQ10=0,0,EU20/EQ10*100)</f>
        <v>3.2679738562091507</v>
      </c>
      <c r="EV10" s="133">
        <f>IF(EQ10=0,0,EV20/EQ10*100)</f>
        <v>16.993464052287582</v>
      </c>
      <c r="EW10" s="133">
        <f>IF(EQ10=0,0,EW20/EQ10*100)</f>
        <v>0</v>
      </c>
      <c r="EX10" s="133">
        <f>IF(EQ10=0,0,EX20/EQ10*100)</f>
        <v>66.666666666666657</v>
      </c>
      <c r="EY10" s="238">
        <v>18.176470588235293</v>
      </c>
      <c r="EZ10" s="147">
        <f>EZ20</f>
        <v>187</v>
      </c>
      <c r="FA10" s="133">
        <f t="shared" si="38"/>
        <v>91.443850267379673</v>
      </c>
      <c r="FB10" s="133">
        <f t="shared" si="38"/>
        <v>5.3475935828877006</v>
      </c>
      <c r="FC10" s="133">
        <f t="shared" si="38"/>
        <v>0.53475935828876997</v>
      </c>
      <c r="FD10" s="133">
        <f t="shared" si="38"/>
        <v>0.53475935828876997</v>
      </c>
      <c r="FE10" s="133">
        <f t="shared" si="38"/>
        <v>0.53475935828876997</v>
      </c>
      <c r="FF10" s="133">
        <f t="shared" si="38"/>
        <v>1.6042780748663104</v>
      </c>
      <c r="FG10" s="133">
        <f t="shared" si="38"/>
        <v>0</v>
      </c>
      <c r="FH10" s="238">
        <v>1.0695187165775402</v>
      </c>
      <c r="FI10" s="147">
        <f>FI20</f>
        <v>187</v>
      </c>
      <c r="FJ10" s="133">
        <f t="shared" si="39"/>
        <v>86.631016042780757</v>
      </c>
      <c r="FK10" s="133">
        <f t="shared" si="39"/>
        <v>11.76470588235294</v>
      </c>
      <c r="FL10" s="133">
        <f t="shared" si="39"/>
        <v>1.0695187165775399</v>
      </c>
      <c r="FM10" s="133">
        <f t="shared" si="39"/>
        <v>0.53475935828876997</v>
      </c>
      <c r="FN10" s="133">
        <f t="shared" si="39"/>
        <v>0</v>
      </c>
      <c r="FO10" s="133">
        <f t="shared" si="39"/>
        <v>0</v>
      </c>
      <c r="FP10" s="133">
        <f t="shared" si="39"/>
        <v>0</v>
      </c>
      <c r="FQ10" s="238">
        <v>0.42780748663101603</v>
      </c>
    </row>
    <row r="14" spans="1:173" ht="15" customHeight="1" x14ac:dyDescent="0.15">
      <c r="A14" s="230" t="s">
        <v>868</v>
      </c>
      <c r="B14" s="231"/>
      <c r="C14" s="156">
        <v>1601</v>
      </c>
      <c r="D14" s="156">
        <v>1070</v>
      </c>
      <c r="E14" s="156">
        <v>15</v>
      </c>
      <c r="F14" s="156">
        <v>159</v>
      </c>
      <c r="G14" s="156">
        <v>315</v>
      </c>
      <c r="H14" s="156">
        <v>42</v>
      </c>
      <c r="I14" s="156">
        <v>1601</v>
      </c>
      <c r="J14" s="156">
        <v>815</v>
      </c>
      <c r="K14" s="156">
        <v>21</v>
      </c>
      <c r="L14" s="156">
        <v>298</v>
      </c>
      <c r="M14" s="156">
        <v>403</v>
      </c>
      <c r="N14" s="156">
        <v>64</v>
      </c>
      <c r="O14" s="156">
        <v>1601</v>
      </c>
      <c r="P14" s="156">
        <v>125</v>
      </c>
      <c r="Q14" s="156">
        <v>33</v>
      </c>
      <c r="R14" s="156">
        <v>1115</v>
      </c>
      <c r="S14" s="156">
        <v>273</v>
      </c>
      <c r="T14" s="156">
        <v>55</v>
      </c>
      <c r="U14" s="156">
        <v>1601</v>
      </c>
      <c r="V14" s="156">
        <v>795</v>
      </c>
      <c r="W14" s="156">
        <v>11</v>
      </c>
      <c r="X14" s="156">
        <v>437</v>
      </c>
      <c r="Y14" s="156">
        <v>281</v>
      </c>
      <c r="Z14" s="156">
        <v>77</v>
      </c>
      <c r="AA14" s="156">
        <v>1601</v>
      </c>
      <c r="AB14" s="156">
        <v>684</v>
      </c>
      <c r="AC14" s="156">
        <v>24</v>
      </c>
      <c r="AD14" s="156">
        <v>523</v>
      </c>
      <c r="AE14" s="156">
        <v>300</v>
      </c>
      <c r="AF14" s="156">
        <v>70</v>
      </c>
      <c r="AG14" s="156">
        <v>1601</v>
      </c>
      <c r="AH14" s="156">
        <v>1047</v>
      </c>
      <c r="AI14" s="156">
        <v>39</v>
      </c>
      <c r="AJ14" s="156">
        <v>32</v>
      </c>
      <c r="AK14" s="156">
        <v>7</v>
      </c>
      <c r="AL14" s="156">
        <v>4</v>
      </c>
      <c r="AM14" s="156">
        <v>9</v>
      </c>
      <c r="AN14" s="156">
        <v>37</v>
      </c>
      <c r="AO14" s="156">
        <v>26</v>
      </c>
      <c r="AP14" s="156">
        <v>14</v>
      </c>
      <c r="AQ14" s="156">
        <v>43</v>
      </c>
      <c r="AR14" s="156">
        <v>20</v>
      </c>
      <c r="AS14" s="156">
        <v>1</v>
      </c>
      <c r="AT14" s="156">
        <v>34</v>
      </c>
      <c r="AU14" s="156">
        <v>53</v>
      </c>
      <c r="AV14" s="156">
        <v>0</v>
      </c>
      <c r="AW14" s="156">
        <v>4</v>
      </c>
      <c r="AX14" s="156">
        <v>3</v>
      </c>
      <c r="AY14" s="156">
        <v>82</v>
      </c>
      <c r="AZ14" s="156">
        <v>236</v>
      </c>
      <c r="BA14" s="156">
        <v>1601</v>
      </c>
      <c r="BB14" s="156">
        <v>437</v>
      </c>
      <c r="BC14" s="156">
        <v>1130</v>
      </c>
      <c r="BD14" s="156">
        <v>34</v>
      </c>
      <c r="BE14" s="156">
        <v>1601</v>
      </c>
      <c r="BF14" s="156">
        <v>19</v>
      </c>
      <c r="BG14" s="156">
        <v>113</v>
      </c>
      <c r="BH14" s="156">
        <v>156</v>
      </c>
      <c r="BI14" s="156">
        <v>572</v>
      </c>
      <c r="BJ14" s="156">
        <v>354</v>
      </c>
      <c r="BK14" s="156">
        <v>289</v>
      </c>
      <c r="BL14" s="156">
        <v>98</v>
      </c>
      <c r="BM14" s="156"/>
      <c r="BN14" s="156">
        <v>1601</v>
      </c>
      <c r="BO14" s="156">
        <v>171</v>
      </c>
      <c r="BP14" s="156">
        <v>116</v>
      </c>
      <c r="BQ14" s="156">
        <v>101</v>
      </c>
      <c r="BR14" s="156">
        <v>123</v>
      </c>
      <c r="BS14" s="156">
        <v>407</v>
      </c>
      <c r="BT14" s="156">
        <v>20</v>
      </c>
      <c r="BU14" s="156">
        <v>663</v>
      </c>
      <c r="BV14" s="156"/>
      <c r="BW14" s="156">
        <v>1582</v>
      </c>
      <c r="BX14" s="156">
        <v>292</v>
      </c>
      <c r="BY14" s="156">
        <v>424</v>
      </c>
      <c r="BZ14" s="156">
        <v>177</v>
      </c>
      <c r="CA14" s="156">
        <v>283</v>
      </c>
      <c r="CB14" s="156">
        <v>152</v>
      </c>
      <c r="CC14" s="156">
        <v>55</v>
      </c>
      <c r="CD14" s="156">
        <v>199</v>
      </c>
      <c r="CE14" s="156"/>
      <c r="CF14" s="156">
        <v>1582</v>
      </c>
      <c r="CG14" s="156">
        <v>1096</v>
      </c>
      <c r="CH14" s="156">
        <v>5</v>
      </c>
      <c r="CI14" s="156">
        <v>30</v>
      </c>
      <c r="CJ14" s="156">
        <v>41</v>
      </c>
      <c r="CK14" s="156">
        <v>21</v>
      </c>
      <c r="CL14" s="156">
        <v>0</v>
      </c>
      <c r="CM14" s="156">
        <v>389</v>
      </c>
      <c r="CN14" s="156"/>
      <c r="CO14" s="156">
        <v>1582</v>
      </c>
      <c r="CP14" s="156">
        <v>384</v>
      </c>
      <c r="CQ14" s="156">
        <v>218</v>
      </c>
      <c r="CR14" s="156">
        <v>278</v>
      </c>
      <c r="CS14" s="156">
        <v>298</v>
      </c>
      <c r="CT14" s="156">
        <v>93</v>
      </c>
      <c r="CU14" s="156">
        <v>17</v>
      </c>
      <c r="CV14" s="156">
        <v>294</v>
      </c>
      <c r="CW14" s="156"/>
      <c r="CX14" s="156">
        <v>1290</v>
      </c>
      <c r="CY14" s="156">
        <v>185</v>
      </c>
      <c r="CZ14" s="156">
        <v>16</v>
      </c>
      <c r="DA14" s="156">
        <v>31</v>
      </c>
      <c r="DB14" s="156">
        <v>100</v>
      </c>
      <c r="DC14" s="156">
        <v>331</v>
      </c>
      <c r="DD14" s="156">
        <v>12</v>
      </c>
      <c r="DE14" s="156">
        <v>615</v>
      </c>
      <c r="DF14" s="156"/>
      <c r="DG14" s="156">
        <v>1290</v>
      </c>
      <c r="DH14" s="156">
        <v>372</v>
      </c>
      <c r="DI14" s="156">
        <v>8</v>
      </c>
      <c r="DJ14" s="156">
        <v>7</v>
      </c>
      <c r="DK14" s="156">
        <v>19</v>
      </c>
      <c r="DL14" s="156">
        <v>26</v>
      </c>
      <c r="DM14" s="156">
        <v>50</v>
      </c>
      <c r="DN14" s="156">
        <v>808</v>
      </c>
      <c r="DO14" s="156"/>
      <c r="DP14" s="156">
        <v>1290</v>
      </c>
      <c r="DQ14" s="156">
        <v>316</v>
      </c>
      <c r="DR14" s="156">
        <v>15</v>
      </c>
      <c r="DS14" s="156">
        <v>9</v>
      </c>
      <c r="DT14" s="156">
        <v>22</v>
      </c>
      <c r="DU14" s="156">
        <v>86</v>
      </c>
      <c r="DV14" s="156">
        <v>88</v>
      </c>
      <c r="DW14" s="156">
        <v>754</v>
      </c>
      <c r="DX14" s="156"/>
      <c r="DY14" s="156">
        <v>1290</v>
      </c>
      <c r="DZ14" s="156">
        <v>144</v>
      </c>
      <c r="EA14" s="156">
        <v>93</v>
      </c>
      <c r="EB14" s="156">
        <v>340</v>
      </c>
      <c r="EC14" s="156">
        <v>125</v>
      </c>
      <c r="ED14" s="156">
        <v>6</v>
      </c>
      <c r="EE14" s="156">
        <v>8</v>
      </c>
      <c r="EF14" s="156">
        <v>574</v>
      </c>
      <c r="EG14" s="156"/>
      <c r="EH14" s="156">
        <v>1290</v>
      </c>
      <c r="EI14" s="156">
        <v>369</v>
      </c>
      <c r="EJ14" s="156">
        <v>119</v>
      </c>
      <c r="EK14" s="156">
        <v>23</v>
      </c>
      <c r="EL14" s="156">
        <v>10</v>
      </c>
      <c r="EM14" s="156">
        <v>2</v>
      </c>
      <c r="EN14" s="156">
        <v>0</v>
      </c>
      <c r="EO14" s="156">
        <v>767</v>
      </c>
      <c r="EP14" s="156"/>
      <c r="EQ14" s="156">
        <v>1290</v>
      </c>
      <c r="ER14" s="156">
        <v>210</v>
      </c>
      <c r="ES14" s="156">
        <v>10</v>
      </c>
      <c r="ET14" s="156">
        <v>10</v>
      </c>
      <c r="EU14" s="156">
        <v>98</v>
      </c>
      <c r="EV14" s="156">
        <v>292</v>
      </c>
      <c r="EW14" s="156">
        <v>7</v>
      </c>
      <c r="EX14" s="156">
        <v>663</v>
      </c>
      <c r="EY14" s="156"/>
      <c r="EZ14" s="156">
        <v>1582</v>
      </c>
      <c r="FA14" s="156">
        <v>1313</v>
      </c>
      <c r="FB14" s="156">
        <v>138</v>
      </c>
      <c r="FC14" s="156">
        <v>80</v>
      </c>
      <c r="FD14" s="156">
        <v>15</v>
      </c>
      <c r="FE14" s="156">
        <v>7</v>
      </c>
      <c r="FF14" s="156">
        <v>29</v>
      </c>
      <c r="FG14" s="156">
        <v>0</v>
      </c>
      <c r="FH14" s="156"/>
      <c r="FI14" s="156">
        <v>1582</v>
      </c>
      <c r="FJ14" s="156">
        <v>1178</v>
      </c>
      <c r="FK14" s="156">
        <v>346</v>
      </c>
      <c r="FL14" s="156">
        <v>47</v>
      </c>
      <c r="FM14" s="156">
        <v>5</v>
      </c>
      <c r="FN14" s="156">
        <v>0</v>
      </c>
      <c r="FO14" s="156">
        <v>6</v>
      </c>
      <c r="FP14" s="156">
        <v>0</v>
      </c>
      <c r="FQ14" s="156"/>
    </row>
    <row r="15" spans="1:173" ht="15" customHeight="1" x14ac:dyDescent="0.15">
      <c r="A15" s="236"/>
      <c r="B15" s="237"/>
      <c r="C15" s="156"/>
      <c r="D15" s="156"/>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6"/>
      <c r="AZ15" s="156"/>
      <c r="BA15" s="156"/>
      <c r="BB15" s="156"/>
      <c r="BC15" s="156"/>
      <c r="BD15" s="156"/>
      <c r="BE15" s="156"/>
      <c r="BF15" s="156"/>
      <c r="BG15" s="156"/>
      <c r="BH15" s="156"/>
      <c r="BI15" s="156"/>
      <c r="BJ15" s="156"/>
      <c r="BK15" s="156"/>
      <c r="BL15" s="156"/>
      <c r="BM15" s="156"/>
      <c r="BN15" s="156"/>
      <c r="BO15" s="156"/>
      <c r="BP15" s="156"/>
      <c r="BQ15" s="156"/>
      <c r="BR15" s="156"/>
      <c r="BS15" s="156"/>
      <c r="BT15" s="156"/>
      <c r="BU15" s="156"/>
      <c r="BV15" s="156"/>
      <c r="BW15" s="156"/>
      <c r="BX15" s="156"/>
      <c r="BY15" s="156"/>
      <c r="BZ15" s="156"/>
      <c r="CA15" s="156"/>
      <c r="CB15" s="156"/>
      <c r="CC15" s="156"/>
      <c r="CD15" s="156"/>
      <c r="CE15" s="156"/>
      <c r="CF15" s="156"/>
      <c r="CG15" s="156"/>
      <c r="CH15" s="156"/>
      <c r="CI15" s="156"/>
      <c r="CJ15" s="156"/>
      <c r="CK15" s="156"/>
      <c r="CL15" s="156"/>
      <c r="CM15" s="156"/>
      <c r="CN15" s="156"/>
      <c r="CO15" s="156"/>
      <c r="CP15" s="156"/>
      <c r="CQ15" s="156"/>
      <c r="CR15" s="156"/>
      <c r="CS15" s="156"/>
      <c r="CT15" s="156"/>
      <c r="CU15" s="156"/>
      <c r="CV15" s="156"/>
      <c r="CW15" s="156"/>
      <c r="CX15" s="156"/>
      <c r="CY15" s="156"/>
      <c r="CZ15" s="156"/>
      <c r="DA15" s="156"/>
      <c r="DB15" s="156"/>
      <c r="DC15" s="156"/>
      <c r="DD15" s="156"/>
      <c r="DE15" s="156"/>
      <c r="DF15" s="156"/>
      <c r="DG15" s="156"/>
      <c r="DH15" s="156"/>
      <c r="DI15" s="156"/>
      <c r="DJ15" s="156"/>
      <c r="DK15" s="156"/>
      <c r="DL15" s="156"/>
      <c r="DM15" s="156"/>
      <c r="DN15" s="156"/>
      <c r="DO15" s="156"/>
      <c r="DP15" s="156"/>
      <c r="DQ15" s="156"/>
      <c r="DR15" s="156"/>
      <c r="DS15" s="156"/>
      <c r="DT15" s="156"/>
      <c r="DU15" s="156"/>
      <c r="DV15" s="156"/>
      <c r="DW15" s="156"/>
      <c r="DX15" s="156"/>
      <c r="DY15" s="156"/>
      <c r="DZ15" s="156"/>
      <c r="EA15" s="156"/>
      <c r="EB15" s="156"/>
      <c r="EC15" s="156"/>
      <c r="ED15" s="156"/>
      <c r="EE15" s="156"/>
      <c r="EF15" s="156"/>
      <c r="EG15" s="156"/>
      <c r="EH15" s="156"/>
      <c r="EI15" s="156"/>
      <c r="EJ15" s="156"/>
      <c r="EK15" s="156"/>
      <c r="EL15" s="156"/>
      <c r="EM15" s="156"/>
      <c r="EN15" s="156"/>
      <c r="EO15" s="156"/>
      <c r="EP15" s="156"/>
      <c r="EQ15" s="156"/>
      <c r="ER15" s="156"/>
      <c r="ES15" s="156"/>
      <c r="ET15" s="156"/>
      <c r="EU15" s="156"/>
      <c r="EV15" s="156"/>
      <c r="EW15" s="156"/>
      <c r="EX15" s="156"/>
      <c r="EY15" s="156"/>
      <c r="EZ15" s="156"/>
      <c r="FA15" s="156"/>
      <c r="FB15" s="156"/>
      <c r="FC15" s="156"/>
      <c r="FD15" s="156"/>
      <c r="FE15" s="156"/>
      <c r="FF15" s="156"/>
      <c r="FG15" s="156"/>
      <c r="FH15" s="156"/>
      <c r="FI15" s="156"/>
      <c r="FJ15" s="156"/>
      <c r="FK15" s="156"/>
      <c r="FL15" s="156"/>
      <c r="FM15" s="156"/>
      <c r="FN15" s="156"/>
      <c r="FO15" s="156"/>
      <c r="FP15" s="156"/>
      <c r="FQ15" s="156"/>
    </row>
    <row r="16" spans="1:173" ht="15" customHeight="1" x14ac:dyDescent="0.15">
      <c r="A16" s="242" t="s">
        <v>869</v>
      </c>
      <c r="B16" s="243" t="s">
        <v>888</v>
      </c>
      <c r="C16" s="156">
        <v>570</v>
      </c>
      <c r="D16" s="156">
        <v>473</v>
      </c>
      <c r="E16" s="156">
        <v>4</v>
      </c>
      <c r="F16" s="156">
        <v>16</v>
      </c>
      <c r="G16" s="156">
        <v>72</v>
      </c>
      <c r="H16" s="156">
        <v>5</v>
      </c>
      <c r="I16" s="156">
        <v>570</v>
      </c>
      <c r="J16" s="156">
        <v>435</v>
      </c>
      <c r="K16" s="156">
        <v>6</v>
      </c>
      <c r="L16" s="156">
        <v>58</v>
      </c>
      <c r="M16" s="156">
        <v>60</v>
      </c>
      <c r="N16" s="156">
        <v>11</v>
      </c>
      <c r="O16" s="156">
        <v>570</v>
      </c>
      <c r="P16" s="156">
        <v>49</v>
      </c>
      <c r="Q16" s="156">
        <v>17</v>
      </c>
      <c r="R16" s="156">
        <v>419</v>
      </c>
      <c r="S16" s="156">
        <v>71</v>
      </c>
      <c r="T16" s="156">
        <v>14</v>
      </c>
      <c r="U16" s="156">
        <v>570</v>
      </c>
      <c r="V16" s="156">
        <v>457</v>
      </c>
      <c r="W16" s="156">
        <v>2</v>
      </c>
      <c r="X16" s="156">
        <v>59</v>
      </c>
      <c r="Y16" s="156">
        <v>39</v>
      </c>
      <c r="Z16" s="156">
        <v>13</v>
      </c>
      <c r="AA16" s="156">
        <v>570</v>
      </c>
      <c r="AB16" s="156">
        <v>415</v>
      </c>
      <c r="AC16" s="156">
        <v>7</v>
      </c>
      <c r="AD16" s="156">
        <v>98</v>
      </c>
      <c r="AE16" s="156">
        <v>37</v>
      </c>
      <c r="AF16" s="156">
        <v>13</v>
      </c>
      <c r="AG16" s="156">
        <v>570</v>
      </c>
      <c r="AH16" s="156">
        <v>417</v>
      </c>
      <c r="AI16" s="156">
        <v>0</v>
      </c>
      <c r="AJ16" s="156">
        <v>1</v>
      </c>
      <c r="AK16" s="156">
        <v>0</v>
      </c>
      <c r="AL16" s="156">
        <v>0</v>
      </c>
      <c r="AM16" s="156">
        <v>1</v>
      </c>
      <c r="AN16" s="156">
        <v>11</v>
      </c>
      <c r="AO16" s="156">
        <v>9</v>
      </c>
      <c r="AP16" s="156">
        <v>7</v>
      </c>
      <c r="AQ16" s="156">
        <v>13</v>
      </c>
      <c r="AR16" s="156">
        <v>3</v>
      </c>
      <c r="AS16" s="156">
        <v>0</v>
      </c>
      <c r="AT16" s="156">
        <v>2</v>
      </c>
      <c r="AU16" s="156">
        <v>11</v>
      </c>
      <c r="AV16" s="156">
        <v>0</v>
      </c>
      <c r="AW16" s="156">
        <v>0</v>
      </c>
      <c r="AX16" s="156">
        <v>0</v>
      </c>
      <c r="AY16" s="156">
        <v>26</v>
      </c>
      <c r="AZ16" s="156">
        <v>80</v>
      </c>
      <c r="BA16" s="156">
        <v>570</v>
      </c>
      <c r="BB16" s="156">
        <v>171</v>
      </c>
      <c r="BC16" s="156">
        <v>390</v>
      </c>
      <c r="BD16" s="156">
        <v>9</v>
      </c>
      <c r="BE16" s="156">
        <v>570</v>
      </c>
      <c r="BF16" s="156">
        <v>6</v>
      </c>
      <c r="BG16" s="156">
        <v>33</v>
      </c>
      <c r="BH16" s="156">
        <v>111</v>
      </c>
      <c r="BI16" s="156">
        <v>369</v>
      </c>
      <c r="BJ16" s="156">
        <v>14</v>
      </c>
      <c r="BK16" s="156">
        <v>7</v>
      </c>
      <c r="BL16" s="156">
        <v>30</v>
      </c>
      <c r="BM16" s="156"/>
      <c r="BN16" s="156">
        <v>570</v>
      </c>
      <c r="BO16" s="156">
        <v>63</v>
      </c>
      <c r="BP16" s="156">
        <v>55</v>
      </c>
      <c r="BQ16" s="156">
        <v>55</v>
      </c>
      <c r="BR16" s="156">
        <v>54</v>
      </c>
      <c r="BS16" s="156">
        <v>121</v>
      </c>
      <c r="BT16" s="156">
        <v>6</v>
      </c>
      <c r="BU16" s="156">
        <v>216</v>
      </c>
      <c r="BV16" s="156"/>
      <c r="BW16" s="156">
        <v>564</v>
      </c>
      <c r="BX16" s="156">
        <v>123</v>
      </c>
      <c r="BY16" s="156">
        <v>214</v>
      </c>
      <c r="BZ16" s="156">
        <v>82</v>
      </c>
      <c r="CA16" s="156">
        <v>78</v>
      </c>
      <c r="CB16" s="156">
        <v>1</v>
      </c>
      <c r="CC16" s="156">
        <v>4</v>
      </c>
      <c r="CD16" s="156">
        <v>62</v>
      </c>
      <c r="CE16" s="156"/>
      <c r="CF16" s="156">
        <v>564</v>
      </c>
      <c r="CG16" s="156">
        <v>390</v>
      </c>
      <c r="CH16" s="156">
        <v>3</v>
      </c>
      <c r="CI16" s="156">
        <v>27</v>
      </c>
      <c r="CJ16" s="156">
        <v>19</v>
      </c>
      <c r="CK16" s="156">
        <v>0</v>
      </c>
      <c r="CL16" s="156">
        <v>0</v>
      </c>
      <c r="CM16" s="156">
        <v>125</v>
      </c>
      <c r="CN16" s="156"/>
      <c r="CO16" s="156">
        <v>564</v>
      </c>
      <c r="CP16" s="156">
        <v>130</v>
      </c>
      <c r="CQ16" s="156">
        <v>85</v>
      </c>
      <c r="CR16" s="156">
        <v>138</v>
      </c>
      <c r="CS16" s="156">
        <v>104</v>
      </c>
      <c r="CT16" s="156">
        <v>2</v>
      </c>
      <c r="CU16" s="156">
        <v>2</v>
      </c>
      <c r="CV16" s="156">
        <v>103</v>
      </c>
      <c r="CW16" s="156"/>
      <c r="CX16" s="156">
        <v>441</v>
      </c>
      <c r="CY16" s="156">
        <v>95</v>
      </c>
      <c r="CZ16" s="156">
        <v>2</v>
      </c>
      <c r="DA16" s="156">
        <v>10</v>
      </c>
      <c r="DB16" s="156">
        <v>17</v>
      </c>
      <c r="DC16" s="156">
        <v>43</v>
      </c>
      <c r="DD16" s="156">
        <v>3</v>
      </c>
      <c r="DE16" s="156">
        <v>271</v>
      </c>
      <c r="DF16" s="156"/>
      <c r="DG16" s="156">
        <v>441</v>
      </c>
      <c r="DH16" s="156">
        <v>133</v>
      </c>
      <c r="DI16" s="156">
        <v>0</v>
      </c>
      <c r="DJ16" s="156">
        <v>1</v>
      </c>
      <c r="DK16" s="156">
        <v>1</v>
      </c>
      <c r="DL16" s="156">
        <v>1</v>
      </c>
      <c r="DM16" s="156">
        <v>3</v>
      </c>
      <c r="DN16" s="156">
        <v>302</v>
      </c>
      <c r="DO16" s="156"/>
      <c r="DP16" s="156">
        <v>441</v>
      </c>
      <c r="DQ16" s="156">
        <v>107</v>
      </c>
      <c r="DR16" s="156">
        <v>0</v>
      </c>
      <c r="DS16" s="156">
        <v>4</v>
      </c>
      <c r="DT16" s="156">
        <v>7</v>
      </c>
      <c r="DU16" s="156">
        <v>22</v>
      </c>
      <c r="DV16" s="156">
        <v>12</v>
      </c>
      <c r="DW16" s="156">
        <v>289</v>
      </c>
      <c r="DX16" s="156"/>
      <c r="DY16" s="156">
        <v>441</v>
      </c>
      <c r="DZ16" s="156">
        <v>29</v>
      </c>
      <c r="EA16" s="156">
        <v>44</v>
      </c>
      <c r="EB16" s="156">
        <v>119</v>
      </c>
      <c r="EC16" s="156">
        <v>43</v>
      </c>
      <c r="ED16" s="156">
        <v>3</v>
      </c>
      <c r="EE16" s="156">
        <v>2</v>
      </c>
      <c r="EF16" s="156">
        <v>201</v>
      </c>
      <c r="EG16" s="156"/>
      <c r="EH16" s="156">
        <v>441</v>
      </c>
      <c r="EI16" s="156">
        <v>102</v>
      </c>
      <c r="EJ16" s="156">
        <v>55</v>
      </c>
      <c r="EK16" s="156">
        <v>8</v>
      </c>
      <c r="EL16" s="156">
        <v>5</v>
      </c>
      <c r="EM16" s="156">
        <v>0</v>
      </c>
      <c r="EN16" s="156">
        <v>0</v>
      </c>
      <c r="EO16" s="156">
        <v>271</v>
      </c>
      <c r="EP16" s="156"/>
      <c r="EQ16" s="156">
        <v>441</v>
      </c>
      <c r="ER16" s="156">
        <v>106</v>
      </c>
      <c r="ES16" s="156">
        <v>2</v>
      </c>
      <c r="ET16" s="156">
        <v>2</v>
      </c>
      <c r="EU16" s="156">
        <v>16</v>
      </c>
      <c r="EV16" s="156">
        <v>34</v>
      </c>
      <c r="EW16" s="156">
        <v>1</v>
      </c>
      <c r="EX16" s="156">
        <v>280</v>
      </c>
      <c r="EY16" s="156"/>
      <c r="EZ16" s="156">
        <v>564</v>
      </c>
      <c r="FA16" s="156">
        <v>481</v>
      </c>
      <c r="FB16" s="156">
        <v>45</v>
      </c>
      <c r="FC16" s="156">
        <v>28</v>
      </c>
      <c r="FD16" s="156">
        <v>4</v>
      </c>
      <c r="FE16" s="156">
        <v>3</v>
      </c>
      <c r="FF16" s="156">
        <v>3</v>
      </c>
      <c r="FG16" s="156">
        <v>0</v>
      </c>
      <c r="FH16" s="156"/>
      <c r="FI16" s="156">
        <v>564</v>
      </c>
      <c r="FJ16" s="156">
        <v>433</v>
      </c>
      <c r="FK16" s="156">
        <v>115</v>
      </c>
      <c r="FL16" s="156">
        <v>14</v>
      </c>
      <c r="FM16" s="156">
        <v>1</v>
      </c>
      <c r="FN16" s="156">
        <v>0</v>
      </c>
      <c r="FO16" s="156">
        <v>1</v>
      </c>
      <c r="FP16" s="156">
        <v>0</v>
      </c>
      <c r="FQ16" s="156"/>
    </row>
    <row r="17" spans="1:173" ht="15" customHeight="1" x14ac:dyDescent="0.15">
      <c r="A17" s="150" t="s">
        <v>871</v>
      </c>
      <c r="B17" s="244" t="s">
        <v>872</v>
      </c>
      <c r="C17" s="156">
        <v>285</v>
      </c>
      <c r="D17" s="156">
        <v>184</v>
      </c>
      <c r="E17" s="156">
        <v>3</v>
      </c>
      <c r="F17" s="156">
        <v>38</v>
      </c>
      <c r="G17" s="156">
        <v>47</v>
      </c>
      <c r="H17" s="156">
        <v>13</v>
      </c>
      <c r="I17" s="156">
        <v>285</v>
      </c>
      <c r="J17" s="156">
        <v>75</v>
      </c>
      <c r="K17" s="156">
        <v>4</v>
      </c>
      <c r="L17" s="156">
        <v>88</v>
      </c>
      <c r="M17" s="156">
        <v>95</v>
      </c>
      <c r="N17" s="156">
        <v>23</v>
      </c>
      <c r="O17" s="156">
        <v>285</v>
      </c>
      <c r="P17" s="156">
        <v>6</v>
      </c>
      <c r="Q17" s="156">
        <v>4</v>
      </c>
      <c r="R17" s="156">
        <v>215</v>
      </c>
      <c r="S17" s="156">
        <v>53</v>
      </c>
      <c r="T17" s="156">
        <v>7</v>
      </c>
      <c r="U17" s="156">
        <v>285</v>
      </c>
      <c r="V17" s="156">
        <v>61</v>
      </c>
      <c r="W17" s="156">
        <v>4</v>
      </c>
      <c r="X17" s="156">
        <v>124</v>
      </c>
      <c r="Y17" s="156">
        <v>71</v>
      </c>
      <c r="Z17" s="156">
        <v>25</v>
      </c>
      <c r="AA17" s="156">
        <v>285</v>
      </c>
      <c r="AB17" s="156">
        <v>44</v>
      </c>
      <c r="AC17" s="156">
        <v>7</v>
      </c>
      <c r="AD17" s="156">
        <v>137</v>
      </c>
      <c r="AE17" s="156">
        <v>77</v>
      </c>
      <c r="AF17" s="156">
        <v>20</v>
      </c>
      <c r="AG17" s="156">
        <v>285</v>
      </c>
      <c r="AH17" s="156">
        <v>162</v>
      </c>
      <c r="AI17" s="156">
        <v>9</v>
      </c>
      <c r="AJ17" s="156">
        <v>6</v>
      </c>
      <c r="AK17" s="156">
        <v>1</v>
      </c>
      <c r="AL17" s="156">
        <v>0</v>
      </c>
      <c r="AM17" s="156">
        <v>5</v>
      </c>
      <c r="AN17" s="156">
        <v>10</v>
      </c>
      <c r="AO17" s="156">
        <v>7</v>
      </c>
      <c r="AP17" s="156">
        <v>2</v>
      </c>
      <c r="AQ17" s="156">
        <v>11</v>
      </c>
      <c r="AR17" s="156">
        <v>8</v>
      </c>
      <c r="AS17" s="156">
        <v>1</v>
      </c>
      <c r="AT17" s="156">
        <v>10</v>
      </c>
      <c r="AU17" s="156">
        <v>15</v>
      </c>
      <c r="AV17" s="156">
        <v>0</v>
      </c>
      <c r="AW17" s="156">
        <v>2</v>
      </c>
      <c r="AX17" s="156">
        <v>2</v>
      </c>
      <c r="AY17" s="156">
        <v>19</v>
      </c>
      <c r="AZ17" s="156">
        <v>45</v>
      </c>
      <c r="BA17" s="156">
        <v>285</v>
      </c>
      <c r="BB17" s="156">
        <v>93</v>
      </c>
      <c r="BC17" s="156">
        <v>187</v>
      </c>
      <c r="BD17" s="156">
        <v>5</v>
      </c>
      <c r="BE17" s="156">
        <v>285</v>
      </c>
      <c r="BF17" s="156">
        <v>2</v>
      </c>
      <c r="BG17" s="156">
        <v>3</v>
      </c>
      <c r="BH17" s="156">
        <v>6</v>
      </c>
      <c r="BI17" s="156">
        <v>34</v>
      </c>
      <c r="BJ17" s="156">
        <v>128</v>
      </c>
      <c r="BK17" s="156">
        <v>92</v>
      </c>
      <c r="BL17" s="156">
        <v>20</v>
      </c>
      <c r="BM17" s="156"/>
      <c r="BN17" s="156">
        <v>285</v>
      </c>
      <c r="BO17" s="156">
        <v>31</v>
      </c>
      <c r="BP17" s="156">
        <v>11</v>
      </c>
      <c r="BQ17" s="156">
        <v>12</v>
      </c>
      <c r="BR17" s="156">
        <v>28</v>
      </c>
      <c r="BS17" s="156">
        <v>82</v>
      </c>
      <c r="BT17" s="156">
        <v>3</v>
      </c>
      <c r="BU17" s="156">
        <v>118</v>
      </c>
      <c r="BV17" s="156"/>
      <c r="BW17" s="156">
        <v>283</v>
      </c>
      <c r="BX17" s="156">
        <v>30</v>
      </c>
      <c r="BY17" s="156">
        <v>42</v>
      </c>
      <c r="BZ17" s="156">
        <v>36</v>
      </c>
      <c r="CA17" s="156">
        <v>74</v>
      </c>
      <c r="CB17" s="156">
        <v>53</v>
      </c>
      <c r="CC17" s="156">
        <v>13</v>
      </c>
      <c r="CD17" s="156">
        <v>35</v>
      </c>
      <c r="CE17" s="156"/>
      <c r="CF17" s="156">
        <v>283</v>
      </c>
      <c r="CG17" s="156">
        <v>186</v>
      </c>
      <c r="CH17" s="156">
        <v>0</v>
      </c>
      <c r="CI17" s="156">
        <v>0</v>
      </c>
      <c r="CJ17" s="156">
        <v>10</v>
      </c>
      <c r="CK17" s="156">
        <v>8</v>
      </c>
      <c r="CL17" s="156">
        <v>0</v>
      </c>
      <c r="CM17" s="156">
        <v>79</v>
      </c>
      <c r="CN17" s="156"/>
      <c r="CO17" s="156">
        <v>283</v>
      </c>
      <c r="CP17" s="156">
        <v>72</v>
      </c>
      <c r="CQ17" s="156">
        <v>31</v>
      </c>
      <c r="CR17" s="156">
        <v>44</v>
      </c>
      <c r="CS17" s="156">
        <v>59</v>
      </c>
      <c r="CT17" s="156">
        <v>26</v>
      </c>
      <c r="CU17" s="156">
        <v>1</v>
      </c>
      <c r="CV17" s="156">
        <v>50</v>
      </c>
      <c r="CW17" s="156"/>
      <c r="CX17" s="156">
        <v>253</v>
      </c>
      <c r="CY17" s="156">
        <v>22</v>
      </c>
      <c r="CZ17" s="156">
        <v>5</v>
      </c>
      <c r="DA17" s="156">
        <v>7</v>
      </c>
      <c r="DB17" s="156">
        <v>34</v>
      </c>
      <c r="DC17" s="156">
        <v>92</v>
      </c>
      <c r="DD17" s="156">
        <v>4</v>
      </c>
      <c r="DE17" s="156">
        <v>89</v>
      </c>
      <c r="DF17" s="156"/>
      <c r="DG17" s="156">
        <v>253</v>
      </c>
      <c r="DH17" s="156">
        <v>84</v>
      </c>
      <c r="DI17" s="156">
        <v>1</v>
      </c>
      <c r="DJ17" s="156">
        <v>0</v>
      </c>
      <c r="DK17" s="156">
        <v>5</v>
      </c>
      <c r="DL17" s="156">
        <v>8</v>
      </c>
      <c r="DM17" s="156">
        <v>14</v>
      </c>
      <c r="DN17" s="156">
        <v>141</v>
      </c>
      <c r="DO17" s="156"/>
      <c r="DP17" s="156">
        <v>253</v>
      </c>
      <c r="DQ17" s="156">
        <v>75</v>
      </c>
      <c r="DR17" s="156">
        <v>4</v>
      </c>
      <c r="DS17" s="156">
        <v>1</v>
      </c>
      <c r="DT17" s="156">
        <v>5</v>
      </c>
      <c r="DU17" s="156">
        <v>16</v>
      </c>
      <c r="DV17" s="156">
        <v>22</v>
      </c>
      <c r="DW17" s="156">
        <v>130</v>
      </c>
      <c r="DX17" s="156"/>
      <c r="DY17" s="156">
        <v>253</v>
      </c>
      <c r="DZ17" s="156">
        <v>43</v>
      </c>
      <c r="EA17" s="156">
        <v>13</v>
      </c>
      <c r="EB17" s="156">
        <v>74</v>
      </c>
      <c r="EC17" s="156">
        <v>22</v>
      </c>
      <c r="ED17" s="156">
        <v>1</v>
      </c>
      <c r="EE17" s="156">
        <v>0</v>
      </c>
      <c r="EF17" s="156">
        <v>100</v>
      </c>
      <c r="EG17" s="156"/>
      <c r="EH17" s="156">
        <v>253</v>
      </c>
      <c r="EI17" s="156">
        <v>87</v>
      </c>
      <c r="EJ17" s="156">
        <v>19</v>
      </c>
      <c r="EK17" s="156">
        <v>4</v>
      </c>
      <c r="EL17" s="156">
        <v>1</v>
      </c>
      <c r="EM17" s="156">
        <v>0</v>
      </c>
      <c r="EN17" s="156">
        <v>0</v>
      </c>
      <c r="EO17" s="156">
        <v>142</v>
      </c>
      <c r="EP17" s="156"/>
      <c r="EQ17" s="156">
        <v>253</v>
      </c>
      <c r="ER17" s="156">
        <v>29</v>
      </c>
      <c r="ES17" s="156">
        <v>1</v>
      </c>
      <c r="ET17" s="156">
        <v>2</v>
      </c>
      <c r="EU17" s="156">
        <v>28</v>
      </c>
      <c r="EV17" s="156">
        <v>92</v>
      </c>
      <c r="EW17" s="156">
        <v>1</v>
      </c>
      <c r="EX17" s="156">
        <v>100</v>
      </c>
      <c r="EY17" s="156"/>
      <c r="EZ17" s="156">
        <v>283</v>
      </c>
      <c r="FA17" s="156">
        <v>219</v>
      </c>
      <c r="FB17" s="156">
        <v>26</v>
      </c>
      <c r="FC17" s="156">
        <v>22</v>
      </c>
      <c r="FD17" s="156">
        <v>6</v>
      </c>
      <c r="FE17" s="156">
        <v>2</v>
      </c>
      <c r="FF17" s="156">
        <v>8</v>
      </c>
      <c r="FG17" s="156">
        <v>0</v>
      </c>
      <c r="FH17" s="156"/>
      <c r="FI17" s="156">
        <v>283</v>
      </c>
      <c r="FJ17" s="156">
        <v>197</v>
      </c>
      <c r="FK17" s="156">
        <v>71</v>
      </c>
      <c r="FL17" s="156">
        <v>14</v>
      </c>
      <c r="FM17" s="156">
        <v>1</v>
      </c>
      <c r="FN17" s="156">
        <v>0</v>
      </c>
      <c r="FO17" s="156">
        <v>0</v>
      </c>
      <c r="FP17" s="156">
        <v>0</v>
      </c>
      <c r="FQ17" s="156"/>
    </row>
    <row r="18" spans="1:173" ht="15" customHeight="1" x14ac:dyDescent="0.15">
      <c r="A18" s="252" t="s">
        <v>873</v>
      </c>
      <c r="B18" s="244" t="s">
        <v>889</v>
      </c>
      <c r="C18" s="156">
        <v>148</v>
      </c>
      <c r="D18" s="156">
        <v>118</v>
      </c>
      <c r="E18" s="156">
        <v>1</v>
      </c>
      <c r="F18" s="156">
        <v>5</v>
      </c>
      <c r="G18" s="156">
        <v>22</v>
      </c>
      <c r="H18" s="156">
        <v>2</v>
      </c>
      <c r="I18" s="156">
        <v>148</v>
      </c>
      <c r="J18" s="156">
        <v>118</v>
      </c>
      <c r="K18" s="156">
        <v>3</v>
      </c>
      <c r="L18" s="156">
        <v>7</v>
      </c>
      <c r="M18" s="156">
        <v>14</v>
      </c>
      <c r="N18" s="156">
        <v>6</v>
      </c>
      <c r="O18" s="156">
        <v>148</v>
      </c>
      <c r="P18" s="156">
        <v>15</v>
      </c>
      <c r="Q18" s="156">
        <v>5</v>
      </c>
      <c r="R18" s="156">
        <v>104</v>
      </c>
      <c r="S18" s="156">
        <v>20</v>
      </c>
      <c r="T18" s="156">
        <v>4</v>
      </c>
      <c r="U18" s="156">
        <v>148</v>
      </c>
      <c r="V18" s="156">
        <v>106</v>
      </c>
      <c r="W18" s="156">
        <v>0</v>
      </c>
      <c r="X18" s="156">
        <v>23</v>
      </c>
      <c r="Y18" s="156">
        <v>16</v>
      </c>
      <c r="Z18" s="156">
        <v>3</v>
      </c>
      <c r="AA18" s="156">
        <v>148</v>
      </c>
      <c r="AB18" s="156">
        <v>77</v>
      </c>
      <c r="AC18" s="156">
        <v>3</v>
      </c>
      <c r="AD18" s="156">
        <v>40</v>
      </c>
      <c r="AE18" s="156">
        <v>23</v>
      </c>
      <c r="AF18" s="156">
        <v>5</v>
      </c>
      <c r="AG18" s="156">
        <v>148</v>
      </c>
      <c r="AH18" s="156">
        <v>104</v>
      </c>
      <c r="AI18" s="156">
        <v>0</v>
      </c>
      <c r="AJ18" s="156">
        <v>0</v>
      </c>
      <c r="AK18" s="156">
        <v>0</v>
      </c>
      <c r="AL18" s="156">
        <v>0</v>
      </c>
      <c r="AM18" s="156">
        <v>0</v>
      </c>
      <c r="AN18" s="156">
        <v>6</v>
      </c>
      <c r="AO18" s="156">
        <v>0</v>
      </c>
      <c r="AP18" s="156">
        <v>0</v>
      </c>
      <c r="AQ18" s="156">
        <v>3</v>
      </c>
      <c r="AR18" s="156">
        <v>2</v>
      </c>
      <c r="AS18" s="156">
        <v>0</v>
      </c>
      <c r="AT18" s="156">
        <v>2</v>
      </c>
      <c r="AU18" s="156">
        <v>3</v>
      </c>
      <c r="AV18" s="156">
        <v>0</v>
      </c>
      <c r="AW18" s="156">
        <v>0</v>
      </c>
      <c r="AX18" s="156">
        <v>0</v>
      </c>
      <c r="AY18" s="156">
        <v>8</v>
      </c>
      <c r="AZ18" s="156">
        <v>21</v>
      </c>
      <c r="BA18" s="156">
        <v>148</v>
      </c>
      <c r="BB18" s="156">
        <v>20</v>
      </c>
      <c r="BC18" s="156">
        <v>126</v>
      </c>
      <c r="BD18" s="156">
        <v>2</v>
      </c>
      <c r="BE18" s="156">
        <v>148</v>
      </c>
      <c r="BF18" s="156">
        <v>1</v>
      </c>
      <c r="BG18" s="156">
        <v>10</v>
      </c>
      <c r="BH18" s="156">
        <v>9</v>
      </c>
      <c r="BI18" s="156">
        <v>108</v>
      </c>
      <c r="BJ18" s="156">
        <v>10</v>
      </c>
      <c r="BK18" s="156">
        <v>1</v>
      </c>
      <c r="BL18" s="156">
        <v>9</v>
      </c>
      <c r="BM18" s="156"/>
      <c r="BN18" s="156">
        <v>148</v>
      </c>
      <c r="BO18" s="156">
        <v>14</v>
      </c>
      <c r="BP18" s="156">
        <v>13</v>
      </c>
      <c r="BQ18" s="156">
        <v>8</v>
      </c>
      <c r="BR18" s="156">
        <v>11</v>
      </c>
      <c r="BS18" s="156">
        <v>37</v>
      </c>
      <c r="BT18" s="156">
        <v>3</v>
      </c>
      <c r="BU18" s="156">
        <v>62</v>
      </c>
      <c r="BV18" s="156"/>
      <c r="BW18" s="156">
        <v>147</v>
      </c>
      <c r="BX18" s="156">
        <v>33</v>
      </c>
      <c r="BY18" s="156">
        <v>48</v>
      </c>
      <c r="BZ18" s="156">
        <v>21</v>
      </c>
      <c r="CA18" s="156">
        <v>23</v>
      </c>
      <c r="CB18" s="156">
        <v>1</v>
      </c>
      <c r="CC18" s="156">
        <v>0</v>
      </c>
      <c r="CD18" s="156">
        <v>21</v>
      </c>
      <c r="CE18" s="156"/>
      <c r="CF18" s="156">
        <v>147</v>
      </c>
      <c r="CG18" s="156">
        <v>103</v>
      </c>
      <c r="CH18" s="156">
        <v>1</v>
      </c>
      <c r="CI18" s="156">
        <v>3</v>
      </c>
      <c r="CJ18" s="156">
        <v>4</v>
      </c>
      <c r="CK18" s="156">
        <v>0</v>
      </c>
      <c r="CL18" s="156">
        <v>0</v>
      </c>
      <c r="CM18" s="156">
        <v>36</v>
      </c>
      <c r="CN18" s="156"/>
      <c r="CO18" s="156">
        <v>147</v>
      </c>
      <c r="CP18" s="156">
        <v>25</v>
      </c>
      <c r="CQ18" s="156">
        <v>16</v>
      </c>
      <c r="CR18" s="156">
        <v>40</v>
      </c>
      <c r="CS18" s="156">
        <v>46</v>
      </c>
      <c r="CT18" s="156">
        <v>0</v>
      </c>
      <c r="CU18" s="156">
        <v>0</v>
      </c>
      <c r="CV18" s="156">
        <v>20</v>
      </c>
      <c r="CW18" s="156"/>
      <c r="CX18" s="156">
        <v>114</v>
      </c>
      <c r="CY18" s="156">
        <v>20</v>
      </c>
      <c r="CZ18" s="156">
        <v>1</v>
      </c>
      <c r="DA18" s="156">
        <v>3</v>
      </c>
      <c r="DB18" s="156">
        <v>7</v>
      </c>
      <c r="DC18" s="156">
        <v>18</v>
      </c>
      <c r="DD18" s="156">
        <v>0</v>
      </c>
      <c r="DE18" s="156">
        <v>65</v>
      </c>
      <c r="DF18" s="156"/>
      <c r="DG18" s="156">
        <v>114</v>
      </c>
      <c r="DH18" s="156">
        <v>30</v>
      </c>
      <c r="DI18" s="156">
        <v>1</v>
      </c>
      <c r="DJ18" s="156">
        <v>1</v>
      </c>
      <c r="DK18" s="156">
        <v>1</v>
      </c>
      <c r="DL18" s="156">
        <v>1</v>
      </c>
      <c r="DM18" s="156">
        <v>2</v>
      </c>
      <c r="DN18" s="156">
        <v>78</v>
      </c>
      <c r="DO18" s="156"/>
      <c r="DP18" s="156">
        <v>114</v>
      </c>
      <c r="DQ18" s="156">
        <v>24</v>
      </c>
      <c r="DR18" s="156">
        <v>1</v>
      </c>
      <c r="DS18" s="156">
        <v>2</v>
      </c>
      <c r="DT18" s="156">
        <v>3</v>
      </c>
      <c r="DU18" s="156">
        <v>5</v>
      </c>
      <c r="DV18" s="156">
        <v>7</v>
      </c>
      <c r="DW18" s="156">
        <v>72</v>
      </c>
      <c r="DX18" s="156"/>
      <c r="DY18" s="156">
        <v>114</v>
      </c>
      <c r="DZ18" s="156">
        <v>18</v>
      </c>
      <c r="EA18" s="156">
        <v>8</v>
      </c>
      <c r="EB18" s="156">
        <v>15</v>
      </c>
      <c r="EC18" s="156">
        <v>12</v>
      </c>
      <c r="ED18" s="156">
        <v>0</v>
      </c>
      <c r="EE18" s="156">
        <v>0</v>
      </c>
      <c r="EF18" s="156">
        <v>61</v>
      </c>
      <c r="EG18" s="156"/>
      <c r="EH18" s="156">
        <v>114</v>
      </c>
      <c r="EI18" s="156">
        <v>25</v>
      </c>
      <c r="EJ18" s="156">
        <v>11</v>
      </c>
      <c r="EK18" s="156">
        <v>5</v>
      </c>
      <c r="EL18" s="156">
        <v>0</v>
      </c>
      <c r="EM18" s="156">
        <v>0</v>
      </c>
      <c r="EN18" s="156">
        <v>0</v>
      </c>
      <c r="EO18" s="156">
        <v>73</v>
      </c>
      <c r="EP18" s="156"/>
      <c r="EQ18" s="156">
        <v>114</v>
      </c>
      <c r="ER18" s="156">
        <v>30</v>
      </c>
      <c r="ES18" s="156">
        <v>1</v>
      </c>
      <c r="ET18" s="156">
        <v>1</v>
      </c>
      <c r="EU18" s="156">
        <v>4</v>
      </c>
      <c r="EV18" s="156">
        <v>10</v>
      </c>
      <c r="EW18" s="156">
        <v>0</v>
      </c>
      <c r="EX18" s="156">
        <v>68</v>
      </c>
      <c r="EY18" s="156"/>
      <c r="EZ18" s="156">
        <v>147</v>
      </c>
      <c r="FA18" s="156">
        <v>131</v>
      </c>
      <c r="FB18" s="156">
        <v>10</v>
      </c>
      <c r="FC18" s="156">
        <v>4</v>
      </c>
      <c r="FD18" s="156">
        <v>1</v>
      </c>
      <c r="FE18" s="156">
        <v>0</v>
      </c>
      <c r="FF18" s="156">
        <v>1</v>
      </c>
      <c r="FG18" s="156">
        <v>0</v>
      </c>
      <c r="FH18" s="156"/>
      <c r="FI18" s="156">
        <v>147</v>
      </c>
      <c r="FJ18" s="156">
        <v>107</v>
      </c>
      <c r="FK18" s="156">
        <v>38</v>
      </c>
      <c r="FL18" s="156">
        <v>1</v>
      </c>
      <c r="FM18" s="156">
        <v>0</v>
      </c>
      <c r="FN18" s="156">
        <v>0</v>
      </c>
      <c r="FO18" s="156">
        <v>1</v>
      </c>
      <c r="FP18" s="156">
        <v>0</v>
      </c>
      <c r="FQ18" s="156"/>
    </row>
    <row r="19" spans="1:173" ht="15" customHeight="1" x14ac:dyDescent="0.15">
      <c r="A19" s="150" t="s">
        <v>875</v>
      </c>
      <c r="B19" s="244" t="s">
        <v>876</v>
      </c>
      <c r="C19" s="156">
        <v>402</v>
      </c>
      <c r="D19" s="156">
        <v>160</v>
      </c>
      <c r="E19" s="156">
        <v>4</v>
      </c>
      <c r="F19" s="156">
        <v>86</v>
      </c>
      <c r="G19" s="156">
        <v>141</v>
      </c>
      <c r="H19" s="156">
        <v>11</v>
      </c>
      <c r="I19" s="156">
        <v>402</v>
      </c>
      <c r="J19" s="156">
        <v>57</v>
      </c>
      <c r="K19" s="156">
        <v>6</v>
      </c>
      <c r="L19" s="156">
        <v>125</v>
      </c>
      <c r="M19" s="156">
        <v>203</v>
      </c>
      <c r="N19" s="156">
        <v>11</v>
      </c>
      <c r="O19" s="156">
        <v>402</v>
      </c>
      <c r="P19" s="156">
        <v>3</v>
      </c>
      <c r="Q19" s="156">
        <v>2</v>
      </c>
      <c r="R19" s="156">
        <v>277</v>
      </c>
      <c r="S19" s="156">
        <v>106</v>
      </c>
      <c r="T19" s="156">
        <v>14</v>
      </c>
      <c r="U19" s="156">
        <v>402</v>
      </c>
      <c r="V19" s="156">
        <v>39</v>
      </c>
      <c r="W19" s="156">
        <v>4</v>
      </c>
      <c r="X19" s="156">
        <v>197</v>
      </c>
      <c r="Y19" s="156">
        <v>139</v>
      </c>
      <c r="Z19" s="156">
        <v>23</v>
      </c>
      <c r="AA19" s="156">
        <v>402</v>
      </c>
      <c r="AB19" s="156">
        <v>26</v>
      </c>
      <c r="AC19" s="156">
        <v>5</v>
      </c>
      <c r="AD19" s="156">
        <v>209</v>
      </c>
      <c r="AE19" s="156">
        <v>142</v>
      </c>
      <c r="AF19" s="156">
        <v>20</v>
      </c>
      <c r="AG19" s="156">
        <v>402</v>
      </c>
      <c r="AH19" s="156">
        <v>244</v>
      </c>
      <c r="AI19" s="156">
        <v>24</v>
      </c>
      <c r="AJ19" s="156">
        <v>20</v>
      </c>
      <c r="AK19" s="156">
        <v>5</v>
      </c>
      <c r="AL19" s="156">
        <v>4</v>
      </c>
      <c r="AM19" s="156">
        <v>3</v>
      </c>
      <c r="AN19" s="156">
        <v>5</v>
      </c>
      <c r="AO19" s="156">
        <v>5</v>
      </c>
      <c r="AP19" s="156">
        <v>4</v>
      </c>
      <c r="AQ19" s="156">
        <v>12</v>
      </c>
      <c r="AR19" s="156">
        <v>4</v>
      </c>
      <c r="AS19" s="156">
        <v>0</v>
      </c>
      <c r="AT19" s="156">
        <v>17</v>
      </c>
      <c r="AU19" s="156">
        <v>22</v>
      </c>
      <c r="AV19" s="156">
        <v>0</v>
      </c>
      <c r="AW19" s="156">
        <v>2</v>
      </c>
      <c r="AX19" s="156">
        <v>0</v>
      </c>
      <c r="AY19" s="156">
        <v>14</v>
      </c>
      <c r="AZ19" s="156">
        <v>56</v>
      </c>
      <c r="BA19" s="156">
        <v>402</v>
      </c>
      <c r="BB19" s="156">
        <v>95</v>
      </c>
      <c r="BC19" s="156">
        <v>298</v>
      </c>
      <c r="BD19" s="156">
        <v>9</v>
      </c>
      <c r="BE19" s="156">
        <v>402</v>
      </c>
      <c r="BF19" s="156">
        <v>1</v>
      </c>
      <c r="BG19" s="156">
        <v>1</v>
      </c>
      <c r="BH19" s="156">
        <v>4</v>
      </c>
      <c r="BI19" s="156">
        <v>27</v>
      </c>
      <c r="BJ19" s="156">
        <v>179</v>
      </c>
      <c r="BK19" s="156">
        <v>171</v>
      </c>
      <c r="BL19" s="156">
        <v>19</v>
      </c>
      <c r="BM19" s="156"/>
      <c r="BN19" s="156">
        <v>402</v>
      </c>
      <c r="BO19" s="156">
        <v>40</v>
      </c>
      <c r="BP19" s="156">
        <v>8</v>
      </c>
      <c r="BQ19" s="156">
        <v>13</v>
      </c>
      <c r="BR19" s="156">
        <v>24</v>
      </c>
      <c r="BS19" s="156">
        <v>145</v>
      </c>
      <c r="BT19" s="156">
        <v>3</v>
      </c>
      <c r="BU19" s="156">
        <v>169</v>
      </c>
      <c r="BV19" s="156"/>
      <c r="BW19" s="156">
        <v>401</v>
      </c>
      <c r="BX19" s="156">
        <v>72</v>
      </c>
      <c r="BY19" s="156">
        <v>36</v>
      </c>
      <c r="BZ19" s="156">
        <v>31</v>
      </c>
      <c r="CA19" s="156">
        <v>91</v>
      </c>
      <c r="CB19" s="156">
        <v>87</v>
      </c>
      <c r="CC19" s="156">
        <v>31</v>
      </c>
      <c r="CD19" s="156">
        <v>53</v>
      </c>
      <c r="CE19" s="156"/>
      <c r="CF19" s="156">
        <v>401</v>
      </c>
      <c r="CG19" s="156">
        <v>286</v>
      </c>
      <c r="CH19" s="156">
        <v>1</v>
      </c>
      <c r="CI19" s="156">
        <v>0</v>
      </c>
      <c r="CJ19" s="156">
        <v>7</v>
      </c>
      <c r="CK19" s="156">
        <v>12</v>
      </c>
      <c r="CL19" s="156">
        <v>0</v>
      </c>
      <c r="CM19" s="156">
        <v>95</v>
      </c>
      <c r="CN19" s="156"/>
      <c r="CO19" s="156">
        <v>401</v>
      </c>
      <c r="CP19" s="156">
        <v>108</v>
      </c>
      <c r="CQ19" s="156">
        <v>32</v>
      </c>
      <c r="CR19" s="156">
        <v>38</v>
      </c>
      <c r="CS19" s="156">
        <v>73</v>
      </c>
      <c r="CT19" s="156">
        <v>60</v>
      </c>
      <c r="CU19" s="156">
        <v>11</v>
      </c>
      <c r="CV19" s="156">
        <v>79</v>
      </c>
      <c r="CW19" s="156"/>
      <c r="CX19" s="156">
        <v>329</v>
      </c>
      <c r="CY19" s="156">
        <v>28</v>
      </c>
      <c r="CZ19" s="156">
        <v>5</v>
      </c>
      <c r="DA19" s="156">
        <v>8</v>
      </c>
      <c r="DB19" s="156">
        <v>39</v>
      </c>
      <c r="DC19" s="156">
        <v>149</v>
      </c>
      <c r="DD19" s="156">
        <v>5</v>
      </c>
      <c r="DE19" s="156">
        <v>95</v>
      </c>
      <c r="DF19" s="156"/>
      <c r="DG19" s="156">
        <v>329</v>
      </c>
      <c r="DH19" s="156">
        <v>93</v>
      </c>
      <c r="DI19" s="156">
        <v>5</v>
      </c>
      <c r="DJ19" s="156">
        <v>4</v>
      </c>
      <c r="DK19" s="156">
        <v>10</v>
      </c>
      <c r="DL19" s="156">
        <v>13</v>
      </c>
      <c r="DM19" s="156">
        <v>31</v>
      </c>
      <c r="DN19" s="156">
        <v>173</v>
      </c>
      <c r="DO19" s="156"/>
      <c r="DP19" s="156">
        <v>329</v>
      </c>
      <c r="DQ19" s="156">
        <v>83</v>
      </c>
      <c r="DR19" s="156">
        <v>8</v>
      </c>
      <c r="DS19" s="156">
        <v>2</v>
      </c>
      <c r="DT19" s="156">
        <v>5</v>
      </c>
      <c r="DU19" s="156">
        <v>37</v>
      </c>
      <c r="DV19" s="156">
        <v>41</v>
      </c>
      <c r="DW19" s="156">
        <v>153</v>
      </c>
      <c r="DX19" s="156"/>
      <c r="DY19" s="156">
        <v>329</v>
      </c>
      <c r="DZ19" s="156">
        <v>47</v>
      </c>
      <c r="EA19" s="156">
        <v>16</v>
      </c>
      <c r="EB19" s="156">
        <v>99</v>
      </c>
      <c r="EC19" s="156">
        <v>39</v>
      </c>
      <c r="ED19" s="156">
        <v>2</v>
      </c>
      <c r="EE19" s="156">
        <v>6</v>
      </c>
      <c r="EF19" s="156">
        <v>120</v>
      </c>
      <c r="EG19" s="156"/>
      <c r="EH19" s="156">
        <v>329</v>
      </c>
      <c r="EI19" s="156">
        <v>126</v>
      </c>
      <c r="EJ19" s="156">
        <v>25</v>
      </c>
      <c r="EK19" s="156">
        <v>5</v>
      </c>
      <c r="EL19" s="156">
        <v>2</v>
      </c>
      <c r="EM19" s="156">
        <v>2</v>
      </c>
      <c r="EN19" s="156">
        <v>0</v>
      </c>
      <c r="EO19" s="156">
        <v>169</v>
      </c>
      <c r="EP19" s="156"/>
      <c r="EQ19" s="156">
        <v>329</v>
      </c>
      <c r="ER19" s="156">
        <v>26</v>
      </c>
      <c r="ES19" s="156">
        <v>6</v>
      </c>
      <c r="ET19" s="156">
        <v>4</v>
      </c>
      <c r="EU19" s="156">
        <v>45</v>
      </c>
      <c r="EV19" s="156">
        <v>130</v>
      </c>
      <c r="EW19" s="156">
        <v>5</v>
      </c>
      <c r="EX19" s="156">
        <v>113</v>
      </c>
      <c r="EY19" s="156"/>
      <c r="EZ19" s="156">
        <v>401</v>
      </c>
      <c r="FA19" s="156">
        <v>311</v>
      </c>
      <c r="FB19" s="156">
        <v>47</v>
      </c>
      <c r="FC19" s="156">
        <v>25</v>
      </c>
      <c r="FD19" s="156">
        <v>3</v>
      </c>
      <c r="FE19" s="156">
        <v>1</v>
      </c>
      <c r="FF19" s="156">
        <v>14</v>
      </c>
      <c r="FG19" s="156">
        <v>0</v>
      </c>
      <c r="FH19" s="156"/>
      <c r="FI19" s="156">
        <v>401</v>
      </c>
      <c r="FJ19" s="156">
        <v>279</v>
      </c>
      <c r="FK19" s="156">
        <v>100</v>
      </c>
      <c r="FL19" s="156">
        <v>16</v>
      </c>
      <c r="FM19" s="156">
        <v>2</v>
      </c>
      <c r="FN19" s="156">
        <v>0</v>
      </c>
      <c r="FO19" s="156">
        <v>4</v>
      </c>
      <c r="FP19" s="156">
        <v>0</v>
      </c>
      <c r="FQ19" s="156"/>
    </row>
    <row r="20" spans="1:173" ht="15" customHeight="1" x14ac:dyDescent="0.15">
      <c r="A20" s="236" t="s">
        <v>877</v>
      </c>
      <c r="B20" s="152" t="s">
        <v>878</v>
      </c>
      <c r="C20" s="156">
        <v>196</v>
      </c>
      <c r="D20" s="156">
        <v>135</v>
      </c>
      <c r="E20" s="156">
        <v>3</v>
      </c>
      <c r="F20" s="156">
        <v>14</v>
      </c>
      <c r="G20" s="156">
        <v>33</v>
      </c>
      <c r="H20" s="156">
        <v>11</v>
      </c>
      <c r="I20" s="156">
        <v>196</v>
      </c>
      <c r="J20" s="156">
        <v>130</v>
      </c>
      <c r="K20" s="156">
        <v>2</v>
      </c>
      <c r="L20" s="156">
        <v>20</v>
      </c>
      <c r="M20" s="156">
        <v>31</v>
      </c>
      <c r="N20" s="156">
        <v>13</v>
      </c>
      <c r="O20" s="156">
        <v>196</v>
      </c>
      <c r="P20" s="156">
        <v>52</v>
      </c>
      <c r="Q20" s="156">
        <v>5</v>
      </c>
      <c r="R20" s="156">
        <v>100</v>
      </c>
      <c r="S20" s="156">
        <v>23</v>
      </c>
      <c r="T20" s="156">
        <v>16</v>
      </c>
      <c r="U20" s="156">
        <v>196</v>
      </c>
      <c r="V20" s="156">
        <v>132</v>
      </c>
      <c r="W20" s="156">
        <v>1</v>
      </c>
      <c r="X20" s="156">
        <v>34</v>
      </c>
      <c r="Y20" s="156">
        <v>16</v>
      </c>
      <c r="Z20" s="156">
        <v>13</v>
      </c>
      <c r="AA20" s="156">
        <v>196</v>
      </c>
      <c r="AB20" s="156">
        <v>122</v>
      </c>
      <c r="AC20" s="156">
        <v>2</v>
      </c>
      <c r="AD20" s="156">
        <v>39</v>
      </c>
      <c r="AE20" s="156">
        <v>21</v>
      </c>
      <c r="AF20" s="156">
        <v>12</v>
      </c>
      <c r="AG20" s="156">
        <v>196</v>
      </c>
      <c r="AH20" s="156">
        <v>120</v>
      </c>
      <c r="AI20" s="156">
        <v>6</v>
      </c>
      <c r="AJ20" s="156">
        <v>5</v>
      </c>
      <c r="AK20" s="156">
        <v>1</v>
      </c>
      <c r="AL20" s="156">
        <v>0</v>
      </c>
      <c r="AM20" s="156">
        <v>0</v>
      </c>
      <c r="AN20" s="156">
        <v>5</v>
      </c>
      <c r="AO20" s="156">
        <v>5</v>
      </c>
      <c r="AP20" s="156">
        <v>1</v>
      </c>
      <c r="AQ20" s="156">
        <v>4</v>
      </c>
      <c r="AR20" s="156">
        <v>3</v>
      </c>
      <c r="AS20" s="156">
        <v>0</v>
      </c>
      <c r="AT20" s="156">
        <v>3</v>
      </c>
      <c r="AU20" s="156">
        <v>2</v>
      </c>
      <c r="AV20" s="156">
        <v>0</v>
      </c>
      <c r="AW20" s="156">
        <v>0</v>
      </c>
      <c r="AX20" s="156">
        <v>1</v>
      </c>
      <c r="AY20" s="156">
        <v>15</v>
      </c>
      <c r="AZ20" s="156">
        <v>34</v>
      </c>
      <c r="BA20" s="156">
        <v>196</v>
      </c>
      <c r="BB20" s="156">
        <v>58</v>
      </c>
      <c r="BC20" s="156">
        <v>129</v>
      </c>
      <c r="BD20" s="156">
        <v>9</v>
      </c>
      <c r="BE20" s="156">
        <v>196</v>
      </c>
      <c r="BF20" s="156">
        <v>9</v>
      </c>
      <c r="BG20" s="156">
        <v>66</v>
      </c>
      <c r="BH20" s="156">
        <v>26</v>
      </c>
      <c r="BI20" s="156">
        <v>34</v>
      </c>
      <c r="BJ20" s="156">
        <v>23</v>
      </c>
      <c r="BK20" s="156">
        <v>18</v>
      </c>
      <c r="BL20" s="156">
        <v>20</v>
      </c>
      <c r="BM20" s="156"/>
      <c r="BN20" s="156">
        <v>196</v>
      </c>
      <c r="BO20" s="156">
        <v>23</v>
      </c>
      <c r="BP20" s="156">
        <v>29</v>
      </c>
      <c r="BQ20" s="156">
        <v>13</v>
      </c>
      <c r="BR20" s="156">
        <v>6</v>
      </c>
      <c r="BS20" s="156">
        <v>22</v>
      </c>
      <c r="BT20" s="156">
        <v>5</v>
      </c>
      <c r="BU20" s="156">
        <v>98</v>
      </c>
      <c r="BV20" s="156"/>
      <c r="BW20" s="156">
        <v>187</v>
      </c>
      <c r="BX20" s="156">
        <v>34</v>
      </c>
      <c r="BY20" s="156">
        <v>84</v>
      </c>
      <c r="BZ20" s="156">
        <v>7</v>
      </c>
      <c r="CA20" s="156">
        <v>17</v>
      </c>
      <c r="CB20" s="156">
        <v>10</v>
      </c>
      <c r="CC20" s="156">
        <v>7</v>
      </c>
      <c r="CD20" s="156">
        <v>28</v>
      </c>
      <c r="CE20" s="156"/>
      <c r="CF20" s="156">
        <v>187</v>
      </c>
      <c r="CG20" s="156">
        <v>131</v>
      </c>
      <c r="CH20" s="156">
        <v>0</v>
      </c>
      <c r="CI20" s="156">
        <v>0</v>
      </c>
      <c r="CJ20" s="156">
        <v>1</v>
      </c>
      <c r="CK20" s="156">
        <v>1</v>
      </c>
      <c r="CL20" s="156">
        <v>0</v>
      </c>
      <c r="CM20" s="156">
        <v>54</v>
      </c>
      <c r="CN20" s="156"/>
      <c r="CO20" s="156">
        <v>187</v>
      </c>
      <c r="CP20" s="156">
        <v>49</v>
      </c>
      <c r="CQ20" s="156">
        <v>54</v>
      </c>
      <c r="CR20" s="156">
        <v>18</v>
      </c>
      <c r="CS20" s="156">
        <v>16</v>
      </c>
      <c r="CT20" s="156">
        <v>5</v>
      </c>
      <c r="CU20" s="156">
        <v>3</v>
      </c>
      <c r="CV20" s="156">
        <v>42</v>
      </c>
      <c r="CW20" s="156"/>
      <c r="CX20" s="156">
        <v>153</v>
      </c>
      <c r="CY20" s="156">
        <v>20</v>
      </c>
      <c r="CZ20" s="156">
        <v>3</v>
      </c>
      <c r="DA20" s="156">
        <v>3</v>
      </c>
      <c r="DB20" s="156">
        <v>3</v>
      </c>
      <c r="DC20" s="156">
        <v>29</v>
      </c>
      <c r="DD20" s="156">
        <v>0</v>
      </c>
      <c r="DE20" s="156">
        <v>95</v>
      </c>
      <c r="DF20" s="156"/>
      <c r="DG20" s="156">
        <v>153</v>
      </c>
      <c r="DH20" s="156">
        <v>32</v>
      </c>
      <c r="DI20" s="156">
        <v>1</v>
      </c>
      <c r="DJ20" s="156">
        <v>1</v>
      </c>
      <c r="DK20" s="156">
        <v>2</v>
      </c>
      <c r="DL20" s="156">
        <v>3</v>
      </c>
      <c r="DM20" s="156">
        <v>0</v>
      </c>
      <c r="DN20" s="156">
        <v>114</v>
      </c>
      <c r="DO20" s="156"/>
      <c r="DP20" s="156">
        <v>153</v>
      </c>
      <c r="DQ20" s="156">
        <v>27</v>
      </c>
      <c r="DR20" s="156">
        <v>2</v>
      </c>
      <c r="DS20" s="156">
        <v>0</v>
      </c>
      <c r="DT20" s="156">
        <v>2</v>
      </c>
      <c r="DU20" s="156">
        <v>6</v>
      </c>
      <c r="DV20" s="156">
        <v>6</v>
      </c>
      <c r="DW20" s="156">
        <v>110</v>
      </c>
      <c r="DX20" s="156"/>
      <c r="DY20" s="156">
        <v>153</v>
      </c>
      <c r="DZ20" s="156">
        <v>7</v>
      </c>
      <c r="EA20" s="156">
        <v>12</v>
      </c>
      <c r="EB20" s="156">
        <v>33</v>
      </c>
      <c r="EC20" s="156">
        <v>9</v>
      </c>
      <c r="ED20" s="156">
        <v>0</v>
      </c>
      <c r="EE20" s="156">
        <v>0</v>
      </c>
      <c r="EF20" s="156">
        <v>92</v>
      </c>
      <c r="EG20" s="156"/>
      <c r="EH20" s="156">
        <v>153</v>
      </c>
      <c r="EI20" s="156">
        <v>29</v>
      </c>
      <c r="EJ20" s="156">
        <v>9</v>
      </c>
      <c r="EK20" s="156">
        <v>1</v>
      </c>
      <c r="EL20" s="156">
        <v>2</v>
      </c>
      <c r="EM20" s="156">
        <v>0</v>
      </c>
      <c r="EN20" s="156">
        <v>0</v>
      </c>
      <c r="EO20" s="156">
        <v>112</v>
      </c>
      <c r="EP20" s="156"/>
      <c r="EQ20" s="156">
        <v>153</v>
      </c>
      <c r="ER20" s="156">
        <v>19</v>
      </c>
      <c r="ES20" s="156">
        <v>0</v>
      </c>
      <c r="ET20" s="156">
        <v>1</v>
      </c>
      <c r="EU20" s="156">
        <v>5</v>
      </c>
      <c r="EV20" s="156">
        <v>26</v>
      </c>
      <c r="EW20" s="156">
        <v>0</v>
      </c>
      <c r="EX20" s="156">
        <v>102</v>
      </c>
      <c r="EY20" s="156"/>
      <c r="EZ20" s="156">
        <v>187</v>
      </c>
      <c r="FA20" s="156">
        <v>171</v>
      </c>
      <c r="FB20" s="156">
        <v>10</v>
      </c>
      <c r="FC20" s="156">
        <v>1</v>
      </c>
      <c r="FD20" s="156">
        <v>1</v>
      </c>
      <c r="FE20" s="156">
        <v>1</v>
      </c>
      <c r="FF20" s="156">
        <v>3</v>
      </c>
      <c r="FG20" s="156">
        <v>0</v>
      </c>
      <c r="FH20" s="156"/>
      <c r="FI20" s="156">
        <v>187</v>
      </c>
      <c r="FJ20" s="156">
        <v>162</v>
      </c>
      <c r="FK20" s="156">
        <v>22</v>
      </c>
      <c r="FL20" s="156">
        <v>2</v>
      </c>
      <c r="FM20" s="156">
        <v>1</v>
      </c>
      <c r="FN20" s="156">
        <v>0</v>
      </c>
      <c r="FO20" s="156">
        <v>0</v>
      </c>
      <c r="FP20" s="156">
        <v>0</v>
      </c>
      <c r="FQ20" s="156"/>
    </row>
  </sheetData>
  <phoneticPr fontId="1"/>
  <pageMargins left="0.39370078740157483" right="0.39370078740157483" top="0.70866141732283472" bottom="0.39370078740157483" header="0.31496062992125984" footer="0.19685039370078741"/>
  <pageSetup paperSize="9" scale="85" orientation="landscape" horizontalDpi="200" verticalDpi="200" r:id="rId1"/>
  <headerFooter alignWithMargins="0">
    <oddHeader>&amp;R[５．その他]　
&amp;A  (&amp;P/&amp;N)</oddHeader>
  </headerFooter>
  <colBreaks count="18" manualBreakCount="18">
    <brk id="14" max="1048575" man="1"/>
    <brk id="26" max="1048575" man="1"/>
    <brk id="32" max="1048575" man="1"/>
    <brk id="42" min="3" max="9" man="1"/>
    <brk id="52" max="1048575" man="1"/>
    <brk id="56" max="1048575" man="1"/>
    <brk id="65" max="1048575" man="1"/>
    <brk id="74" max="1048575" man="1"/>
    <brk id="83" max="1048575" man="1"/>
    <brk id="92" max="1048575" man="1"/>
    <brk id="101" max="1048575" man="1"/>
    <brk id="110" max="1048575" man="1"/>
    <brk id="119" max="1048575" man="1"/>
    <brk id="128" max="1048575" man="1"/>
    <brk id="137" max="1048575" man="1"/>
    <brk id="146" max="1048575" man="1"/>
    <brk id="155" max="1048575" man="1"/>
    <brk id="16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zoomScaleNormal="100" zoomScaleSheetLayoutView="100" workbookViewId="0"/>
  </sheetViews>
  <sheetFormatPr defaultColWidth="8" defaultRowHeight="15" customHeight="1" x14ac:dyDescent="0.15"/>
  <cols>
    <col min="1" max="1" width="11.85546875" style="61" customWidth="1"/>
    <col min="2" max="2" width="9.85546875" style="61" customWidth="1"/>
    <col min="3" max="3" width="15.140625" style="61" customWidth="1"/>
    <col min="4" max="9" width="12.7109375" style="63" customWidth="1"/>
    <col min="10" max="16384" width="8" style="61"/>
  </cols>
  <sheetData>
    <row r="1" spans="1:9" ht="15" customHeight="1" x14ac:dyDescent="0.15">
      <c r="D1" s="63" t="s">
        <v>325</v>
      </c>
    </row>
    <row r="3" spans="1:9" s="69" customFormat="1" ht="12" x14ac:dyDescent="0.15">
      <c r="A3" s="64"/>
      <c r="B3" s="65"/>
      <c r="C3" s="66"/>
      <c r="D3" s="67" t="s">
        <v>327</v>
      </c>
      <c r="E3" s="67" t="s">
        <v>328</v>
      </c>
      <c r="F3" s="68" t="s">
        <v>329</v>
      </c>
      <c r="G3" s="67" t="s">
        <v>330</v>
      </c>
      <c r="H3" s="67" t="s">
        <v>331</v>
      </c>
      <c r="I3" s="67" t="s">
        <v>332</v>
      </c>
    </row>
    <row r="4" spans="1:9" ht="15" customHeight="1" x14ac:dyDescent="0.15">
      <c r="A4" s="70" t="s">
        <v>435</v>
      </c>
      <c r="B4" s="71" t="s">
        <v>345</v>
      </c>
      <c r="C4" s="72" t="s">
        <v>335</v>
      </c>
      <c r="D4" s="73">
        <f t="shared" ref="D4:I4" si="0">D16</f>
        <v>503</v>
      </c>
      <c r="E4" s="73">
        <f t="shared" si="0"/>
        <v>113</v>
      </c>
      <c r="F4" s="73">
        <f t="shared" si="0"/>
        <v>195</v>
      </c>
      <c r="G4" s="73">
        <f t="shared" si="0"/>
        <v>92</v>
      </c>
      <c r="H4" s="73">
        <f t="shared" si="0"/>
        <v>69</v>
      </c>
      <c r="I4" s="73">
        <f t="shared" si="0"/>
        <v>34</v>
      </c>
    </row>
    <row r="5" spans="1:9" ht="15" customHeight="1" x14ac:dyDescent="0.15">
      <c r="A5" s="74" t="s">
        <v>436</v>
      </c>
      <c r="B5" s="74"/>
      <c r="C5" s="75"/>
      <c r="D5" s="76">
        <f>IF(SUM(E5:I5)&gt;100,"－",SUM(E5:I5))</f>
        <v>100</v>
      </c>
      <c r="E5" s="77">
        <f>E4/$D4*100</f>
        <v>22.465208747514911</v>
      </c>
      <c r="F5" s="77">
        <f>F4/$D4*100</f>
        <v>38.767395626242546</v>
      </c>
      <c r="G5" s="77">
        <f>G4/$D4*100</f>
        <v>18.290258449304176</v>
      </c>
      <c r="H5" s="77">
        <f>H4/$D4*100</f>
        <v>13.717693836978132</v>
      </c>
      <c r="I5" s="77">
        <f>I4/$D4*100</f>
        <v>6.7594433399602387</v>
      </c>
    </row>
    <row r="6" spans="1:9" ht="15" customHeight="1" x14ac:dyDescent="0.15">
      <c r="A6" s="74"/>
      <c r="B6" s="71"/>
      <c r="C6" s="70" t="s">
        <v>437</v>
      </c>
      <c r="D6" s="73">
        <f>D18</f>
        <v>6</v>
      </c>
      <c r="E6" s="78">
        <f t="shared" ref="E6:I9" si="1">IF($D6=0,0,E18/$D6*100)</f>
        <v>33.333333333333329</v>
      </c>
      <c r="F6" s="78">
        <f t="shared" si="1"/>
        <v>16.666666666666664</v>
      </c>
      <c r="G6" s="78">
        <f t="shared" si="1"/>
        <v>33.333333333333329</v>
      </c>
      <c r="H6" s="78">
        <f t="shared" si="1"/>
        <v>16.666666666666664</v>
      </c>
      <c r="I6" s="78">
        <f t="shared" si="1"/>
        <v>0</v>
      </c>
    </row>
    <row r="7" spans="1:9" ht="15" customHeight="1" x14ac:dyDescent="0.15">
      <c r="A7" s="74"/>
      <c r="B7" s="71"/>
      <c r="C7" s="74" t="s">
        <v>438</v>
      </c>
      <c r="D7" s="79">
        <f>D19</f>
        <v>163</v>
      </c>
      <c r="E7" s="80">
        <f t="shared" si="1"/>
        <v>19.018404907975462</v>
      </c>
      <c r="F7" s="80">
        <f t="shared" si="1"/>
        <v>38.036809815950924</v>
      </c>
      <c r="G7" s="80">
        <f t="shared" si="1"/>
        <v>22.699386503067483</v>
      </c>
      <c r="H7" s="80">
        <f t="shared" si="1"/>
        <v>14.110429447852759</v>
      </c>
      <c r="I7" s="80">
        <f t="shared" si="1"/>
        <v>6.1349693251533743</v>
      </c>
    </row>
    <row r="8" spans="1:9" ht="15" customHeight="1" x14ac:dyDescent="0.15">
      <c r="A8" s="74"/>
      <c r="B8" s="71"/>
      <c r="C8" s="74" t="s">
        <v>439</v>
      </c>
      <c r="D8" s="79">
        <f>D20</f>
        <v>137</v>
      </c>
      <c r="E8" s="80">
        <f t="shared" si="1"/>
        <v>21.897810218978105</v>
      </c>
      <c r="F8" s="80">
        <f t="shared" si="1"/>
        <v>36.496350364963504</v>
      </c>
      <c r="G8" s="80">
        <f t="shared" si="1"/>
        <v>21.167883211678831</v>
      </c>
      <c r="H8" s="80">
        <f t="shared" si="1"/>
        <v>14.5985401459854</v>
      </c>
      <c r="I8" s="80">
        <f t="shared" si="1"/>
        <v>5.8394160583941606</v>
      </c>
    </row>
    <row r="9" spans="1:9" ht="15" customHeight="1" x14ac:dyDescent="0.15">
      <c r="A9" s="74"/>
      <c r="B9" s="71"/>
      <c r="C9" s="74" t="s">
        <v>440</v>
      </c>
      <c r="D9" s="79">
        <f>D21</f>
        <v>106</v>
      </c>
      <c r="E9" s="80">
        <f t="shared" si="1"/>
        <v>24.528301886792452</v>
      </c>
      <c r="F9" s="80">
        <f t="shared" si="1"/>
        <v>43.39622641509434</v>
      </c>
      <c r="G9" s="80">
        <f t="shared" si="1"/>
        <v>12.264150943396226</v>
      </c>
      <c r="H9" s="80">
        <f t="shared" si="1"/>
        <v>12.264150943396226</v>
      </c>
      <c r="I9" s="80">
        <f t="shared" si="1"/>
        <v>7.5471698113207548</v>
      </c>
    </row>
    <row r="10" spans="1:9" ht="15" customHeight="1" x14ac:dyDescent="0.15">
      <c r="A10" s="74"/>
      <c r="B10" s="71"/>
      <c r="C10" s="74" t="s">
        <v>441</v>
      </c>
      <c r="D10" s="79">
        <f t="shared" ref="D10:I10" si="2">D22</f>
        <v>42</v>
      </c>
      <c r="E10" s="80">
        <f t="shared" si="2"/>
        <v>10</v>
      </c>
      <c r="F10" s="80">
        <f t="shared" si="2"/>
        <v>20</v>
      </c>
      <c r="G10" s="80">
        <f t="shared" si="2"/>
        <v>6</v>
      </c>
      <c r="H10" s="80">
        <f t="shared" si="2"/>
        <v>5</v>
      </c>
      <c r="I10" s="80">
        <f t="shared" si="2"/>
        <v>1</v>
      </c>
    </row>
    <row r="11" spans="1:9" ht="15" customHeight="1" x14ac:dyDescent="0.15">
      <c r="A11" s="74"/>
      <c r="B11" s="71"/>
      <c r="C11" s="74" t="s">
        <v>442</v>
      </c>
      <c r="D11" s="79">
        <f>IF(SUM(E11:I11)&gt;100,"－",SUM(E11:I11))</f>
        <v>99.999999999999972</v>
      </c>
      <c r="E11" s="80">
        <f>E10/$D10*100</f>
        <v>23.809523809523807</v>
      </c>
      <c r="F11" s="80">
        <f>F10/$D10*100</f>
        <v>47.619047619047613</v>
      </c>
      <c r="G11" s="80">
        <f>G10/$D10*100</f>
        <v>14.285714285714285</v>
      </c>
      <c r="H11" s="80">
        <f>H10/$D10*100</f>
        <v>11.904761904761903</v>
      </c>
      <c r="I11" s="80">
        <f>I10/$D10*100</f>
        <v>2.3809523809523809</v>
      </c>
    </row>
    <row r="12" spans="1:9" ht="15" customHeight="1" x14ac:dyDescent="0.15">
      <c r="A12" s="75"/>
      <c r="B12" s="81"/>
      <c r="C12" s="75" t="s">
        <v>332</v>
      </c>
      <c r="D12" s="82">
        <f>D24</f>
        <v>19</v>
      </c>
      <c r="E12" s="77">
        <f>IF($D12=0,0,E24/$D12*100)</f>
        <v>15.789473684210526</v>
      </c>
      <c r="F12" s="77">
        <f>IF($D12=0,0,F24/$D12*100)</f>
        <v>36.84210526315789</v>
      </c>
      <c r="G12" s="77">
        <f>IF($D12=0,0,G24/$D12*100)</f>
        <v>10.526315789473683</v>
      </c>
      <c r="H12" s="77">
        <f>IF($D12=0,0,H24/$D12*100)</f>
        <v>10.526315789473683</v>
      </c>
      <c r="I12" s="77">
        <f>IF($D12=0,0,I24/$D12*100)</f>
        <v>26.315789473684209</v>
      </c>
    </row>
    <row r="16" spans="1:9" ht="15" customHeight="1" x14ac:dyDescent="0.15">
      <c r="A16" s="70" t="s">
        <v>435</v>
      </c>
      <c r="B16" s="100" t="s">
        <v>345</v>
      </c>
      <c r="C16" s="101" t="s">
        <v>335</v>
      </c>
      <c r="D16" s="102">
        <v>503</v>
      </c>
      <c r="E16" s="102">
        <v>113</v>
      </c>
      <c r="F16" s="102">
        <v>195</v>
      </c>
      <c r="G16" s="102">
        <v>92</v>
      </c>
      <c r="H16" s="102">
        <v>69</v>
      </c>
      <c r="I16" s="102">
        <v>34</v>
      </c>
    </row>
    <row r="17" spans="1:9" ht="15" customHeight="1" x14ac:dyDescent="0.15">
      <c r="A17" s="74" t="s">
        <v>436</v>
      </c>
      <c r="B17" s="74"/>
      <c r="C17" s="75"/>
      <c r="D17" s="102"/>
      <c r="E17" s="102"/>
      <c r="F17" s="102"/>
      <c r="G17" s="102"/>
      <c r="H17" s="102"/>
      <c r="I17" s="102"/>
    </row>
    <row r="18" spans="1:9" ht="15" customHeight="1" x14ac:dyDescent="0.15">
      <c r="A18" s="74"/>
      <c r="B18" s="71"/>
      <c r="C18" s="70" t="s">
        <v>437</v>
      </c>
      <c r="D18" s="102">
        <v>6</v>
      </c>
      <c r="E18" s="102">
        <v>2</v>
      </c>
      <c r="F18" s="102">
        <v>1</v>
      </c>
      <c r="G18" s="102">
        <v>2</v>
      </c>
      <c r="H18" s="102">
        <v>1</v>
      </c>
      <c r="I18" s="102">
        <v>0</v>
      </c>
    </row>
    <row r="19" spans="1:9" ht="15" customHeight="1" x14ac:dyDescent="0.15">
      <c r="A19" s="74"/>
      <c r="B19" s="71"/>
      <c r="C19" s="74" t="s">
        <v>438</v>
      </c>
      <c r="D19" s="102">
        <v>163</v>
      </c>
      <c r="E19" s="102">
        <v>31</v>
      </c>
      <c r="F19" s="102">
        <v>62</v>
      </c>
      <c r="G19" s="102">
        <v>37</v>
      </c>
      <c r="H19" s="102">
        <v>23</v>
      </c>
      <c r="I19" s="102">
        <v>10</v>
      </c>
    </row>
    <row r="20" spans="1:9" ht="15" customHeight="1" x14ac:dyDescent="0.15">
      <c r="A20" s="74"/>
      <c r="B20" s="71"/>
      <c r="C20" s="74" t="s">
        <v>439</v>
      </c>
      <c r="D20" s="102">
        <v>137</v>
      </c>
      <c r="E20" s="102">
        <v>30</v>
      </c>
      <c r="F20" s="102">
        <v>50</v>
      </c>
      <c r="G20" s="102">
        <v>29</v>
      </c>
      <c r="H20" s="102">
        <v>20</v>
      </c>
      <c r="I20" s="102">
        <v>8</v>
      </c>
    </row>
    <row r="21" spans="1:9" ht="15" customHeight="1" x14ac:dyDescent="0.15">
      <c r="A21" s="74"/>
      <c r="B21" s="71"/>
      <c r="C21" s="74" t="s">
        <v>440</v>
      </c>
      <c r="D21" s="102">
        <v>106</v>
      </c>
      <c r="E21" s="102">
        <v>26</v>
      </c>
      <c r="F21" s="102">
        <v>46</v>
      </c>
      <c r="G21" s="102">
        <v>13</v>
      </c>
      <c r="H21" s="102">
        <v>13</v>
      </c>
      <c r="I21" s="102">
        <v>8</v>
      </c>
    </row>
    <row r="22" spans="1:9" ht="15" customHeight="1" x14ac:dyDescent="0.15">
      <c r="A22" s="74"/>
      <c r="B22" s="71"/>
      <c r="C22" s="74" t="s">
        <v>441</v>
      </c>
      <c r="D22" s="102">
        <v>42</v>
      </c>
      <c r="E22" s="102">
        <v>10</v>
      </c>
      <c r="F22" s="102">
        <v>20</v>
      </c>
      <c r="G22" s="102">
        <v>6</v>
      </c>
      <c r="H22" s="102">
        <v>5</v>
      </c>
      <c r="I22" s="102">
        <v>1</v>
      </c>
    </row>
    <row r="23" spans="1:9" ht="15" customHeight="1" x14ac:dyDescent="0.15">
      <c r="A23" s="74"/>
      <c r="B23" s="71"/>
      <c r="C23" s="74" t="s">
        <v>442</v>
      </c>
      <c r="D23" s="102">
        <v>30</v>
      </c>
      <c r="E23" s="102">
        <v>11</v>
      </c>
      <c r="F23" s="102">
        <v>9</v>
      </c>
      <c r="G23" s="102">
        <v>3</v>
      </c>
      <c r="H23" s="102">
        <v>5</v>
      </c>
      <c r="I23" s="102">
        <v>2</v>
      </c>
    </row>
    <row r="24" spans="1:9" ht="15" customHeight="1" x14ac:dyDescent="0.15">
      <c r="A24" s="75"/>
      <c r="B24" s="81"/>
      <c r="C24" s="75" t="s">
        <v>332</v>
      </c>
      <c r="D24" s="102">
        <v>19</v>
      </c>
      <c r="E24" s="102">
        <v>3</v>
      </c>
      <c r="F24" s="102">
        <v>7</v>
      </c>
      <c r="G24" s="102">
        <v>2</v>
      </c>
      <c r="H24" s="102">
        <v>2</v>
      </c>
      <c r="I24" s="102">
        <v>5</v>
      </c>
    </row>
  </sheetData>
  <phoneticPr fontId="1"/>
  <pageMargins left="0.39370078740157483" right="0.39370078740157483" top="0.70866141732283472" bottom="0.39370078740157483" header="0.31496062992125984" footer="0.19685039370078741"/>
  <pageSetup paperSize="9" scale="75" pageOrder="overThenDown" orientation="landscape" horizontalDpi="200" verticalDpi="200" r:id="rId1"/>
  <headerFooter alignWithMargins="0">
    <oddHeader>&amp;R【１．住まい事業所と介護サービス事業所の経営実態】
 &amp;A  (&amp;P/&amp;N)</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20"/>
  <sheetViews>
    <sheetView showGridLines="0" view="pageBreakPreview" zoomScale="85" zoomScaleNormal="100" zoomScaleSheetLayoutView="85" workbookViewId="0">
      <pane xSplit="2" ySplit="5" topLeftCell="C6" activePane="bottomRight" state="frozen"/>
      <selection pane="topRight"/>
      <selection pane="bottomLeft"/>
      <selection pane="bottomRight"/>
    </sheetView>
  </sheetViews>
  <sheetFormatPr defaultColWidth="8" defaultRowHeight="15" customHeight="1" x14ac:dyDescent="0.15"/>
  <cols>
    <col min="1" max="1" width="11.42578125" style="114" customWidth="1"/>
    <col min="2" max="2" width="37.85546875" style="114" customWidth="1"/>
    <col min="3" max="65" width="8.140625" style="114" customWidth="1"/>
    <col min="66" max="16384" width="8" style="114"/>
  </cols>
  <sheetData>
    <row r="1" spans="1:74" ht="15" customHeight="1" x14ac:dyDescent="0.15">
      <c r="C1" s="190" t="s">
        <v>880</v>
      </c>
      <c r="L1" s="190" t="s">
        <v>880</v>
      </c>
      <c r="U1" s="190" t="s">
        <v>880</v>
      </c>
      <c r="AD1" s="190" t="s">
        <v>880</v>
      </c>
      <c r="AM1" s="190" t="s">
        <v>880</v>
      </c>
      <c r="AV1" s="190" t="s">
        <v>880</v>
      </c>
      <c r="BE1" s="190" t="s">
        <v>824</v>
      </c>
      <c r="BN1" s="190" t="s">
        <v>824</v>
      </c>
    </row>
    <row r="2" spans="1:74" ht="15" customHeight="1" x14ac:dyDescent="0.15">
      <c r="B2" s="250"/>
      <c r="C2" s="114" t="s">
        <v>881</v>
      </c>
      <c r="L2" s="114" t="s">
        <v>882</v>
      </c>
      <c r="U2" s="114" t="s">
        <v>883</v>
      </c>
      <c r="AD2" s="114" t="s">
        <v>884</v>
      </c>
      <c r="AM2" s="114" t="s">
        <v>885</v>
      </c>
      <c r="AV2" s="114" t="s">
        <v>886</v>
      </c>
      <c r="BE2" s="114" t="s">
        <v>833</v>
      </c>
      <c r="BN2" s="114" t="s">
        <v>834</v>
      </c>
    </row>
    <row r="3" spans="1:74" s="123" customFormat="1" ht="22.5" x14ac:dyDescent="0.15">
      <c r="A3" s="115"/>
      <c r="B3" s="117"/>
      <c r="C3" s="159" t="s">
        <v>835</v>
      </c>
      <c r="D3" s="193" t="s">
        <v>861</v>
      </c>
      <c r="E3" s="193" t="s">
        <v>862</v>
      </c>
      <c r="F3" s="194" t="s">
        <v>863</v>
      </c>
      <c r="G3" s="194" t="s">
        <v>864</v>
      </c>
      <c r="H3" s="194" t="s">
        <v>865</v>
      </c>
      <c r="I3" s="193" t="s">
        <v>866</v>
      </c>
      <c r="J3" s="226" t="s">
        <v>840</v>
      </c>
      <c r="K3" s="226" t="s">
        <v>867</v>
      </c>
      <c r="L3" s="159" t="s">
        <v>835</v>
      </c>
      <c r="M3" s="193" t="s">
        <v>861</v>
      </c>
      <c r="N3" s="193" t="s">
        <v>862</v>
      </c>
      <c r="O3" s="194" t="s">
        <v>863</v>
      </c>
      <c r="P3" s="194" t="s">
        <v>864</v>
      </c>
      <c r="Q3" s="194" t="s">
        <v>865</v>
      </c>
      <c r="R3" s="193" t="s">
        <v>866</v>
      </c>
      <c r="S3" s="226" t="s">
        <v>840</v>
      </c>
      <c r="T3" s="226" t="s">
        <v>867</v>
      </c>
      <c r="U3" s="159" t="s">
        <v>835</v>
      </c>
      <c r="V3" s="193" t="s">
        <v>861</v>
      </c>
      <c r="W3" s="193" t="s">
        <v>862</v>
      </c>
      <c r="X3" s="194" t="s">
        <v>863</v>
      </c>
      <c r="Y3" s="194" t="s">
        <v>864</v>
      </c>
      <c r="Z3" s="194" t="s">
        <v>865</v>
      </c>
      <c r="AA3" s="193" t="s">
        <v>866</v>
      </c>
      <c r="AB3" s="226" t="s">
        <v>840</v>
      </c>
      <c r="AC3" s="226" t="s">
        <v>867</v>
      </c>
      <c r="AD3" s="159" t="s">
        <v>835</v>
      </c>
      <c r="AE3" s="193" t="s">
        <v>861</v>
      </c>
      <c r="AF3" s="193" t="s">
        <v>862</v>
      </c>
      <c r="AG3" s="194" t="s">
        <v>863</v>
      </c>
      <c r="AH3" s="194" t="s">
        <v>864</v>
      </c>
      <c r="AI3" s="194" t="s">
        <v>865</v>
      </c>
      <c r="AJ3" s="193" t="s">
        <v>866</v>
      </c>
      <c r="AK3" s="226" t="s">
        <v>840</v>
      </c>
      <c r="AL3" s="226" t="s">
        <v>867</v>
      </c>
      <c r="AM3" s="159" t="s">
        <v>835</v>
      </c>
      <c r="AN3" s="193" t="s">
        <v>861</v>
      </c>
      <c r="AO3" s="193" t="s">
        <v>862</v>
      </c>
      <c r="AP3" s="194" t="s">
        <v>863</v>
      </c>
      <c r="AQ3" s="194" t="s">
        <v>864</v>
      </c>
      <c r="AR3" s="194" t="s">
        <v>865</v>
      </c>
      <c r="AS3" s="193" t="s">
        <v>866</v>
      </c>
      <c r="AT3" s="226" t="s">
        <v>840</v>
      </c>
      <c r="AU3" s="226" t="s">
        <v>867</v>
      </c>
      <c r="AV3" s="159" t="s">
        <v>835</v>
      </c>
      <c r="AW3" s="193" t="s">
        <v>861</v>
      </c>
      <c r="AX3" s="193" t="s">
        <v>862</v>
      </c>
      <c r="AY3" s="194" t="s">
        <v>863</v>
      </c>
      <c r="AZ3" s="194" t="s">
        <v>864</v>
      </c>
      <c r="BA3" s="194" t="s">
        <v>865</v>
      </c>
      <c r="BB3" s="193" t="s">
        <v>866</v>
      </c>
      <c r="BC3" s="226" t="s">
        <v>840</v>
      </c>
      <c r="BD3" s="226" t="s">
        <v>867</v>
      </c>
      <c r="BE3" s="159" t="s">
        <v>835</v>
      </c>
      <c r="BF3" s="193" t="s">
        <v>861</v>
      </c>
      <c r="BG3" s="193" t="s">
        <v>862</v>
      </c>
      <c r="BH3" s="194" t="s">
        <v>863</v>
      </c>
      <c r="BI3" s="194" t="s">
        <v>864</v>
      </c>
      <c r="BJ3" s="194" t="s">
        <v>865</v>
      </c>
      <c r="BK3" s="193" t="s">
        <v>866</v>
      </c>
      <c r="BL3" s="226" t="s">
        <v>840</v>
      </c>
      <c r="BM3" s="226" t="s">
        <v>867</v>
      </c>
      <c r="BN3" s="159" t="s">
        <v>835</v>
      </c>
      <c r="BO3" s="193" t="s">
        <v>861</v>
      </c>
      <c r="BP3" s="193" t="s">
        <v>862</v>
      </c>
      <c r="BQ3" s="194" t="s">
        <v>863</v>
      </c>
      <c r="BR3" s="194" t="s">
        <v>864</v>
      </c>
      <c r="BS3" s="194" t="s">
        <v>865</v>
      </c>
      <c r="BT3" s="193" t="s">
        <v>866</v>
      </c>
      <c r="BU3" s="226" t="s">
        <v>840</v>
      </c>
      <c r="BV3" s="226" t="s">
        <v>867</v>
      </c>
    </row>
    <row r="4" spans="1:74" ht="15" customHeight="1" x14ac:dyDescent="0.15">
      <c r="A4" s="230" t="s">
        <v>868</v>
      </c>
      <c r="B4" s="231"/>
      <c r="C4" s="128">
        <f t="shared" ref="C4:J4" si="0">C14</f>
        <v>1290</v>
      </c>
      <c r="D4" s="128">
        <f t="shared" si="0"/>
        <v>185</v>
      </c>
      <c r="E4" s="128">
        <f t="shared" si="0"/>
        <v>16</v>
      </c>
      <c r="F4" s="128">
        <f t="shared" si="0"/>
        <v>31</v>
      </c>
      <c r="G4" s="128">
        <f t="shared" si="0"/>
        <v>100</v>
      </c>
      <c r="H4" s="128">
        <f t="shared" si="0"/>
        <v>331</v>
      </c>
      <c r="I4" s="128">
        <f t="shared" si="0"/>
        <v>12</v>
      </c>
      <c r="J4" s="128">
        <f t="shared" si="0"/>
        <v>615</v>
      </c>
      <c r="K4" s="232">
        <v>20.031111111111112</v>
      </c>
      <c r="L4" s="128">
        <f t="shared" ref="L4:S4" si="1">L14</f>
        <v>1290</v>
      </c>
      <c r="M4" s="128">
        <f t="shared" si="1"/>
        <v>372</v>
      </c>
      <c r="N4" s="128">
        <f t="shared" si="1"/>
        <v>8</v>
      </c>
      <c r="O4" s="128">
        <f t="shared" si="1"/>
        <v>7</v>
      </c>
      <c r="P4" s="128">
        <f t="shared" si="1"/>
        <v>19</v>
      </c>
      <c r="Q4" s="128">
        <f t="shared" si="1"/>
        <v>26</v>
      </c>
      <c r="R4" s="128">
        <f t="shared" si="1"/>
        <v>50</v>
      </c>
      <c r="S4" s="128">
        <f t="shared" si="1"/>
        <v>808</v>
      </c>
      <c r="T4" s="232">
        <v>10.885892116182573</v>
      </c>
      <c r="U4" s="128">
        <f t="shared" ref="U4:AB4" si="2">U14</f>
        <v>1290</v>
      </c>
      <c r="V4" s="128">
        <f t="shared" si="2"/>
        <v>316</v>
      </c>
      <c r="W4" s="128">
        <f t="shared" si="2"/>
        <v>15</v>
      </c>
      <c r="X4" s="128">
        <f t="shared" si="2"/>
        <v>9</v>
      </c>
      <c r="Y4" s="128">
        <f t="shared" si="2"/>
        <v>22</v>
      </c>
      <c r="Z4" s="128">
        <f t="shared" si="2"/>
        <v>86</v>
      </c>
      <c r="AA4" s="128">
        <f t="shared" si="2"/>
        <v>88</v>
      </c>
      <c r="AB4" s="128">
        <f t="shared" si="2"/>
        <v>754</v>
      </c>
      <c r="AC4" s="232">
        <v>18.899253731343283</v>
      </c>
      <c r="AD4" s="128">
        <f t="shared" ref="AD4:AK4" si="3">AD14</f>
        <v>1290</v>
      </c>
      <c r="AE4" s="128">
        <f t="shared" si="3"/>
        <v>144</v>
      </c>
      <c r="AF4" s="128">
        <f t="shared" si="3"/>
        <v>93</v>
      </c>
      <c r="AG4" s="128">
        <f t="shared" si="3"/>
        <v>340</v>
      </c>
      <c r="AH4" s="128">
        <f t="shared" si="3"/>
        <v>125</v>
      </c>
      <c r="AI4" s="128">
        <f t="shared" si="3"/>
        <v>6</v>
      </c>
      <c r="AJ4" s="128">
        <f t="shared" si="3"/>
        <v>8</v>
      </c>
      <c r="AK4" s="128">
        <f t="shared" si="3"/>
        <v>574</v>
      </c>
      <c r="AL4" s="232">
        <v>7.9692737430167595</v>
      </c>
      <c r="AM4" s="128">
        <f t="shared" ref="AM4:AT4" si="4">AM14</f>
        <v>1290</v>
      </c>
      <c r="AN4" s="128">
        <f t="shared" si="4"/>
        <v>369</v>
      </c>
      <c r="AO4" s="128">
        <f t="shared" si="4"/>
        <v>119</v>
      </c>
      <c r="AP4" s="128">
        <f t="shared" si="4"/>
        <v>23</v>
      </c>
      <c r="AQ4" s="128">
        <f t="shared" si="4"/>
        <v>10</v>
      </c>
      <c r="AR4" s="128">
        <f t="shared" si="4"/>
        <v>2</v>
      </c>
      <c r="AS4" s="128">
        <f t="shared" si="4"/>
        <v>0</v>
      </c>
      <c r="AT4" s="128">
        <f t="shared" si="4"/>
        <v>767</v>
      </c>
      <c r="AU4" s="232">
        <v>1.2370936902485659</v>
      </c>
      <c r="AV4" s="128">
        <f t="shared" ref="AV4:BC4" si="5">AV14</f>
        <v>1290</v>
      </c>
      <c r="AW4" s="128">
        <f t="shared" si="5"/>
        <v>210</v>
      </c>
      <c r="AX4" s="128">
        <f t="shared" si="5"/>
        <v>10</v>
      </c>
      <c r="AY4" s="128">
        <f t="shared" si="5"/>
        <v>10</v>
      </c>
      <c r="AZ4" s="128">
        <f t="shared" si="5"/>
        <v>98</v>
      </c>
      <c r="BA4" s="128">
        <f t="shared" si="5"/>
        <v>292</v>
      </c>
      <c r="BB4" s="128">
        <f t="shared" si="5"/>
        <v>7</v>
      </c>
      <c r="BC4" s="128">
        <f t="shared" si="5"/>
        <v>663</v>
      </c>
      <c r="BD4" s="232">
        <v>18.763955342902712</v>
      </c>
      <c r="BE4" s="128">
        <f t="shared" ref="BE4:BL4" si="6">BE14</f>
        <v>1582</v>
      </c>
      <c r="BF4" s="128">
        <f t="shared" si="6"/>
        <v>1313</v>
      </c>
      <c r="BG4" s="128">
        <f t="shared" si="6"/>
        <v>138</v>
      </c>
      <c r="BH4" s="128">
        <f t="shared" si="6"/>
        <v>80</v>
      </c>
      <c r="BI4" s="128">
        <f t="shared" si="6"/>
        <v>15</v>
      </c>
      <c r="BJ4" s="128">
        <f t="shared" si="6"/>
        <v>7</v>
      </c>
      <c r="BK4" s="128">
        <f t="shared" si="6"/>
        <v>29</v>
      </c>
      <c r="BL4" s="128">
        <f t="shared" si="6"/>
        <v>0</v>
      </c>
      <c r="BM4" s="232">
        <v>1.3862199747155499</v>
      </c>
      <c r="BN4" s="128">
        <f t="shared" ref="BN4:BU4" si="7">BN14</f>
        <v>1582</v>
      </c>
      <c r="BO4" s="128">
        <f t="shared" si="7"/>
        <v>1178</v>
      </c>
      <c r="BP4" s="128">
        <f t="shared" si="7"/>
        <v>346</v>
      </c>
      <c r="BQ4" s="128">
        <f t="shared" si="7"/>
        <v>47</v>
      </c>
      <c r="BR4" s="128">
        <f t="shared" si="7"/>
        <v>5</v>
      </c>
      <c r="BS4" s="128">
        <f t="shared" si="7"/>
        <v>0</v>
      </c>
      <c r="BT4" s="128">
        <f t="shared" si="7"/>
        <v>6</v>
      </c>
      <c r="BU4" s="128">
        <f t="shared" si="7"/>
        <v>0</v>
      </c>
      <c r="BV4" s="232">
        <v>0.96839443742098608</v>
      </c>
    </row>
    <row r="5" spans="1:74" ht="15" customHeight="1" x14ac:dyDescent="0.15">
      <c r="A5" s="236"/>
      <c r="B5" s="237"/>
      <c r="C5" s="134">
        <f>IF(SUM(D5:J5)&gt;100,"－",SUM(D5:J5))</f>
        <v>100</v>
      </c>
      <c r="D5" s="133">
        <f>D4/C4*100</f>
        <v>14.34108527131783</v>
      </c>
      <c r="E5" s="133">
        <f>E4/C4*100</f>
        <v>1.2403100775193798</v>
      </c>
      <c r="F5" s="133">
        <f>F4/C4*100</f>
        <v>2.4031007751937983</v>
      </c>
      <c r="G5" s="133">
        <f>G4/C4*100</f>
        <v>7.7519379844961236</v>
      </c>
      <c r="H5" s="133">
        <f>H4/C4*100</f>
        <v>25.65891472868217</v>
      </c>
      <c r="I5" s="133">
        <f>I4/C4*100</f>
        <v>0.93023255813953487</v>
      </c>
      <c r="J5" s="133">
        <f>J4/C4*100</f>
        <v>47.674418604651166</v>
      </c>
      <c r="K5" s="238"/>
      <c r="L5" s="134">
        <f>IF(SUM(M5:S5)&gt;100,"－",SUM(M5:S5))</f>
        <v>100</v>
      </c>
      <c r="M5" s="133">
        <f>M4/L4*100</f>
        <v>28.837209302325583</v>
      </c>
      <c r="N5" s="133">
        <f>N4/L4*100</f>
        <v>0.62015503875968991</v>
      </c>
      <c r="O5" s="133">
        <f>O4/L4*100</f>
        <v>0.54263565891472865</v>
      </c>
      <c r="P5" s="133">
        <f>P4/L4*100</f>
        <v>1.4728682170542635</v>
      </c>
      <c r="Q5" s="133">
        <f>Q4/L4*100</f>
        <v>2.0155038759689923</v>
      </c>
      <c r="R5" s="133">
        <f>R4/L4*100</f>
        <v>3.8759689922480618</v>
      </c>
      <c r="S5" s="133">
        <f>S4/L4*100</f>
        <v>62.635658914728687</v>
      </c>
      <c r="T5" s="238"/>
      <c r="U5" s="134">
        <f>IF(SUM(V5:AB5)&gt;100,"－",SUM(V5:AB5))</f>
        <v>100</v>
      </c>
      <c r="V5" s="133">
        <f>V4/U4*100</f>
        <v>24.496124031007753</v>
      </c>
      <c r="W5" s="133">
        <f>W4/U4*100</f>
        <v>1.1627906976744187</v>
      </c>
      <c r="X5" s="133">
        <f>X4/U4*100</f>
        <v>0.69767441860465118</v>
      </c>
      <c r="Y5" s="133">
        <f>Y4/U4*100</f>
        <v>1.7054263565891472</v>
      </c>
      <c r="Z5" s="133">
        <f>Z4/U4*100</f>
        <v>6.666666666666667</v>
      </c>
      <c r="AA5" s="133">
        <f>AA4/U4*100</f>
        <v>6.8217054263565888</v>
      </c>
      <c r="AB5" s="133">
        <f>AB4/U4*100</f>
        <v>58.449612403100772</v>
      </c>
      <c r="AC5" s="238"/>
      <c r="AD5" s="134">
        <f>IF(SUM(AE5:AK5)&gt;100,"－",SUM(AE5:AK5))</f>
        <v>100</v>
      </c>
      <c r="AE5" s="133">
        <f>AE4/AD4*100</f>
        <v>11.162790697674419</v>
      </c>
      <c r="AF5" s="133">
        <f>AF4/AD4*100</f>
        <v>7.2093023255813957</v>
      </c>
      <c r="AG5" s="133">
        <f>AG4/AD4*100</f>
        <v>26.356589147286826</v>
      </c>
      <c r="AH5" s="133">
        <f>AH4/AD4*100</f>
        <v>9.6899224806201563</v>
      </c>
      <c r="AI5" s="133">
        <f>AI4/AD4*100</f>
        <v>0.46511627906976744</v>
      </c>
      <c r="AJ5" s="133">
        <f>AJ4/AD4*100</f>
        <v>0.62015503875968991</v>
      </c>
      <c r="AK5" s="133">
        <f>AK4/AD4*100</f>
        <v>44.496124031007753</v>
      </c>
      <c r="AL5" s="238"/>
      <c r="AM5" s="134">
        <f>IF(SUM(AN5:AT5)&gt;100,"－",SUM(AN5:AT5))</f>
        <v>100</v>
      </c>
      <c r="AN5" s="133">
        <f>AN4/AM4*100</f>
        <v>28.604651162790695</v>
      </c>
      <c r="AO5" s="133">
        <f>AO4/AM4*100</f>
        <v>9.224806201550388</v>
      </c>
      <c r="AP5" s="133">
        <f>AP4/AM4*100</f>
        <v>1.7829457364341086</v>
      </c>
      <c r="AQ5" s="133">
        <f>AQ4/AM4*100</f>
        <v>0.77519379844961245</v>
      </c>
      <c r="AR5" s="133">
        <f>AR4/AM4*100</f>
        <v>0.15503875968992248</v>
      </c>
      <c r="AS5" s="133">
        <f>AS4/AM4*100</f>
        <v>0</v>
      </c>
      <c r="AT5" s="133">
        <f>AT4/AM4*100</f>
        <v>59.457364341085274</v>
      </c>
      <c r="AU5" s="238"/>
      <c r="AV5" s="134">
        <f>IF(SUM(AW5:BC5)&gt;100,"－",SUM(AW5:BC5))</f>
        <v>100</v>
      </c>
      <c r="AW5" s="133">
        <f>AW4/AV4*100</f>
        <v>16.279069767441861</v>
      </c>
      <c r="AX5" s="133">
        <f>AX4/AV4*100</f>
        <v>0.77519379844961245</v>
      </c>
      <c r="AY5" s="133">
        <f>AY4/AV4*100</f>
        <v>0.77519379844961245</v>
      </c>
      <c r="AZ5" s="133">
        <f>AZ4/AV4*100</f>
        <v>7.5968992248062017</v>
      </c>
      <c r="BA5" s="133">
        <f>BA4/AV4*100</f>
        <v>22.635658914728683</v>
      </c>
      <c r="BB5" s="133">
        <f>BB4/AV4*100</f>
        <v>0.54263565891472865</v>
      </c>
      <c r="BC5" s="133">
        <f>BC4/AV4*100</f>
        <v>51.395348837209298</v>
      </c>
      <c r="BD5" s="238"/>
      <c r="BE5" s="134">
        <f>IF(SUM(BF5:BL5)&gt;100,"－",SUM(BF5:BL5))</f>
        <v>100</v>
      </c>
      <c r="BF5" s="133">
        <f t="shared" ref="BF5:BL5" si="8">BF4/$BE4*100</f>
        <v>82.996207332490528</v>
      </c>
      <c r="BG5" s="133">
        <f t="shared" si="8"/>
        <v>8.7231352718078394</v>
      </c>
      <c r="BH5" s="133">
        <f t="shared" si="8"/>
        <v>5.0568900126422252</v>
      </c>
      <c r="BI5" s="133">
        <f t="shared" si="8"/>
        <v>0.94816687737041727</v>
      </c>
      <c r="BJ5" s="133">
        <f t="shared" si="8"/>
        <v>0.44247787610619471</v>
      </c>
      <c r="BK5" s="133">
        <f t="shared" si="8"/>
        <v>1.8331226295828067</v>
      </c>
      <c r="BL5" s="133">
        <f t="shared" si="8"/>
        <v>0</v>
      </c>
      <c r="BM5" s="238"/>
      <c r="BN5" s="134">
        <f>IF(SUM(BO5:BU5)&gt;100,"－",SUM(BO5:BU5))</f>
        <v>100</v>
      </c>
      <c r="BO5" s="133">
        <f t="shared" ref="BO5:BU5" si="9">BO4/$BN4*100</f>
        <v>74.462705436156767</v>
      </c>
      <c r="BP5" s="133">
        <f t="shared" si="9"/>
        <v>21.871049304677623</v>
      </c>
      <c r="BQ5" s="133">
        <f t="shared" si="9"/>
        <v>2.9709228824273071</v>
      </c>
      <c r="BR5" s="133">
        <f t="shared" si="9"/>
        <v>0.31605562579013907</v>
      </c>
      <c r="BS5" s="133">
        <f t="shared" si="9"/>
        <v>0</v>
      </c>
      <c r="BT5" s="133">
        <f t="shared" si="9"/>
        <v>0.37926675094816686</v>
      </c>
      <c r="BU5" s="133">
        <f t="shared" si="9"/>
        <v>0</v>
      </c>
      <c r="BV5" s="238"/>
    </row>
    <row r="6" spans="1:74" ht="15" customHeight="1" x14ac:dyDescent="0.15">
      <c r="A6" s="242" t="s">
        <v>869</v>
      </c>
      <c r="B6" s="243" t="s">
        <v>870</v>
      </c>
      <c r="C6" s="128">
        <f>C16</f>
        <v>520</v>
      </c>
      <c r="D6" s="139">
        <f>IF(C6=0,0,D16/C6*100)</f>
        <v>20.961538461538463</v>
      </c>
      <c r="E6" s="139">
        <f>IF(C6=0,0,E16/C6*100)</f>
        <v>0.57692307692307698</v>
      </c>
      <c r="F6" s="139">
        <f>IF(C6=0,0,F16/C6*100)</f>
        <v>1.9230769230769231</v>
      </c>
      <c r="G6" s="139">
        <f>IF(C6=0,0,G16/C6*100)</f>
        <v>3.2692307692307696</v>
      </c>
      <c r="H6" s="139">
        <f>IF(C6=0,0,H16/C6*100)</f>
        <v>8.4615384615384617</v>
      </c>
      <c r="I6" s="139">
        <f>IF(C6=0,0,I16/C6*100)</f>
        <v>0.57692307692307698</v>
      </c>
      <c r="J6" s="139">
        <f>IF(C6=0,0,J16/C6*100)</f>
        <v>64.230769230769241</v>
      </c>
      <c r="K6" s="232">
        <v>11.333333333333334</v>
      </c>
      <c r="L6" s="128">
        <f>L16</f>
        <v>520</v>
      </c>
      <c r="M6" s="139">
        <f>IF(L6=0,0,M16/L6*100)</f>
        <v>28.653846153846153</v>
      </c>
      <c r="N6" s="139">
        <f>IF(L6=0,0,N16/L6*100)</f>
        <v>0</v>
      </c>
      <c r="O6" s="139">
        <f>IF(L6=0,0,O16/L6*100)</f>
        <v>0.19230769230769232</v>
      </c>
      <c r="P6" s="139">
        <f>IF(L6=0,0,P16/L6*100)</f>
        <v>0.19230769230769232</v>
      </c>
      <c r="Q6" s="139">
        <f>IF(L6=0,0,Q16/L6*100)</f>
        <v>0.19230769230769232</v>
      </c>
      <c r="R6" s="139">
        <f>IF(L6=0,0,R16/L6*100)</f>
        <v>0.57692307692307698</v>
      </c>
      <c r="S6" s="139">
        <f>IF(L6=0,0,S16/L6*100)</f>
        <v>70.192307692307693</v>
      </c>
      <c r="T6" s="232">
        <v>1.8903225806451613</v>
      </c>
      <c r="U6" s="128">
        <f>U16</f>
        <v>520</v>
      </c>
      <c r="V6" s="139">
        <f>IF(U6=0,0,V16/U6*100)</f>
        <v>22.884615384615383</v>
      </c>
      <c r="W6" s="139">
        <f>IF(U6=0,0,W16/U6*100)</f>
        <v>0.19230769230769232</v>
      </c>
      <c r="X6" s="139">
        <f>IF(U6=0,0,X16/U6*100)</f>
        <v>0.76923076923076927</v>
      </c>
      <c r="Y6" s="139">
        <f>IF(U6=0,0,Y16/U6*100)</f>
        <v>1.3461538461538463</v>
      </c>
      <c r="Z6" s="139">
        <f>IF(U6=0,0,Z16/U6*100)</f>
        <v>4.4230769230769234</v>
      </c>
      <c r="AA6" s="139">
        <f>IF(U6=0,0,AA16/U6*100)</f>
        <v>2.8846153846153846</v>
      </c>
      <c r="AB6" s="139">
        <f>IF(U6=0,0,AB16/U6*100)</f>
        <v>67.5</v>
      </c>
      <c r="AC6" s="232">
        <v>12.325443786982248</v>
      </c>
      <c r="AD6" s="128">
        <f>AD16</f>
        <v>520</v>
      </c>
      <c r="AE6" s="139">
        <f>IF(AD6=0,0,AE16/AD6*100)</f>
        <v>6.1538461538461542</v>
      </c>
      <c r="AF6" s="139">
        <f>IF(AD6=0,0,AF16/AD6*100)</f>
        <v>9.6153846153846168</v>
      </c>
      <c r="AG6" s="139">
        <f>IF(AD6=0,0,AG16/AD6*100)</f>
        <v>24.807692307692307</v>
      </c>
      <c r="AH6" s="139">
        <f>IF(AD6=0,0,AH16/AD6*100)</f>
        <v>8.6538461538461533</v>
      </c>
      <c r="AI6" s="139">
        <f>IF(AD6=0,0,AI16/AD6*100)</f>
        <v>0.57692307692307698</v>
      </c>
      <c r="AJ6" s="139">
        <f>IF(AD6=0,0,AJ16/AD6*100)</f>
        <v>0.38461538461538464</v>
      </c>
      <c r="AK6" s="139">
        <f>IF(AD6=0,0,AK16/AD6*100)</f>
        <v>49.807692307692307</v>
      </c>
      <c r="AL6" s="232">
        <v>7.7011494252873565</v>
      </c>
      <c r="AM6" s="128">
        <f>AM16</f>
        <v>520</v>
      </c>
      <c r="AN6" s="139">
        <f>IF(AM6=0,0,AN16/AM6*100)</f>
        <v>21.73076923076923</v>
      </c>
      <c r="AO6" s="139">
        <f>IF(AM6=0,0,AO16/AM6*100)</f>
        <v>11.538461538461538</v>
      </c>
      <c r="AP6" s="139">
        <f>IF(AM6=0,0,AP16/AM6*100)</f>
        <v>1.5384615384615385</v>
      </c>
      <c r="AQ6" s="139">
        <f>IF(AM6=0,0,AQ16/AM6*100)</f>
        <v>0.96153846153846156</v>
      </c>
      <c r="AR6" s="139">
        <f>IF(AM6=0,0,AR16/AM6*100)</f>
        <v>0</v>
      </c>
      <c r="AS6" s="139">
        <f>IF(AM6=0,0,AS16/AM6*100)</f>
        <v>0</v>
      </c>
      <c r="AT6" s="139">
        <f>IF(AM6=0,0,AT16/AM6*100)</f>
        <v>64.230769230769241</v>
      </c>
      <c r="AU6" s="232">
        <v>1.575268817204301</v>
      </c>
      <c r="AV6" s="128">
        <f>AV16</f>
        <v>520</v>
      </c>
      <c r="AW6" s="139">
        <f>IF(AV6=0,0,AW16/AV6*100)</f>
        <v>22.884615384615383</v>
      </c>
      <c r="AX6" s="139">
        <f>IF(AV6=0,0,AX16/AV6*100)</f>
        <v>0.38461538461538464</v>
      </c>
      <c r="AY6" s="139">
        <f>IF(AV6=0,0,AY16/AV6*100)</f>
        <v>0.38461538461538464</v>
      </c>
      <c r="AZ6" s="139">
        <f>IF(AV6=0,0,AZ16/AV6*100)</f>
        <v>3.0769230769230771</v>
      </c>
      <c r="BA6" s="139">
        <f>IF(AV6=0,0,BA16/AV6*100)</f>
        <v>6.9230769230769234</v>
      </c>
      <c r="BB6" s="139">
        <f>IF(AV6=0,0,BB16/AV6*100)</f>
        <v>0.19230769230769232</v>
      </c>
      <c r="BC6" s="139">
        <f>IF(AV6=0,0,BC16/AV6*100)</f>
        <v>66.153846153846146</v>
      </c>
      <c r="BD6" s="232">
        <v>8.8238636363636367</v>
      </c>
      <c r="BE6" s="128">
        <f>BE16</f>
        <v>665</v>
      </c>
      <c r="BF6" s="139">
        <f t="shared" ref="BF6:BL10" si="10">IF($BE6=0,0,BF16/$BE6*100)</f>
        <v>86.766917293233078</v>
      </c>
      <c r="BG6" s="139">
        <f t="shared" si="10"/>
        <v>7.2180451127819554</v>
      </c>
      <c r="BH6" s="139">
        <f t="shared" si="10"/>
        <v>4.2105263157894735</v>
      </c>
      <c r="BI6" s="139">
        <f t="shared" si="10"/>
        <v>0.60150375939849632</v>
      </c>
      <c r="BJ6" s="139">
        <f t="shared" si="10"/>
        <v>0.60150375939849632</v>
      </c>
      <c r="BK6" s="139">
        <f t="shared" si="10"/>
        <v>0.60150375939849632</v>
      </c>
      <c r="BL6" s="139">
        <f t="shared" si="10"/>
        <v>0</v>
      </c>
      <c r="BM6" s="232">
        <v>0.80902255639097742</v>
      </c>
      <c r="BN6" s="128">
        <f>BN16</f>
        <v>665</v>
      </c>
      <c r="BO6" s="139">
        <f t="shared" ref="BO6:BU10" si="11">IF($BN6=0,0,BO16/$BN6*100)</f>
        <v>79.548872180451127</v>
      </c>
      <c r="BP6" s="139">
        <f t="shared" si="11"/>
        <v>17.894736842105264</v>
      </c>
      <c r="BQ6" s="139">
        <f t="shared" si="11"/>
        <v>2.2556390977443606</v>
      </c>
      <c r="BR6" s="139">
        <f t="shared" si="11"/>
        <v>0.15037593984962408</v>
      </c>
      <c r="BS6" s="139">
        <f t="shared" si="11"/>
        <v>0</v>
      </c>
      <c r="BT6" s="139">
        <f t="shared" si="11"/>
        <v>0.15037593984962408</v>
      </c>
      <c r="BU6" s="139">
        <f t="shared" si="11"/>
        <v>0</v>
      </c>
      <c r="BV6" s="232">
        <v>0.70225563909774436</v>
      </c>
    </row>
    <row r="7" spans="1:74" ht="15" customHeight="1" x14ac:dyDescent="0.15">
      <c r="A7" s="150" t="s">
        <v>871</v>
      </c>
      <c r="B7" s="244" t="s">
        <v>872</v>
      </c>
      <c r="C7" s="143">
        <f>C17</f>
        <v>253</v>
      </c>
      <c r="D7" s="142">
        <f>IF(C7=0,0,D17/C7*100)</f>
        <v>8.695652173913043</v>
      </c>
      <c r="E7" s="142">
        <f>IF(C7=0,0,E17/C7*100)</f>
        <v>1.9762845849802373</v>
      </c>
      <c r="F7" s="142">
        <f>IF(C7=0,0,F17/C7*100)</f>
        <v>2.766798418972332</v>
      </c>
      <c r="G7" s="142">
        <f>IF(C7=0,0,G17/C7*100)</f>
        <v>13.438735177865613</v>
      </c>
      <c r="H7" s="142">
        <f>IF(C7=0,0,H17/C7*100)</f>
        <v>36.363636363636367</v>
      </c>
      <c r="I7" s="142">
        <f>IF(C7=0,0,I17/C7*100)</f>
        <v>1.5810276679841897</v>
      </c>
      <c r="J7" s="142">
        <f>IF(C7=0,0,J17/C7*100)</f>
        <v>35.177865612648226</v>
      </c>
      <c r="K7" s="245">
        <v>23.878048780487806</v>
      </c>
      <c r="L7" s="143">
        <f>L17</f>
        <v>253</v>
      </c>
      <c r="M7" s="142">
        <f>IF(L7=0,0,M17/L7*100)</f>
        <v>33.201581027667984</v>
      </c>
      <c r="N7" s="142">
        <f>IF(L7=0,0,N17/L7*100)</f>
        <v>0.39525691699604742</v>
      </c>
      <c r="O7" s="142">
        <f>IF(L7=0,0,O17/L7*100)</f>
        <v>0</v>
      </c>
      <c r="P7" s="142">
        <f>IF(L7=0,0,P17/L7*100)</f>
        <v>1.9762845849802373</v>
      </c>
      <c r="Q7" s="142">
        <f>IF(L7=0,0,Q17/L7*100)</f>
        <v>3.1620553359683794</v>
      </c>
      <c r="R7" s="142">
        <f>IF(L7=0,0,R17/L7*100)</f>
        <v>5.5335968379446641</v>
      </c>
      <c r="S7" s="142">
        <f>IF(L7=0,0,S17/L7*100)</f>
        <v>55.731225296442688</v>
      </c>
      <c r="T7" s="245">
        <v>13.678571428571429</v>
      </c>
      <c r="U7" s="143">
        <f>U17</f>
        <v>253</v>
      </c>
      <c r="V7" s="142">
        <f>IF(U7=0,0,V17/U7*100)</f>
        <v>29.644268774703558</v>
      </c>
      <c r="W7" s="142">
        <f>IF(U7=0,0,W17/U7*100)</f>
        <v>1.5810276679841897</v>
      </c>
      <c r="X7" s="142">
        <f>IF(U7=0,0,X17/U7*100)</f>
        <v>0.39525691699604742</v>
      </c>
      <c r="Y7" s="142">
        <f>IF(U7=0,0,Y17/U7*100)</f>
        <v>1.9762845849802373</v>
      </c>
      <c r="Z7" s="142">
        <f>IF(U7=0,0,Z17/U7*100)</f>
        <v>6.3241106719367588</v>
      </c>
      <c r="AA7" s="142">
        <f>IF(U7=0,0,AA17/U7*100)</f>
        <v>8.695652173913043</v>
      </c>
      <c r="AB7" s="142">
        <f>IF(U7=0,0,AB17/U7*100)</f>
        <v>51.383399209486171</v>
      </c>
      <c r="AC7" s="245">
        <v>19.59349593495935</v>
      </c>
      <c r="AD7" s="143">
        <f>AD17</f>
        <v>253</v>
      </c>
      <c r="AE7" s="142">
        <f>IF(AD7=0,0,AE17/AD7*100)</f>
        <v>16.996047430830039</v>
      </c>
      <c r="AF7" s="142">
        <f>IF(AD7=0,0,AF17/AD7*100)</f>
        <v>5.1383399209486171</v>
      </c>
      <c r="AG7" s="142">
        <f>IF(AD7=0,0,AG17/AD7*100)</f>
        <v>29.249011857707508</v>
      </c>
      <c r="AH7" s="142">
        <f>IF(AD7=0,0,AH17/AD7*100)</f>
        <v>8.695652173913043</v>
      </c>
      <c r="AI7" s="142">
        <f>IF(AD7=0,0,AI17/AD7*100)</f>
        <v>0.39525691699604742</v>
      </c>
      <c r="AJ7" s="142">
        <f>IF(AD7=0,0,AJ17/AD7*100)</f>
        <v>0</v>
      </c>
      <c r="AK7" s="142">
        <f>IF(AD7=0,0,AK17/AD7*100)</f>
        <v>39.525691699604742</v>
      </c>
      <c r="AL7" s="245">
        <v>6.2679738562091503</v>
      </c>
      <c r="AM7" s="143">
        <f>AM17</f>
        <v>253</v>
      </c>
      <c r="AN7" s="142">
        <f>IF(AM7=0,0,AN17/AM7*100)</f>
        <v>34.387351778656125</v>
      </c>
      <c r="AO7" s="142">
        <f>IF(AM7=0,0,AO17/AM7*100)</f>
        <v>7.5098814229249005</v>
      </c>
      <c r="AP7" s="142">
        <f>IF(AM7=0,0,AP17/AM7*100)</f>
        <v>1.5810276679841897</v>
      </c>
      <c r="AQ7" s="142">
        <f>IF(AM7=0,0,AQ17/AM7*100)</f>
        <v>0.39525691699604742</v>
      </c>
      <c r="AR7" s="142">
        <f>IF(AM7=0,0,AR17/AM7*100)</f>
        <v>0</v>
      </c>
      <c r="AS7" s="142">
        <f>IF(AM7=0,0,AS17/AM7*100)</f>
        <v>0</v>
      </c>
      <c r="AT7" s="142">
        <f>IF(AM7=0,0,AT17/AM7*100)</f>
        <v>56.126482213438734</v>
      </c>
      <c r="AU7" s="245">
        <v>0.72972972972972971</v>
      </c>
      <c r="AV7" s="143">
        <f>AV17</f>
        <v>253</v>
      </c>
      <c r="AW7" s="142">
        <f>IF(AV7=0,0,AW17/AV7*100)</f>
        <v>11.462450592885375</v>
      </c>
      <c r="AX7" s="142">
        <f>IF(AV7=0,0,AX17/AV7*100)</f>
        <v>0.39525691699604742</v>
      </c>
      <c r="AY7" s="142">
        <f>IF(AV7=0,0,AY17/AV7*100)</f>
        <v>0.79051383399209485</v>
      </c>
      <c r="AZ7" s="142">
        <f>IF(AV7=0,0,AZ17/AV7*100)</f>
        <v>11.067193675889328</v>
      </c>
      <c r="BA7" s="142">
        <f>IF(AV7=0,0,BA17/AV7*100)</f>
        <v>36.363636363636367</v>
      </c>
      <c r="BB7" s="142">
        <f>IF(AV7=0,0,BB17/AV7*100)</f>
        <v>0.39525691699604742</v>
      </c>
      <c r="BC7" s="142">
        <f>IF(AV7=0,0,BC17/AV7*100)</f>
        <v>39.525691699604742</v>
      </c>
      <c r="BD7" s="245">
        <v>22.967320261437909</v>
      </c>
      <c r="BE7" s="143">
        <f>BE17</f>
        <v>283</v>
      </c>
      <c r="BF7" s="142">
        <f t="shared" si="10"/>
        <v>77.385159010600702</v>
      </c>
      <c r="BG7" s="142">
        <f t="shared" si="10"/>
        <v>9.1872791519434625</v>
      </c>
      <c r="BH7" s="142">
        <f t="shared" si="10"/>
        <v>7.7738515901060072</v>
      </c>
      <c r="BI7" s="142">
        <f t="shared" si="10"/>
        <v>2.1201413427561837</v>
      </c>
      <c r="BJ7" s="142">
        <f t="shared" si="10"/>
        <v>0.70671378091872794</v>
      </c>
      <c r="BK7" s="142">
        <f t="shared" si="10"/>
        <v>2.8268551236749118</v>
      </c>
      <c r="BL7" s="142">
        <f t="shared" si="10"/>
        <v>0</v>
      </c>
      <c r="BM7" s="245">
        <v>2.0388692579505299</v>
      </c>
      <c r="BN7" s="143">
        <f>BN17</f>
        <v>283</v>
      </c>
      <c r="BO7" s="142">
        <f t="shared" si="11"/>
        <v>69.611307420494697</v>
      </c>
      <c r="BP7" s="142">
        <f t="shared" si="11"/>
        <v>25.088339222614842</v>
      </c>
      <c r="BQ7" s="142">
        <f t="shared" si="11"/>
        <v>4.946996466431095</v>
      </c>
      <c r="BR7" s="142">
        <f t="shared" si="11"/>
        <v>0.35335689045936397</v>
      </c>
      <c r="BS7" s="142">
        <f t="shared" si="11"/>
        <v>0</v>
      </c>
      <c r="BT7" s="142">
        <f t="shared" si="11"/>
        <v>0</v>
      </c>
      <c r="BU7" s="142">
        <f t="shared" si="11"/>
        <v>0</v>
      </c>
      <c r="BV7" s="245">
        <v>0.9717314487632509</v>
      </c>
    </row>
    <row r="8" spans="1:74" ht="15" customHeight="1" x14ac:dyDescent="0.15">
      <c r="A8" s="252" t="s">
        <v>873</v>
      </c>
      <c r="B8" s="244" t="s">
        <v>874</v>
      </c>
      <c r="C8" s="143">
        <f>C18</f>
        <v>115</v>
      </c>
      <c r="D8" s="142">
        <f>IF(C8=0,0,D18/C8*100)</f>
        <v>17.391304347826086</v>
      </c>
      <c r="E8" s="142">
        <f>IF(C8=0,0,E18/C8*100)</f>
        <v>0.86956521739130432</v>
      </c>
      <c r="F8" s="142">
        <f>IF(C8=0,0,F18/C8*100)</f>
        <v>3.4782608695652173</v>
      </c>
      <c r="G8" s="142">
        <f>IF(C8=0,0,G18/C8*100)</f>
        <v>6.0869565217391308</v>
      </c>
      <c r="H8" s="142">
        <f>IF(C8=0,0,H18/C8*100)</f>
        <v>15.65217391304348</v>
      </c>
      <c r="I8" s="142">
        <f>IF(C8=0,0,I18/C8*100)</f>
        <v>0</v>
      </c>
      <c r="J8" s="142">
        <f>IF(C8=0,0,J18/C8*100)</f>
        <v>56.521739130434781</v>
      </c>
      <c r="K8" s="245">
        <v>14.52</v>
      </c>
      <c r="L8" s="143">
        <f>L18</f>
        <v>115</v>
      </c>
      <c r="M8" s="142">
        <f>IF(L8=0,0,M18/L8*100)</f>
        <v>26.086956521739129</v>
      </c>
      <c r="N8" s="142">
        <f>IF(L8=0,0,N18/L8*100)</f>
        <v>0.86956521739130432</v>
      </c>
      <c r="O8" s="142">
        <f>IF(L8=0,0,O18/L8*100)</f>
        <v>0.86956521739130432</v>
      </c>
      <c r="P8" s="142">
        <f>IF(L8=0,0,P18/L8*100)</f>
        <v>0.86956521739130432</v>
      </c>
      <c r="Q8" s="142">
        <f>IF(L8=0,0,Q18/L8*100)</f>
        <v>0.86956521739130432</v>
      </c>
      <c r="R8" s="142">
        <f>IF(L8=0,0,R18/L8*100)</f>
        <v>1.7391304347826086</v>
      </c>
      <c r="S8" s="142">
        <f>IF(L8=0,0,S18/L8*100)</f>
        <v>68.695652173913047</v>
      </c>
      <c r="T8" s="245">
        <v>6.8611111111111107</v>
      </c>
      <c r="U8" s="143">
        <f>U18</f>
        <v>115</v>
      </c>
      <c r="V8" s="142">
        <f>IF(U8=0,0,V18/U8*100)</f>
        <v>20.869565217391305</v>
      </c>
      <c r="W8" s="142">
        <f>IF(U8=0,0,W18/U8*100)</f>
        <v>0.86956521739130432</v>
      </c>
      <c r="X8" s="142">
        <f>IF(U8=0,0,X18/U8*100)</f>
        <v>1.7391304347826086</v>
      </c>
      <c r="Y8" s="142">
        <f>IF(U8=0,0,Y18/U8*100)</f>
        <v>2.6086956521739131</v>
      </c>
      <c r="Z8" s="142">
        <f>IF(U8=0,0,Z18/U8*100)</f>
        <v>4.3478260869565215</v>
      </c>
      <c r="AA8" s="142">
        <f>IF(U8=0,0,AA18/U8*100)</f>
        <v>6.0869565217391308</v>
      </c>
      <c r="AB8" s="142">
        <f>IF(U8=0,0,AB18/U8*100)</f>
        <v>63.478260869565219</v>
      </c>
      <c r="AC8" s="245">
        <v>18.238095238095237</v>
      </c>
      <c r="AD8" s="143">
        <f>AD18</f>
        <v>115</v>
      </c>
      <c r="AE8" s="142">
        <f>IF(AD8=0,0,AE18/AD8*100)</f>
        <v>15.65217391304348</v>
      </c>
      <c r="AF8" s="142">
        <f>IF(AD8=0,0,AF18/AD8*100)</f>
        <v>6.9565217391304346</v>
      </c>
      <c r="AG8" s="142">
        <f>IF(AD8=0,0,AG18/AD8*100)</f>
        <v>13.043478260869565</v>
      </c>
      <c r="AH8" s="142">
        <f>IF(AD8=0,0,AH18/AD8*100)</f>
        <v>10.434782608695652</v>
      </c>
      <c r="AI8" s="142">
        <f>IF(AD8=0,0,AI18/AD8*100)</f>
        <v>0</v>
      </c>
      <c r="AJ8" s="142">
        <f>IF(AD8=0,0,AJ18/AD8*100)</f>
        <v>0</v>
      </c>
      <c r="AK8" s="142">
        <f>IF(AD8=0,0,AK18/AD8*100)</f>
        <v>53.913043478260867</v>
      </c>
      <c r="AL8" s="245">
        <v>6.0188679245283021</v>
      </c>
      <c r="AM8" s="143">
        <f>AM18</f>
        <v>115</v>
      </c>
      <c r="AN8" s="142">
        <f>IF(AM8=0,0,AN18/AM8*100)</f>
        <v>21.739130434782609</v>
      </c>
      <c r="AO8" s="142">
        <f>IF(AM8=0,0,AO18/AM8*100)</f>
        <v>9.5652173913043477</v>
      </c>
      <c r="AP8" s="142">
        <f>IF(AM8=0,0,AP18/AM8*100)</f>
        <v>4.3478260869565215</v>
      </c>
      <c r="AQ8" s="142">
        <f>IF(AM8=0,0,AQ18/AM8*100)</f>
        <v>0</v>
      </c>
      <c r="AR8" s="142">
        <f>IF(AM8=0,0,AR18/AM8*100)</f>
        <v>0</v>
      </c>
      <c r="AS8" s="142">
        <f>IF(AM8=0,0,AS18/AM8*100)</f>
        <v>0</v>
      </c>
      <c r="AT8" s="142">
        <f>IF(AM8=0,0,AT18/AM8*100)</f>
        <v>64.347826086956516</v>
      </c>
      <c r="AU8" s="245">
        <v>1.4146341463414633</v>
      </c>
      <c r="AV8" s="143">
        <f>AV18</f>
        <v>115</v>
      </c>
      <c r="AW8" s="142">
        <f>IF(AV8=0,0,AW18/AV8*100)</f>
        <v>26.086956521739129</v>
      </c>
      <c r="AX8" s="142">
        <f>IF(AV8=0,0,AX18/AV8*100)</f>
        <v>0.86956521739130432</v>
      </c>
      <c r="AY8" s="142">
        <f>IF(AV8=0,0,AY18/AV8*100)</f>
        <v>0.86956521739130432</v>
      </c>
      <c r="AZ8" s="142">
        <f>IF(AV8=0,0,AZ18/AV8*100)</f>
        <v>3.4782608695652173</v>
      </c>
      <c r="BA8" s="142">
        <f>IF(AV8=0,0,BA18/AV8*100)</f>
        <v>8.695652173913043</v>
      </c>
      <c r="BB8" s="142">
        <f>IF(AV8=0,0,BB18/AV8*100)</f>
        <v>0</v>
      </c>
      <c r="BC8" s="142">
        <f>IF(AV8=0,0,BC18/AV8*100)</f>
        <v>60</v>
      </c>
      <c r="BD8" s="245">
        <v>8.6086956521739122</v>
      </c>
      <c r="BE8" s="143">
        <f>BE18</f>
        <v>149</v>
      </c>
      <c r="BF8" s="142">
        <f t="shared" si="10"/>
        <v>89.261744966442961</v>
      </c>
      <c r="BG8" s="142">
        <f t="shared" si="10"/>
        <v>6.7114093959731544</v>
      </c>
      <c r="BH8" s="142">
        <f t="shared" si="10"/>
        <v>2.6845637583892619</v>
      </c>
      <c r="BI8" s="142">
        <f t="shared" si="10"/>
        <v>0.67114093959731547</v>
      </c>
      <c r="BJ8" s="142">
        <f t="shared" si="10"/>
        <v>0</v>
      </c>
      <c r="BK8" s="142">
        <f t="shared" si="10"/>
        <v>0.67114093959731547</v>
      </c>
      <c r="BL8" s="142">
        <f t="shared" si="10"/>
        <v>0</v>
      </c>
      <c r="BM8" s="245">
        <v>0.70469798657718119</v>
      </c>
      <c r="BN8" s="143">
        <f>BN18</f>
        <v>149</v>
      </c>
      <c r="BO8" s="142">
        <f t="shared" si="11"/>
        <v>73.154362416107389</v>
      </c>
      <c r="BP8" s="142">
        <f t="shared" si="11"/>
        <v>25.503355704697988</v>
      </c>
      <c r="BQ8" s="142">
        <f t="shared" si="11"/>
        <v>0.67114093959731547</v>
      </c>
      <c r="BR8" s="142">
        <f t="shared" si="11"/>
        <v>0</v>
      </c>
      <c r="BS8" s="142">
        <f t="shared" si="11"/>
        <v>0</v>
      </c>
      <c r="BT8" s="142">
        <f t="shared" si="11"/>
        <v>0.67114093959731547</v>
      </c>
      <c r="BU8" s="142">
        <f t="shared" si="11"/>
        <v>0</v>
      </c>
      <c r="BV8" s="245">
        <v>0.86577181208053688</v>
      </c>
    </row>
    <row r="9" spans="1:74" ht="15" customHeight="1" x14ac:dyDescent="0.15">
      <c r="A9" s="150" t="s">
        <v>875</v>
      </c>
      <c r="B9" s="244" t="s">
        <v>876</v>
      </c>
      <c r="C9" s="143">
        <f>C19</f>
        <v>329</v>
      </c>
      <c r="D9" s="142">
        <f>IF(C9=0,0,D19/C9*100)</f>
        <v>8.5106382978723403</v>
      </c>
      <c r="E9" s="142">
        <f>IF(C9=0,0,E19/C9*100)</f>
        <v>1.5197568389057752</v>
      </c>
      <c r="F9" s="142">
        <f>IF(C9=0,0,F19/C9*100)</f>
        <v>2.43161094224924</v>
      </c>
      <c r="G9" s="142">
        <f>IF(C9=0,0,G19/C9*100)</f>
        <v>11.854103343465045</v>
      </c>
      <c r="H9" s="142">
        <f>IF(C9=0,0,H19/C9*100)</f>
        <v>45.288753799392097</v>
      </c>
      <c r="I9" s="142">
        <f>IF(C9=0,0,I19/C9*100)</f>
        <v>1.5197568389057752</v>
      </c>
      <c r="J9" s="142">
        <f>IF(C9=0,0,J19/C9*100)</f>
        <v>28.875379939209729</v>
      </c>
      <c r="K9" s="245">
        <v>24.876068376068375</v>
      </c>
      <c r="L9" s="143">
        <f>L19</f>
        <v>329</v>
      </c>
      <c r="M9" s="142">
        <f>IF(L9=0,0,M19/L9*100)</f>
        <v>28.267477203647417</v>
      </c>
      <c r="N9" s="142">
        <f>IF(L9=0,0,N19/L9*100)</f>
        <v>1.5197568389057752</v>
      </c>
      <c r="O9" s="142">
        <f>IF(L9=0,0,O19/L9*100)</f>
        <v>1.21580547112462</v>
      </c>
      <c r="P9" s="142">
        <f>IF(L9=0,0,P19/L9*100)</f>
        <v>3.0395136778115504</v>
      </c>
      <c r="Q9" s="142">
        <f>IF(L9=0,0,Q19/L9*100)</f>
        <v>3.9513677811550152</v>
      </c>
      <c r="R9" s="142">
        <f>IF(L9=0,0,R19/L9*100)</f>
        <v>9.4224924012158056</v>
      </c>
      <c r="S9" s="142">
        <f>IF(L9=0,0,S19/L9*100)</f>
        <v>52.583586626139819</v>
      </c>
      <c r="T9" s="245">
        <v>19.224358974358974</v>
      </c>
      <c r="U9" s="143">
        <f>U19</f>
        <v>329</v>
      </c>
      <c r="V9" s="142">
        <f>IF(U9=0,0,V19/U9*100)</f>
        <v>25.227963525835868</v>
      </c>
      <c r="W9" s="142">
        <f>IF(U9=0,0,W19/U9*100)</f>
        <v>2.43161094224924</v>
      </c>
      <c r="X9" s="142">
        <f>IF(U9=0,0,X19/U9*100)</f>
        <v>0.60790273556231</v>
      </c>
      <c r="Y9" s="142">
        <f>IF(U9=0,0,Y19/U9*100)</f>
        <v>1.5197568389057752</v>
      </c>
      <c r="Z9" s="142">
        <f>IF(U9=0,0,Z19/U9*100)</f>
        <v>11.246200607902736</v>
      </c>
      <c r="AA9" s="142">
        <f>IF(U9=0,0,AA19/U9*100)</f>
        <v>12.462006079027356</v>
      </c>
      <c r="AB9" s="142">
        <f>IF(U9=0,0,AB19/U9*100)</f>
        <v>46.504559270516715</v>
      </c>
      <c r="AC9" s="245">
        <v>25.227272727272727</v>
      </c>
      <c r="AD9" s="143">
        <f>AD19</f>
        <v>329</v>
      </c>
      <c r="AE9" s="142">
        <f>IF(AD9=0,0,AE19/AD9*100)</f>
        <v>14.285714285714285</v>
      </c>
      <c r="AF9" s="142">
        <f>IF(AD9=0,0,AF19/AD9*100)</f>
        <v>4.86322188449848</v>
      </c>
      <c r="AG9" s="142">
        <f>IF(AD9=0,0,AG19/AD9*100)</f>
        <v>30.091185410334347</v>
      </c>
      <c r="AH9" s="142">
        <f>IF(AD9=0,0,AH19/AD9*100)</f>
        <v>11.854103343465045</v>
      </c>
      <c r="AI9" s="142">
        <f>IF(AD9=0,0,AI19/AD9*100)</f>
        <v>0.60790273556231</v>
      </c>
      <c r="AJ9" s="142">
        <f>IF(AD9=0,0,AJ19/AD9*100)</f>
        <v>1.8237082066869299</v>
      </c>
      <c r="AK9" s="142">
        <f>IF(AD9=0,0,AK19/AD9*100)</f>
        <v>36.474164133738604</v>
      </c>
      <c r="AL9" s="245">
        <v>10.129186602870814</v>
      </c>
      <c r="AM9" s="143">
        <f>AM19</f>
        <v>329</v>
      </c>
      <c r="AN9" s="142">
        <f>IF(AM9=0,0,AN19/AM9*100)</f>
        <v>38.297872340425535</v>
      </c>
      <c r="AO9" s="142">
        <f>IF(AM9=0,0,AO19/AM9*100)</f>
        <v>7.598784194528875</v>
      </c>
      <c r="AP9" s="142">
        <f>IF(AM9=0,0,AP19/AM9*100)</f>
        <v>1.5197568389057752</v>
      </c>
      <c r="AQ9" s="142">
        <f>IF(AM9=0,0,AQ19/AM9*100)</f>
        <v>0.60790273556231</v>
      </c>
      <c r="AR9" s="142">
        <f>IF(AM9=0,0,AR19/AM9*100)</f>
        <v>0.60790273556231</v>
      </c>
      <c r="AS9" s="142">
        <f>IF(AM9=0,0,AS19/AM9*100)</f>
        <v>0</v>
      </c>
      <c r="AT9" s="142">
        <f>IF(AM9=0,0,AT19/AM9*100)</f>
        <v>51.367781155015201</v>
      </c>
      <c r="AU9" s="245">
        <v>1.0562499999999999</v>
      </c>
      <c r="AV9" s="143">
        <f>AV19</f>
        <v>329</v>
      </c>
      <c r="AW9" s="142">
        <f>IF(AV9=0,0,AW19/AV9*100)</f>
        <v>7.9027355623100304</v>
      </c>
      <c r="AX9" s="142">
        <f>IF(AV9=0,0,AX19/AV9*100)</f>
        <v>1.8237082066869299</v>
      </c>
      <c r="AY9" s="142">
        <f>IF(AV9=0,0,AY19/AV9*100)</f>
        <v>1.21580547112462</v>
      </c>
      <c r="AZ9" s="142">
        <f>IF(AV9=0,0,AZ19/AV9*100)</f>
        <v>13.677811550151976</v>
      </c>
      <c r="BA9" s="142">
        <f>IF(AV9=0,0,BA19/AV9*100)</f>
        <v>39.513677811550153</v>
      </c>
      <c r="BB9" s="142">
        <f>IF(AV9=0,0,BB19/AV9*100)</f>
        <v>1.5197568389057752</v>
      </c>
      <c r="BC9" s="142">
        <f>IF(AV9=0,0,BC19/AV9*100)</f>
        <v>34.346504559270521</v>
      </c>
      <c r="BD9" s="245">
        <v>25.162037037037038</v>
      </c>
      <c r="BE9" s="143">
        <f>BE19</f>
        <v>401</v>
      </c>
      <c r="BF9" s="142">
        <f t="shared" si="10"/>
        <v>77.556109725685786</v>
      </c>
      <c r="BG9" s="142">
        <f t="shared" si="10"/>
        <v>11.720698254364089</v>
      </c>
      <c r="BH9" s="142">
        <f t="shared" si="10"/>
        <v>6.2344139650872821</v>
      </c>
      <c r="BI9" s="142">
        <f t="shared" si="10"/>
        <v>0.74812967581047385</v>
      </c>
      <c r="BJ9" s="142">
        <f t="shared" si="10"/>
        <v>0.24937655860349126</v>
      </c>
      <c r="BK9" s="142">
        <f t="shared" si="10"/>
        <v>3.4912718204488775</v>
      </c>
      <c r="BL9" s="142">
        <f t="shared" si="10"/>
        <v>0</v>
      </c>
      <c r="BM9" s="245">
        <v>2.0349127182044886</v>
      </c>
      <c r="BN9" s="143">
        <f>BN19</f>
        <v>401</v>
      </c>
      <c r="BO9" s="142">
        <f t="shared" si="11"/>
        <v>69.576059850374065</v>
      </c>
      <c r="BP9" s="142">
        <f t="shared" si="11"/>
        <v>24.937655860349128</v>
      </c>
      <c r="BQ9" s="142">
        <f t="shared" si="11"/>
        <v>3.9900249376558601</v>
      </c>
      <c r="BR9" s="142">
        <f t="shared" si="11"/>
        <v>0.49875311720698251</v>
      </c>
      <c r="BS9" s="142">
        <f t="shared" si="11"/>
        <v>0</v>
      </c>
      <c r="BT9" s="142">
        <f t="shared" si="11"/>
        <v>0.99750623441396502</v>
      </c>
      <c r="BU9" s="142">
        <f t="shared" si="11"/>
        <v>0</v>
      </c>
      <c r="BV9" s="245">
        <v>1.486284289276808</v>
      </c>
    </row>
    <row r="10" spans="1:74" ht="15" customHeight="1" x14ac:dyDescent="0.15">
      <c r="A10" s="236" t="s">
        <v>877</v>
      </c>
      <c r="B10" s="152" t="s">
        <v>878</v>
      </c>
      <c r="C10" s="147">
        <f>C20</f>
        <v>73</v>
      </c>
      <c r="D10" s="133">
        <f>IF(C10=0,0,D20/C10*100)</f>
        <v>8.2191780821917799</v>
      </c>
      <c r="E10" s="133">
        <f>IF(C10=0,0,E20/C10*100)</f>
        <v>2.7397260273972601</v>
      </c>
      <c r="F10" s="133">
        <f>IF(C10=0,0,F20/C10*100)</f>
        <v>2.7397260273972601</v>
      </c>
      <c r="G10" s="133">
        <f>IF(C10=0,0,G20/C10*100)</f>
        <v>4.10958904109589</v>
      </c>
      <c r="H10" s="133">
        <f>IF(C10=0,0,H20/C10*100)</f>
        <v>38.356164383561641</v>
      </c>
      <c r="I10" s="133">
        <f>IF(C10=0,0,I20/C10*100)</f>
        <v>0</v>
      </c>
      <c r="J10" s="133">
        <f>IF(C10=0,0,J20/C10*100)</f>
        <v>43.835616438356162</v>
      </c>
      <c r="K10" s="238">
        <v>23.170731707317074</v>
      </c>
      <c r="L10" s="147">
        <f>L20</f>
        <v>73</v>
      </c>
      <c r="M10" s="133">
        <f>IF(L10=0,0,M20/L10*100)</f>
        <v>21.917808219178081</v>
      </c>
      <c r="N10" s="133">
        <f>IF(L10=0,0,N20/L10*100)</f>
        <v>1.3698630136986301</v>
      </c>
      <c r="O10" s="133">
        <f>IF(L10=0,0,O20/L10*100)</f>
        <v>1.3698630136986301</v>
      </c>
      <c r="P10" s="133">
        <f>IF(L10=0,0,P20/L10*100)</f>
        <v>2.7397260273972601</v>
      </c>
      <c r="Q10" s="133">
        <f>IF(L10=0,0,Q20/L10*100)</f>
        <v>4.10958904109589</v>
      </c>
      <c r="R10" s="133">
        <f>IF(L10=0,0,R20/L10*100)</f>
        <v>0</v>
      </c>
      <c r="S10" s="133">
        <f>IF(L10=0,0,S20/L10*100)</f>
        <v>68.493150684931507</v>
      </c>
      <c r="T10" s="238">
        <v>7.6521739130434785</v>
      </c>
      <c r="U10" s="147">
        <f>U20</f>
        <v>73</v>
      </c>
      <c r="V10" s="133">
        <f>IF(U10=0,0,V20/U10*100)</f>
        <v>20.547945205479451</v>
      </c>
      <c r="W10" s="133">
        <f>IF(U10=0,0,W20/U10*100)</f>
        <v>1.3698630136986301</v>
      </c>
      <c r="X10" s="133">
        <f>IF(U10=0,0,X20/U10*100)</f>
        <v>0</v>
      </c>
      <c r="Y10" s="133">
        <f>IF(U10=0,0,Y20/U10*100)</f>
        <v>2.7397260273972601</v>
      </c>
      <c r="Z10" s="133">
        <f>IF(U10=0,0,Z20/U10*100)</f>
        <v>6.8493150684931505</v>
      </c>
      <c r="AA10" s="133">
        <f>IF(U10=0,0,AA20/U10*100)</f>
        <v>4.10958904109589</v>
      </c>
      <c r="AB10" s="133">
        <f>IF(U10=0,0,AB20/U10*100)</f>
        <v>64.38356164383562</v>
      </c>
      <c r="AC10" s="238">
        <v>16.576923076923077</v>
      </c>
      <c r="AD10" s="147">
        <f>AD20</f>
        <v>73</v>
      </c>
      <c r="AE10" s="133">
        <f>IF(AD10=0,0,AE20/AD10*100)</f>
        <v>5.4794520547945202</v>
      </c>
      <c r="AF10" s="133">
        <f>IF(AD10=0,0,AF20/AD10*100)</f>
        <v>8.2191780821917799</v>
      </c>
      <c r="AG10" s="133">
        <f>IF(AD10=0,0,AG20/AD10*100)</f>
        <v>31.506849315068493</v>
      </c>
      <c r="AH10" s="133">
        <f>IF(AD10=0,0,AH20/AD10*100)</f>
        <v>9.5890410958904102</v>
      </c>
      <c r="AI10" s="133">
        <f>IF(AD10=0,0,AI20/AD10*100)</f>
        <v>0</v>
      </c>
      <c r="AJ10" s="133">
        <f>IF(AD10=0,0,AJ20/AD10*100)</f>
        <v>0</v>
      </c>
      <c r="AK10" s="133">
        <f>IF(AD10=0,0,AK20/AD10*100)</f>
        <v>45.205479452054789</v>
      </c>
      <c r="AL10" s="238">
        <v>7.5250000000000004</v>
      </c>
      <c r="AM10" s="147">
        <f>AM20</f>
        <v>73</v>
      </c>
      <c r="AN10" s="133">
        <f>IF(AM10=0,0,AN20/AM10*100)</f>
        <v>24.657534246575342</v>
      </c>
      <c r="AO10" s="133">
        <f>IF(AM10=0,0,AO20/AM10*100)</f>
        <v>5.4794520547945202</v>
      </c>
      <c r="AP10" s="133">
        <f>IF(AM10=0,0,AP20/AM10*100)</f>
        <v>1.3698630136986301</v>
      </c>
      <c r="AQ10" s="133">
        <f>IF(AM10=0,0,AQ20/AM10*100)</f>
        <v>2.7397260273972601</v>
      </c>
      <c r="AR10" s="133">
        <f>IF(AM10=0,0,AR20/AM10*100)</f>
        <v>0</v>
      </c>
      <c r="AS10" s="133">
        <f>IF(AM10=0,0,AS20/AM10*100)</f>
        <v>0</v>
      </c>
      <c r="AT10" s="133">
        <f>IF(AM10=0,0,AT20/AM10*100)</f>
        <v>65.753424657534239</v>
      </c>
      <c r="AU10" s="238">
        <v>1.84</v>
      </c>
      <c r="AV10" s="147">
        <f>AV20</f>
        <v>73</v>
      </c>
      <c r="AW10" s="133">
        <f>IF(AV10=0,0,AW20/AV10*100)</f>
        <v>8.2191780821917799</v>
      </c>
      <c r="AX10" s="133">
        <f>IF(AV10=0,0,AX20/AV10*100)</f>
        <v>0</v>
      </c>
      <c r="AY10" s="133">
        <f>IF(AV10=0,0,AY20/AV10*100)</f>
        <v>1.3698630136986301</v>
      </c>
      <c r="AZ10" s="133">
        <f>IF(AV10=0,0,AZ20/AV10*100)</f>
        <v>6.8493150684931505</v>
      </c>
      <c r="BA10" s="133">
        <f>IF(AV10=0,0,BA20/AV10*100)</f>
        <v>32.87671232876712</v>
      </c>
      <c r="BB10" s="133">
        <f>IF(AV10=0,0,BB20/AV10*100)</f>
        <v>0</v>
      </c>
      <c r="BC10" s="133">
        <f>IF(AV10=0,0,BC20/AV10*100)</f>
        <v>50.684931506849317</v>
      </c>
      <c r="BD10" s="238">
        <v>24.083333333333332</v>
      </c>
      <c r="BE10" s="147">
        <f>BE20</f>
        <v>84</v>
      </c>
      <c r="BF10" s="133">
        <f t="shared" si="10"/>
        <v>86.904761904761912</v>
      </c>
      <c r="BG10" s="133">
        <f t="shared" si="10"/>
        <v>8.3333333333333321</v>
      </c>
      <c r="BH10" s="133">
        <f t="shared" si="10"/>
        <v>1.1904761904761905</v>
      </c>
      <c r="BI10" s="133">
        <f t="shared" si="10"/>
        <v>1.1904761904761905</v>
      </c>
      <c r="BJ10" s="133">
        <f t="shared" si="10"/>
        <v>0</v>
      </c>
      <c r="BK10" s="133">
        <f t="shared" si="10"/>
        <v>2.3809523809523809</v>
      </c>
      <c r="BL10" s="133">
        <f t="shared" si="10"/>
        <v>0</v>
      </c>
      <c r="BM10" s="238">
        <v>1.8690476190476191</v>
      </c>
      <c r="BN10" s="147">
        <f>BN20</f>
        <v>84</v>
      </c>
      <c r="BO10" s="133">
        <f t="shared" si="11"/>
        <v>76.19047619047619</v>
      </c>
      <c r="BP10" s="133">
        <f t="shared" si="11"/>
        <v>21.428571428571427</v>
      </c>
      <c r="BQ10" s="133">
        <f t="shared" si="11"/>
        <v>1.1904761904761905</v>
      </c>
      <c r="BR10" s="133">
        <f t="shared" si="11"/>
        <v>1.1904761904761905</v>
      </c>
      <c r="BS10" s="133">
        <f t="shared" si="11"/>
        <v>0</v>
      </c>
      <c r="BT10" s="133">
        <f t="shared" si="11"/>
        <v>0</v>
      </c>
      <c r="BU10" s="133">
        <f t="shared" si="11"/>
        <v>0</v>
      </c>
      <c r="BV10" s="238">
        <v>0.77380952380952384</v>
      </c>
    </row>
    <row r="14" spans="1:74" ht="15" customHeight="1" x14ac:dyDescent="0.15">
      <c r="A14" s="230" t="s">
        <v>868</v>
      </c>
      <c r="B14" s="231"/>
      <c r="C14" s="156">
        <v>1290</v>
      </c>
      <c r="D14" s="156">
        <v>185</v>
      </c>
      <c r="E14" s="156">
        <v>16</v>
      </c>
      <c r="F14" s="156">
        <v>31</v>
      </c>
      <c r="G14" s="156">
        <v>100</v>
      </c>
      <c r="H14" s="156">
        <v>331</v>
      </c>
      <c r="I14" s="156">
        <v>12</v>
      </c>
      <c r="J14" s="156">
        <v>615</v>
      </c>
      <c r="K14" s="156"/>
      <c r="L14" s="156">
        <v>1290</v>
      </c>
      <c r="M14" s="156">
        <v>372</v>
      </c>
      <c r="N14" s="156">
        <v>8</v>
      </c>
      <c r="O14" s="156">
        <v>7</v>
      </c>
      <c r="P14" s="156">
        <v>19</v>
      </c>
      <c r="Q14" s="156">
        <v>26</v>
      </c>
      <c r="R14" s="156">
        <v>50</v>
      </c>
      <c r="S14" s="156">
        <v>808</v>
      </c>
      <c r="T14" s="156"/>
      <c r="U14" s="156">
        <v>1290</v>
      </c>
      <c r="V14" s="156">
        <v>316</v>
      </c>
      <c r="W14" s="156">
        <v>15</v>
      </c>
      <c r="X14" s="156">
        <v>9</v>
      </c>
      <c r="Y14" s="156">
        <v>22</v>
      </c>
      <c r="Z14" s="156">
        <v>86</v>
      </c>
      <c r="AA14" s="156">
        <v>88</v>
      </c>
      <c r="AB14" s="156">
        <v>754</v>
      </c>
      <c r="AC14" s="156"/>
      <c r="AD14" s="156">
        <v>1290</v>
      </c>
      <c r="AE14" s="156">
        <v>144</v>
      </c>
      <c r="AF14" s="156">
        <v>93</v>
      </c>
      <c r="AG14" s="156">
        <v>340</v>
      </c>
      <c r="AH14" s="156">
        <v>125</v>
      </c>
      <c r="AI14" s="156">
        <v>6</v>
      </c>
      <c r="AJ14" s="156">
        <v>8</v>
      </c>
      <c r="AK14" s="156">
        <v>574</v>
      </c>
      <c r="AL14" s="156"/>
      <c r="AM14" s="156">
        <v>1290</v>
      </c>
      <c r="AN14" s="156">
        <v>369</v>
      </c>
      <c r="AO14" s="156">
        <v>119</v>
      </c>
      <c r="AP14" s="156">
        <v>23</v>
      </c>
      <c r="AQ14" s="156">
        <v>10</v>
      </c>
      <c r="AR14" s="156">
        <v>2</v>
      </c>
      <c r="AS14" s="156">
        <v>0</v>
      </c>
      <c r="AT14" s="156">
        <v>767</v>
      </c>
      <c r="AU14" s="156"/>
      <c r="AV14" s="156">
        <v>1290</v>
      </c>
      <c r="AW14" s="156">
        <v>210</v>
      </c>
      <c r="AX14" s="156">
        <v>10</v>
      </c>
      <c r="AY14" s="156">
        <v>10</v>
      </c>
      <c r="AZ14" s="156">
        <v>98</v>
      </c>
      <c r="BA14" s="156">
        <v>292</v>
      </c>
      <c r="BB14" s="156">
        <v>7</v>
      </c>
      <c r="BC14" s="156">
        <v>663</v>
      </c>
      <c r="BD14" s="156"/>
      <c r="BE14" s="156">
        <v>1582</v>
      </c>
      <c r="BF14" s="156">
        <v>1313</v>
      </c>
      <c r="BG14" s="156">
        <v>138</v>
      </c>
      <c r="BH14" s="156">
        <v>80</v>
      </c>
      <c r="BI14" s="156">
        <v>15</v>
      </c>
      <c r="BJ14" s="156">
        <v>7</v>
      </c>
      <c r="BK14" s="156">
        <v>29</v>
      </c>
      <c r="BL14" s="156">
        <v>0</v>
      </c>
      <c r="BM14" s="156"/>
      <c r="BN14" s="156">
        <v>1582</v>
      </c>
      <c r="BO14" s="156">
        <v>1178</v>
      </c>
      <c r="BP14" s="156">
        <v>346</v>
      </c>
      <c r="BQ14" s="156">
        <v>47</v>
      </c>
      <c r="BR14" s="156">
        <v>5</v>
      </c>
      <c r="BS14" s="156">
        <v>0</v>
      </c>
      <c r="BT14" s="156">
        <v>6</v>
      </c>
      <c r="BU14" s="156">
        <v>0</v>
      </c>
      <c r="BV14" s="156"/>
    </row>
    <row r="15" spans="1:74" ht="15" customHeight="1" x14ac:dyDescent="0.15">
      <c r="A15" s="236"/>
      <c r="B15" s="237"/>
      <c r="C15" s="156"/>
      <c r="D15" s="156"/>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6"/>
      <c r="AZ15" s="156"/>
      <c r="BA15" s="156"/>
      <c r="BB15" s="156"/>
      <c r="BC15" s="156"/>
      <c r="BD15" s="156"/>
      <c r="BE15" s="156"/>
      <c r="BF15" s="156"/>
      <c r="BG15" s="156"/>
      <c r="BH15" s="156"/>
      <c r="BI15" s="156"/>
      <c r="BJ15" s="156"/>
      <c r="BK15" s="156"/>
      <c r="BL15" s="156"/>
      <c r="BM15" s="156"/>
      <c r="BN15" s="156"/>
      <c r="BO15" s="156"/>
      <c r="BP15" s="156"/>
      <c r="BQ15" s="156"/>
      <c r="BR15" s="156"/>
      <c r="BS15" s="156"/>
      <c r="BT15" s="156"/>
      <c r="BU15" s="156"/>
      <c r="BV15" s="156"/>
    </row>
    <row r="16" spans="1:74" ht="15" customHeight="1" x14ac:dyDescent="0.15">
      <c r="A16" s="242" t="s">
        <v>869</v>
      </c>
      <c r="B16" s="243" t="s">
        <v>870</v>
      </c>
      <c r="C16" s="156">
        <v>520</v>
      </c>
      <c r="D16" s="156">
        <v>109</v>
      </c>
      <c r="E16" s="156">
        <v>3</v>
      </c>
      <c r="F16" s="156">
        <v>10</v>
      </c>
      <c r="G16" s="156">
        <v>17</v>
      </c>
      <c r="H16" s="156">
        <v>44</v>
      </c>
      <c r="I16" s="156">
        <v>3</v>
      </c>
      <c r="J16" s="156">
        <v>334</v>
      </c>
      <c r="K16" s="156"/>
      <c r="L16" s="156">
        <v>520</v>
      </c>
      <c r="M16" s="156">
        <v>149</v>
      </c>
      <c r="N16" s="156">
        <v>0</v>
      </c>
      <c r="O16" s="156">
        <v>1</v>
      </c>
      <c r="P16" s="156">
        <v>1</v>
      </c>
      <c r="Q16" s="156">
        <v>1</v>
      </c>
      <c r="R16" s="156">
        <v>3</v>
      </c>
      <c r="S16" s="156">
        <v>365</v>
      </c>
      <c r="T16" s="156"/>
      <c r="U16" s="156">
        <v>520</v>
      </c>
      <c r="V16" s="156">
        <v>119</v>
      </c>
      <c r="W16" s="156">
        <v>1</v>
      </c>
      <c r="X16" s="156">
        <v>4</v>
      </c>
      <c r="Y16" s="156">
        <v>7</v>
      </c>
      <c r="Z16" s="156">
        <v>23</v>
      </c>
      <c r="AA16" s="156">
        <v>15</v>
      </c>
      <c r="AB16" s="156">
        <v>351</v>
      </c>
      <c r="AC16" s="156"/>
      <c r="AD16" s="156">
        <v>520</v>
      </c>
      <c r="AE16" s="156">
        <v>32</v>
      </c>
      <c r="AF16" s="156">
        <v>50</v>
      </c>
      <c r="AG16" s="156">
        <v>129</v>
      </c>
      <c r="AH16" s="156">
        <v>45</v>
      </c>
      <c r="AI16" s="156">
        <v>3</v>
      </c>
      <c r="AJ16" s="156">
        <v>2</v>
      </c>
      <c r="AK16" s="156">
        <v>259</v>
      </c>
      <c r="AL16" s="156"/>
      <c r="AM16" s="156">
        <v>520</v>
      </c>
      <c r="AN16" s="156">
        <v>113</v>
      </c>
      <c r="AO16" s="156">
        <v>60</v>
      </c>
      <c r="AP16" s="156">
        <v>8</v>
      </c>
      <c r="AQ16" s="156">
        <v>5</v>
      </c>
      <c r="AR16" s="156">
        <v>0</v>
      </c>
      <c r="AS16" s="156">
        <v>0</v>
      </c>
      <c r="AT16" s="156">
        <v>334</v>
      </c>
      <c r="AU16" s="156"/>
      <c r="AV16" s="156">
        <v>520</v>
      </c>
      <c r="AW16" s="156">
        <v>119</v>
      </c>
      <c r="AX16" s="156">
        <v>2</v>
      </c>
      <c r="AY16" s="156">
        <v>2</v>
      </c>
      <c r="AZ16" s="156">
        <v>16</v>
      </c>
      <c r="BA16" s="156">
        <v>36</v>
      </c>
      <c r="BB16" s="156">
        <v>1</v>
      </c>
      <c r="BC16" s="156">
        <v>344</v>
      </c>
      <c r="BD16" s="156"/>
      <c r="BE16" s="156">
        <v>665</v>
      </c>
      <c r="BF16" s="156">
        <v>577</v>
      </c>
      <c r="BG16" s="156">
        <v>48</v>
      </c>
      <c r="BH16" s="156">
        <v>28</v>
      </c>
      <c r="BI16" s="156">
        <v>4</v>
      </c>
      <c r="BJ16" s="156">
        <v>4</v>
      </c>
      <c r="BK16" s="156">
        <v>4</v>
      </c>
      <c r="BL16" s="156">
        <v>0</v>
      </c>
      <c r="BM16" s="156"/>
      <c r="BN16" s="156">
        <v>665</v>
      </c>
      <c r="BO16" s="156">
        <v>529</v>
      </c>
      <c r="BP16" s="156">
        <v>119</v>
      </c>
      <c r="BQ16" s="156">
        <v>15</v>
      </c>
      <c r="BR16" s="156">
        <v>1</v>
      </c>
      <c r="BS16" s="156">
        <v>0</v>
      </c>
      <c r="BT16" s="156">
        <v>1</v>
      </c>
      <c r="BU16" s="156">
        <v>0</v>
      </c>
      <c r="BV16" s="156"/>
    </row>
    <row r="17" spans="1:74" ht="15" customHeight="1" x14ac:dyDescent="0.15">
      <c r="A17" s="150" t="s">
        <v>871</v>
      </c>
      <c r="B17" s="244" t="s">
        <v>872</v>
      </c>
      <c r="C17" s="156">
        <v>253</v>
      </c>
      <c r="D17" s="156">
        <v>22</v>
      </c>
      <c r="E17" s="156">
        <v>5</v>
      </c>
      <c r="F17" s="156">
        <v>7</v>
      </c>
      <c r="G17" s="156">
        <v>34</v>
      </c>
      <c r="H17" s="156">
        <v>92</v>
      </c>
      <c r="I17" s="156">
        <v>4</v>
      </c>
      <c r="J17" s="156">
        <v>89</v>
      </c>
      <c r="K17" s="156"/>
      <c r="L17" s="156">
        <v>253</v>
      </c>
      <c r="M17" s="156">
        <v>84</v>
      </c>
      <c r="N17" s="156">
        <v>1</v>
      </c>
      <c r="O17" s="156">
        <v>0</v>
      </c>
      <c r="P17" s="156">
        <v>5</v>
      </c>
      <c r="Q17" s="156">
        <v>8</v>
      </c>
      <c r="R17" s="156">
        <v>14</v>
      </c>
      <c r="S17" s="156">
        <v>141</v>
      </c>
      <c r="T17" s="156"/>
      <c r="U17" s="156">
        <v>253</v>
      </c>
      <c r="V17" s="156">
        <v>75</v>
      </c>
      <c r="W17" s="156">
        <v>4</v>
      </c>
      <c r="X17" s="156">
        <v>1</v>
      </c>
      <c r="Y17" s="156">
        <v>5</v>
      </c>
      <c r="Z17" s="156">
        <v>16</v>
      </c>
      <c r="AA17" s="156">
        <v>22</v>
      </c>
      <c r="AB17" s="156">
        <v>130</v>
      </c>
      <c r="AC17" s="156"/>
      <c r="AD17" s="156">
        <v>253</v>
      </c>
      <c r="AE17" s="156">
        <v>43</v>
      </c>
      <c r="AF17" s="156">
        <v>13</v>
      </c>
      <c r="AG17" s="156">
        <v>74</v>
      </c>
      <c r="AH17" s="156">
        <v>22</v>
      </c>
      <c r="AI17" s="156">
        <v>1</v>
      </c>
      <c r="AJ17" s="156">
        <v>0</v>
      </c>
      <c r="AK17" s="156">
        <v>100</v>
      </c>
      <c r="AL17" s="156"/>
      <c r="AM17" s="156">
        <v>253</v>
      </c>
      <c r="AN17" s="156">
        <v>87</v>
      </c>
      <c r="AO17" s="156">
        <v>19</v>
      </c>
      <c r="AP17" s="156">
        <v>4</v>
      </c>
      <c r="AQ17" s="156">
        <v>1</v>
      </c>
      <c r="AR17" s="156">
        <v>0</v>
      </c>
      <c r="AS17" s="156">
        <v>0</v>
      </c>
      <c r="AT17" s="156">
        <v>142</v>
      </c>
      <c r="AU17" s="156"/>
      <c r="AV17" s="156">
        <v>253</v>
      </c>
      <c r="AW17" s="156">
        <v>29</v>
      </c>
      <c r="AX17" s="156">
        <v>1</v>
      </c>
      <c r="AY17" s="156">
        <v>2</v>
      </c>
      <c r="AZ17" s="156">
        <v>28</v>
      </c>
      <c r="BA17" s="156">
        <v>92</v>
      </c>
      <c r="BB17" s="156">
        <v>1</v>
      </c>
      <c r="BC17" s="156">
        <v>100</v>
      </c>
      <c r="BD17" s="156"/>
      <c r="BE17" s="156">
        <v>283</v>
      </c>
      <c r="BF17" s="156">
        <v>219</v>
      </c>
      <c r="BG17" s="156">
        <v>26</v>
      </c>
      <c r="BH17" s="156">
        <v>22</v>
      </c>
      <c r="BI17" s="156">
        <v>6</v>
      </c>
      <c r="BJ17" s="156">
        <v>2</v>
      </c>
      <c r="BK17" s="156">
        <v>8</v>
      </c>
      <c r="BL17" s="156">
        <v>0</v>
      </c>
      <c r="BM17" s="156"/>
      <c r="BN17" s="156">
        <v>283</v>
      </c>
      <c r="BO17" s="156">
        <v>197</v>
      </c>
      <c r="BP17" s="156">
        <v>71</v>
      </c>
      <c r="BQ17" s="156">
        <v>14</v>
      </c>
      <c r="BR17" s="156">
        <v>1</v>
      </c>
      <c r="BS17" s="156">
        <v>0</v>
      </c>
      <c r="BT17" s="156">
        <v>0</v>
      </c>
      <c r="BU17" s="156">
        <v>0</v>
      </c>
      <c r="BV17" s="156"/>
    </row>
    <row r="18" spans="1:74" ht="15" customHeight="1" x14ac:dyDescent="0.15">
      <c r="A18" s="252" t="s">
        <v>873</v>
      </c>
      <c r="B18" s="244" t="s">
        <v>874</v>
      </c>
      <c r="C18" s="156">
        <v>115</v>
      </c>
      <c r="D18" s="156">
        <v>20</v>
      </c>
      <c r="E18" s="156">
        <v>1</v>
      </c>
      <c r="F18" s="156">
        <v>4</v>
      </c>
      <c r="G18" s="156">
        <v>7</v>
      </c>
      <c r="H18" s="156">
        <v>18</v>
      </c>
      <c r="I18" s="156">
        <v>0</v>
      </c>
      <c r="J18" s="156">
        <v>65</v>
      </c>
      <c r="K18" s="156"/>
      <c r="L18" s="156">
        <v>115</v>
      </c>
      <c r="M18" s="156">
        <v>30</v>
      </c>
      <c r="N18" s="156">
        <v>1</v>
      </c>
      <c r="O18" s="156">
        <v>1</v>
      </c>
      <c r="P18" s="156">
        <v>1</v>
      </c>
      <c r="Q18" s="156">
        <v>1</v>
      </c>
      <c r="R18" s="156">
        <v>2</v>
      </c>
      <c r="S18" s="156">
        <v>79</v>
      </c>
      <c r="T18" s="156"/>
      <c r="U18" s="156">
        <v>115</v>
      </c>
      <c r="V18" s="156">
        <v>24</v>
      </c>
      <c r="W18" s="156">
        <v>1</v>
      </c>
      <c r="X18" s="156">
        <v>2</v>
      </c>
      <c r="Y18" s="156">
        <v>3</v>
      </c>
      <c r="Z18" s="156">
        <v>5</v>
      </c>
      <c r="AA18" s="156">
        <v>7</v>
      </c>
      <c r="AB18" s="156">
        <v>73</v>
      </c>
      <c r="AC18" s="156"/>
      <c r="AD18" s="156">
        <v>115</v>
      </c>
      <c r="AE18" s="156">
        <v>18</v>
      </c>
      <c r="AF18" s="156">
        <v>8</v>
      </c>
      <c r="AG18" s="156">
        <v>15</v>
      </c>
      <c r="AH18" s="156">
        <v>12</v>
      </c>
      <c r="AI18" s="156">
        <v>0</v>
      </c>
      <c r="AJ18" s="156">
        <v>0</v>
      </c>
      <c r="AK18" s="156">
        <v>62</v>
      </c>
      <c r="AL18" s="156"/>
      <c r="AM18" s="156">
        <v>115</v>
      </c>
      <c r="AN18" s="156">
        <v>25</v>
      </c>
      <c r="AO18" s="156">
        <v>11</v>
      </c>
      <c r="AP18" s="156">
        <v>5</v>
      </c>
      <c r="AQ18" s="156">
        <v>0</v>
      </c>
      <c r="AR18" s="156">
        <v>0</v>
      </c>
      <c r="AS18" s="156">
        <v>0</v>
      </c>
      <c r="AT18" s="156">
        <v>74</v>
      </c>
      <c r="AU18" s="156"/>
      <c r="AV18" s="156">
        <v>115</v>
      </c>
      <c r="AW18" s="156">
        <v>30</v>
      </c>
      <c r="AX18" s="156">
        <v>1</v>
      </c>
      <c r="AY18" s="156">
        <v>1</v>
      </c>
      <c r="AZ18" s="156">
        <v>4</v>
      </c>
      <c r="BA18" s="156">
        <v>10</v>
      </c>
      <c r="BB18" s="156">
        <v>0</v>
      </c>
      <c r="BC18" s="156">
        <v>69</v>
      </c>
      <c r="BD18" s="156"/>
      <c r="BE18" s="156">
        <v>149</v>
      </c>
      <c r="BF18" s="156">
        <v>133</v>
      </c>
      <c r="BG18" s="156">
        <v>10</v>
      </c>
      <c r="BH18" s="156">
        <v>4</v>
      </c>
      <c r="BI18" s="156">
        <v>1</v>
      </c>
      <c r="BJ18" s="156">
        <v>0</v>
      </c>
      <c r="BK18" s="156">
        <v>1</v>
      </c>
      <c r="BL18" s="156">
        <v>0</v>
      </c>
      <c r="BM18" s="156"/>
      <c r="BN18" s="156">
        <v>149</v>
      </c>
      <c r="BO18" s="156">
        <v>109</v>
      </c>
      <c r="BP18" s="156">
        <v>38</v>
      </c>
      <c r="BQ18" s="156">
        <v>1</v>
      </c>
      <c r="BR18" s="156">
        <v>0</v>
      </c>
      <c r="BS18" s="156">
        <v>0</v>
      </c>
      <c r="BT18" s="156">
        <v>1</v>
      </c>
      <c r="BU18" s="156">
        <v>0</v>
      </c>
      <c r="BV18" s="156"/>
    </row>
    <row r="19" spans="1:74" ht="15" customHeight="1" x14ac:dyDescent="0.15">
      <c r="A19" s="150" t="s">
        <v>875</v>
      </c>
      <c r="B19" s="244" t="s">
        <v>876</v>
      </c>
      <c r="C19" s="156">
        <v>329</v>
      </c>
      <c r="D19" s="156">
        <v>28</v>
      </c>
      <c r="E19" s="156">
        <v>5</v>
      </c>
      <c r="F19" s="156">
        <v>8</v>
      </c>
      <c r="G19" s="156">
        <v>39</v>
      </c>
      <c r="H19" s="156">
        <v>149</v>
      </c>
      <c r="I19" s="156">
        <v>5</v>
      </c>
      <c r="J19" s="156">
        <v>95</v>
      </c>
      <c r="K19" s="156"/>
      <c r="L19" s="156">
        <v>329</v>
      </c>
      <c r="M19" s="156">
        <v>93</v>
      </c>
      <c r="N19" s="156">
        <v>5</v>
      </c>
      <c r="O19" s="156">
        <v>4</v>
      </c>
      <c r="P19" s="156">
        <v>10</v>
      </c>
      <c r="Q19" s="156">
        <v>13</v>
      </c>
      <c r="R19" s="156">
        <v>31</v>
      </c>
      <c r="S19" s="156">
        <v>173</v>
      </c>
      <c r="T19" s="156"/>
      <c r="U19" s="156">
        <v>329</v>
      </c>
      <c r="V19" s="156">
        <v>83</v>
      </c>
      <c r="W19" s="156">
        <v>8</v>
      </c>
      <c r="X19" s="156">
        <v>2</v>
      </c>
      <c r="Y19" s="156">
        <v>5</v>
      </c>
      <c r="Z19" s="156">
        <v>37</v>
      </c>
      <c r="AA19" s="156">
        <v>41</v>
      </c>
      <c r="AB19" s="156">
        <v>153</v>
      </c>
      <c r="AC19" s="156"/>
      <c r="AD19" s="156">
        <v>329</v>
      </c>
      <c r="AE19" s="156">
        <v>47</v>
      </c>
      <c r="AF19" s="156">
        <v>16</v>
      </c>
      <c r="AG19" s="156">
        <v>99</v>
      </c>
      <c r="AH19" s="156">
        <v>39</v>
      </c>
      <c r="AI19" s="156">
        <v>2</v>
      </c>
      <c r="AJ19" s="156">
        <v>6</v>
      </c>
      <c r="AK19" s="156">
        <v>120</v>
      </c>
      <c r="AL19" s="156"/>
      <c r="AM19" s="156">
        <v>329</v>
      </c>
      <c r="AN19" s="156">
        <v>126</v>
      </c>
      <c r="AO19" s="156">
        <v>25</v>
      </c>
      <c r="AP19" s="156">
        <v>5</v>
      </c>
      <c r="AQ19" s="156">
        <v>2</v>
      </c>
      <c r="AR19" s="156">
        <v>2</v>
      </c>
      <c r="AS19" s="156">
        <v>0</v>
      </c>
      <c r="AT19" s="156">
        <v>169</v>
      </c>
      <c r="AU19" s="156"/>
      <c r="AV19" s="156">
        <v>329</v>
      </c>
      <c r="AW19" s="156">
        <v>26</v>
      </c>
      <c r="AX19" s="156">
        <v>6</v>
      </c>
      <c r="AY19" s="156">
        <v>4</v>
      </c>
      <c r="AZ19" s="156">
        <v>45</v>
      </c>
      <c r="BA19" s="156">
        <v>130</v>
      </c>
      <c r="BB19" s="156">
        <v>5</v>
      </c>
      <c r="BC19" s="156">
        <v>113</v>
      </c>
      <c r="BD19" s="156"/>
      <c r="BE19" s="156">
        <v>401</v>
      </c>
      <c r="BF19" s="156">
        <v>311</v>
      </c>
      <c r="BG19" s="156">
        <v>47</v>
      </c>
      <c r="BH19" s="156">
        <v>25</v>
      </c>
      <c r="BI19" s="156">
        <v>3</v>
      </c>
      <c r="BJ19" s="156">
        <v>1</v>
      </c>
      <c r="BK19" s="156">
        <v>14</v>
      </c>
      <c r="BL19" s="156">
        <v>0</v>
      </c>
      <c r="BM19" s="156"/>
      <c r="BN19" s="156">
        <v>401</v>
      </c>
      <c r="BO19" s="156">
        <v>279</v>
      </c>
      <c r="BP19" s="156">
        <v>100</v>
      </c>
      <c r="BQ19" s="156">
        <v>16</v>
      </c>
      <c r="BR19" s="156">
        <v>2</v>
      </c>
      <c r="BS19" s="156">
        <v>0</v>
      </c>
      <c r="BT19" s="156">
        <v>4</v>
      </c>
      <c r="BU19" s="156">
        <v>0</v>
      </c>
      <c r="BV19" s="156"/>
    </row>
    <row r="20" spans="1:74" ht="15" customHeight="1" x14ac:dyDescent="0.15">
      <c r="A20" s="236" t="s">
        <v>877</v>
      </c>
      <c r="B20" s="152" t="s">
        <v>878</v>
      </c>
      <c r="C20" s="156">
        <v>73</v>
      </c>
      <c r="D20" s="156">
        <v>6</v>
      </c>
      <c r="E20" s="156">
        <v>2</v>
      </c>
      <c r="F20" s="156">
        <v>2</v>
      </c>
      <c r="G20" s="156">
        <v>3</v>
      </c>
      <c r="H20" s="156">
        <v>28</v>
      </c>
      <c r="I20" s="156">
        <v>0</v>
      </c>
      <c r="J20" s="156">
        <v>32</v>
      </c>
      <c r="K20" s="156"/>
      <c r="L20" s="156">
        <v>73</v>
      </c>
      <c r="M20" s="156">
        <v>16</v>
      </c>
      <c r="N20" s="156">
        <v>1</v>
      </c>
      <c r="O20" s="156">
        <v>1</v>
      </c>
      <c r="P20" s="156">
        <v>2</v>
      </c>
      <c r="Q20" s="156">
        <v>3</v>
      </c>
      <c r="R20" s="156">
        <v>0</v>
      </c>
      <c r="S20" s="156">
        <v>50</v>
      </c>
      <c r="T20" s="156"/>
      <c r="U20" s="156">
        <v>73</v>
      </c>
      <c r="V20" s="156">
        <v>15</v>
      </c>
      <c r="W20" s="156">
        <v>1</v>
      </c>
      <c r="X20" s="156">
        <v>0</v>
      </c>
      <c r="Y20" s="156">
        <v>2</v>
      </c>
      <c r="Z20" s="156">
        <v>5</v>
      </c>
      <c r="AA20" s="156">
        <v>3</v>
      </c>
      <c r="AB20" s="156">
        <v>47</v>
      </c>
      <c r="AC20" s="156"/>
      <c r="AD20" s="156">
        <v>73</v>
      </c>
      <c r="AE20" s="156">
        <v>4</v>
      </c>
      <c r="AF20" s="156">
        <v>6</v>
      </c>
      <c r="AG20" s="156">
        <v>23</v>
      </c>
      <c r="AH20" s="156">
        <v>7</v>
      </c>
      <c r="AI20" s="156">
        <v>0</v>
      </c>
      <c r="AJ20" s="156">
        <v>0</v>
      </c>
      <c r="AK20" s="156">
        <v>33</v>
      </c>
      <c r="AL20" s="156"/>
      <c r="AM20" s="156">
        <v>73</v>
      </c>
      <c r="AN20" s="156">
        <v>18</v>
      </c>
      <c r="AO20" s="156">
        <v>4</v>
      </c>
      <c r="AP20" s="156">
        <v>1</v>
      </c>
      <c r="AQ20" s="156">
        <v>2</v>
      </c>
      <c r="AR20" s="156">
        <v>0</v>
      </c>
      <c r="AS20" s="156">
        <v>0</v>
      </c>
      <c r="AT20" s="156">
        <v>48</v>
      </c>
      <c r="AU20" s="156"/>
      <c r="AV20" s="156">
        <v>73</v>
      </c>
      <c r="AW20" s="156">
        <v>6</v>
      </c>
      <c r="AX20" s="156">
        <v>0</v>
      </c>
      <c r="AY20" s="156">
        <v>1</v>
      </c>
      <c r="AZ20" s="156">
        <v>5</v>
      </c>
      <c r="BA20" s="156">
        <v>24</v>
      </c>
      <c r="BB20" s="156">
        <v>0</v>
      </c>
      <c r="BC20" s="156">
        <v>37</v>
      </c>
      <c r="BD20" s="156"/>
      <c r="BE20" s="156">
        <v>84</v>
      </c>
      <c r="BF20" s="156">
        <v>73</v>
      </c>
      <c r="BG20" s="156">
        <v>7</v>
      </c>
      <c r="BH20" s="156">
        <v>1</v>
      </c>
      <c r="BI20" s="156">
        <v>1</v>
      </c>
      <c r="BJ20" s="156">
        <v>0</v>
      </c>
      <c r="BK20" s="156">
        <v>2</v>
      </c>
      <c r="BL20" s="156">
        <v>0</v>
      </c>
      <c r="BM20" s="156"/>
      <c r="BN20" s="156">
        <v>84</v>
      </c>
      <c r="BO20" s="156">
        <v>64</v>
      </c>
      <c r="BP20" s="156">
        <v>18</v>
      </c>
      <c r="BQ20" s="156">
        <v>1</v>
      </c>
      <c r="BR20" s="156">
        <v>1</v>
      </c>
      <c r="BS20" s="156">
        <v>0</v>
      </c>
      <c r="BT20" s="156">
        <v>0</v>
      </c>
      <c r="BU20" s="156">
        <v>0</v>
      </c>
      <c r="BV20" s="156"/>
    </row>
  </sheetData>
  <phoneticPr fontId="1"/>
  <pageMargins left="0.39370078740157483" right="0.39370078740157483" top="0.70866141732283472" bottom="0.39370078740157483" header="0.31496062992125984" footer="0.19685039370078741"/>
  <pageSetup paperSize="9" scale="79" orientation="landscape" horizontalDpi="200" verticalDpi="200" r:id="rId1"/>
  <headerFooter alignWithMargins="0">
    <oddHeader>&amp;R[５．その他]　
&amp;A  (&amp;P/&amp;N)</oddHeader>
  </headerFooter>
  <colBreaks count="3" manualBreakCount="3">
    <brk id="20" max="9" man="1"/>
    <brk id="38" max="9" man="1"/>
    <brk id="56"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
  <sheetViews>
    <sheetView showGridLines="0" view="pageBreakPreview" zoomScaleNormal="100" zoomScaleSheetLayoutView="100" workbookViewId="0"/>
  </sheetViews>
  <sheetFormatPr defaultColWidth="8" defaultRowHeight="15" customHeight="1" x14ac:dyDescent="0.15"/>
  <cols>
    <col min="1" max="1" width="11.42578125" style="114" customWidth="1"/>
    <col min="2" max="2" width="33.85546875" style="114" customWidth="1"/>
    <col min="3" max="20" width="6" style="114" customWidth="1"/>
    <col min="21" max="16384" width="8" style="114"/>
  </cols>
  <sheetData>
    <row r="1" spans="1:20" ht="15" customHeight="1" x14ac:dyDescent="0.15">
      <c r="C1" s="114" t="s">
        <v>697</v>
      </c>
    </row>
    <row r="2" spans="1:20" ht="15" customHeight="1" x14ac:dyDescent="0.15">
      <c r="B2" s="250"/>
      <c r="C2" s="223" t="s">
        <v>703</v>
      </c>
      <c r="D2" s="224"/>
      <c r="E2" s="225"/>
      <c r="F2" s="223" t="s">
        <v>704</v>
      </c>
      <c r="G2" s="224"/>
      <c r="H2" s="225"/>
      <c r="I2" s="223" t="s">
        <v>705</v>
      </c>
      <c r="J2" s="224"/>
      <c r="K2" s="225"/>
      <c r="L2" s="223" t="s">
        <v>706</v>
      </c>
      <c r="M2" s="224"/>
      <c r="N2" s="225"/>
      <c r="O2" s="223" t="s">
        <v>707</v>
      </c>
      <c r="P2" s="224"/>
      <c r="Q2" s="225"/>
      <c r="R2" s="223" t="s">
        <v>708</v>
      </c>
      <c r="S2" s="224"/>
      <c r="T2" s="225"/>
    </row>
    <row r="3" spans="1:20" s="123" customFormat="1" ht="22.5" x14ac:dyDescent="0.15">
      <c r="A3" s="115"/>
      <c r="B3" s="117"/>
      <c r="C3" s="227" t="s">
        <v>723</v>
      </c>
      <c r="D3" s="228" t="s">
        <v>724</v>
      </c>
      <c r="E3" s="229" t="s">
        <v>725</v>
      </c>
      <c r="F3" s="227" t="s">
        <v>723</v>
      </c>
      <c r="G3" s="228" t="s">
        <v>724</v>
      </c>
      <c r="H3" s="229" t="s">
        <v>725</v>
      </c>
      <c r="I3" s="227" t="s">
        <v>723</v>
      </c>
      <c r="J3" s="228" t="s">
        <v>724</v>
      </c>
      <c r="K3" s="229" t="s">
        <v>725</v>
      </c>
      <c r="L3" s="227" t="s">
        <v>723</v>
      </c>
      <c r="M3" s="228" t="s">
        <v>724</v>
      </c>
      <c r="N3" s="229" t="s">
        <v>725</v>
      </c>
      <c r="O3" s="227" t="s">
        <v>723</v>
      </c>
      <c r="P3" s="228" t="s">
        <v>724</v>
      </c>
      <c r="Q3" s="229" t="s">
        <v>725</v>
      </c>
      <c r="R3" s="227" t="s">
        <v>723</v>
      </c>
      <c r="S3" s="228" t="s">
        <v>724</v>
      </c>
      <c r="T3" s="229" t="s">
        <v>725</v>
      </c>
    </row>
    <row r="4" spans="1:20" ht="15" customHeight="1" x14ac:dyDescent="0.15">
      <c r="A4" s="230" t="s">
        <v>504</v>
      </c>
      <c r="B4" s="231"/>
      <c r="C4" s="233">
        <v>675</v>
      </c>
      <c r="D4" s="234">
        <v>20.031111111111112</v>
      </c>
      <c r="E4" s="235">
        <v>30</v>
      </c>
      <c r="F4" s="233">
        <v>482</v>
      </c>
      <c r="G4" s="234">
        <v>10.885892116182573</v>
      </c>
      <c r="H4" s="235">
        <v>0</v>
      </c>
      <c r="I4" s="233">
        <v>536</v>
      </c>
      <c r="J4" s="234">
        <v>18.899253731343283</v>
      </c>
      <c r="K4" s="235">
        <v>0</v>
      </c>
      <c r="L4" s="233">
        <v>716</v>
      </c>
      <c r="M4" s="234">
        <v>7.9692737430167595</v>
      </c>
      <c r="N4" s="235">
        <v>8</v>
      </c>
      <c r="O4" s="233">
        <v>523</v>
      </c>
      <c r="P4" s="234">
        <v>1.2370936902485659</v>
      </c>
      <c r="Q4" s="235">
        <v>0</v>
      </c>
      <c r="R4" s="233">
        <v>627</v>
      </c>
      <c r="S4" s="234">
        <v>18.763955342902712</v>
      </c>
      <c r="T4" s="235">
        <v>27</v>
      </c>
    </row>
    <row r="5" spans="1:20" ht="15" customHeight="1" x14ac:dyDescent="0.15">
      <c r="A5" s="236"/>
      <c r="B5" s="237"/>
      <c r="C5" s="239"/>
      <c r="D5" s="240"/>
      <c r="E5" s="241"/>
      <c r="F5" s="239"/>
      <c r="G5" s="240"/>
      <c r="H5" s="241"/>
      <c r="I5" s="239"/>
      <c r="J5" s="240"/>
      <c r="K5" s="241"/>
      <c r="L5" s="239"/>
      <c r="M5" s="240"/>
      <c r="N5" s="241"/>
      <c r="O5" s="239"/>
      <c r="P5" s="240"/>
      <c r="Q5" s="241"/>
      <c r="R5" s="239"/>
      <c r="S5" s="240"/>
      <c r="T5" s="241"/>
    </row>
    <row r="6" spans="1:20" ht="15" customHeight="1" x14ac:dyDescent="0.15">
      <c r="A6" s="242" t="s">
        <v>660</v>
      </c>
      <c r="B6" s="243" t="s">
        <v>784</v>
      </c>
      <c r="C6" s="233">
        <v>186</v>
      </c>
      <c r="D6" s="234">
        <v>11.333333333333334</v>
      </c>
      <c r="E6" s="235">
        <v>0</v>
      </c>
      <c r="F6" s="233">
        <v>155</v>
      </c>
      <c r="G6" s="234">
        <v>1.8903225806451613</v>
      </c>
      <c r="H6" s="235">
        <v>0</v>
      </c>
      <c r="I6" s="233">
        <v>169</v>
      </c>
      <c r="J6" s="234">
        <v>12.325443786982248</v>
      </c>
      <c r="K6" s="235">
        <v>0</v>
      </c>
      <c r="L6" s="233">
        <v>261</v>
      </c>
      <c r="M6" s="234">
        <v>7.7011494252873565</v>
      </c>
      <c r="N6" s="235">
        <v>8</v>
      </c>
      <c r="O6" s="233">
        <v>186</v>
      </c>
      <c r="P6" s="234">
        <v>1.575268817204301</v>
      </c>
      <c r="Q6" s="235">
        <v>0</v>
      </c>
      <c r="R6" s="233">
        <v>176</v>
      </c>
      <c r="S6" s="234">
        <v>8.8238636363636367</v>
      </c>
      <c r="T6" s="235">
        <v>0</v>
      </c>
    </row>
    <row r="7" spans="1:20" ht="15" customHeight="1" x14ac:dyDescent="0.15">
      <c r="A7" s="150" t="s">
        <v>726</v>
      </c>
      <c r="B7" s="244" t="s">
        <v>785</v>
      </c>
      <c r="C7" s="246">
        <v>164</v>
      </c>
      <c r="D7" s="247">
        <v>23.878048780487806</v>
      </c>
      <c r="E7" s="248">
        <v>30</v>
      </c>
      <c r="F7" s="246">
        <v>112</v>
      </c>
      <c r="G7" s="247">
        <v>13.678571428571429</v>
      </c>
      <c r="H7" s="248">
        <v>0</v>
      </c>
      <c r="I7" s="246">
        <v>123</v>
      </c>
      <c r="J7" s="247">
        <v>19.59349593495935</v>
      </c>
      <c r="K7" s="248">
        <v>0</v>
      </c>
      <c r="L7" s="246">
        <v>153</v>
      </c>
      <c r="M7" s="247">
        <v>6.2679738562091503</v>
      </c>
      <c r="N7" s="248">
        <v>8</v>
      </c>
      <c r="O7" s="246">
        <v>111</v>
      </c>
      <c r="P7" s="247">
        <v>0.72972972972972971</v>
      </c>
      <c r="Q7" s="248">
        <v>0</v>
      </c>
      <c r="R7" s="246">
        <v>153</v>
      </c>
      <c r="S7" s="247">
        <v>22.967320261437909</v>
      </c>
      <c r="T7" s="248">
        <v>30</v>
      </c>
    </row>
    <row r="8" spans="1:20" ht="15" customHeight="1" x14ac:dyDescent="0.15">
      <c r="A8" s="252" t="s">
        <v>786</v>
      </c>
      <c r="B8" s="244" t="s">
        <v>787</v>
      </c>
      <c r="C8" s="246">
        <v>50</v>
      </c>
      <c r="D8" s="247">
        <v>14.52</v>
      </c>
      <c r="E8" s="248">
        <v>11</v>
      </c>
      <c r="F8" s="246">
        <v>36</v>
      </c>
      <c r="G8" s="247">
        <v>6.8611111111111107</v>
      </c>
      <c r="H8" s="248">
        <v>0</v>
      </c>
      <c r="I8" s="246">
        <v>42</v>
      </c>
      <c r="J8" s="247">
        <v>18.238095238095237</v>
      </c>
      <c r="K8" s="248">
        <v>0</v>
      </c>
      <c r="L8" s="246">
        <v>53</v>
      </c>
      <c r="M8" s="247">
        <v>6.0188679245283021</v>
      </c>
      <c r="N8" s="248">
        <v>5</v>
      </c>
      <c r="O8" s="246">
        <v>41</v>
      </c>
      <c r="P8" s="247">
        <v>1.4146341463414633</v>
      </c>
      <c r="Q8" s="248">
        <v>0</v>
      </c>
      <c r="R8" s="246">
        <v>46</v>
      </c>
      <c r="S8" s="247">
        <v>8.6086956521739122</v>
      </c>
      <c r="T8" s="248">
        <v>0</v>
      </c>
    </row>
    <row r="9" spans="1:20" ht="15" customHeight="1" x14ac:dyDescent="0.15">
      <c r="A9" s="150" t="s">
        <v>644</v>
      </c>
      <c r="B9" s="244" t="s">
        <v>788</v>
      </c>
      <c r="C9" s="246">
        <v>234</v>
      </c>
      <c r="D9" s="247">
        <v>24.876068376068375</v>
      </c>
      <c r="E9" s="248">
        <v>31</v>
      </c>
      <c r="F9" s="246">
        <v>156</v>
      </c>
      <c r="G9" s="247">
        <v>19.224358974358974</v>
      </c>
      <c r="H9" s="248">
        <v>0</v>
      </c>
      <c r="I9" s="246">
        <v>176</v>
      </c>
      <c r="J9" s="247">
        <v>25.227272727272727</v>
      </c>
      <c r="K9" s="248">
        <v>4</v>
      </c>
      <c r="L9" s="246">
        <v>209</v>
      </c>
      <c r="M9" s="247">
        <v>10.129186602870814</v>
      </c>
      <c r="N9" s="248">
        <v>8</v>
      </c>
      <c r="O9" s="246">
        <v>160</v>
      </c>
      <c r="P9" s="247">
        <v>1.0562499999999999</v>
      </c>
      <c r="Q9" s="248">
        <v>0</v>
      </c>
      <c r="R9" s="246">
        <v>216</v>
      </c>
      <c r="S9" s="247">
        <v>25.162037037037038</v>
      </c>
      <c r="T9" s="248">
        <v>31</v>
      </c>
    </row>
    <row r="10" spans="1:20" ht="15" customHeight="1" x14ac:dyDescent="0.15">
      <c r="A10" s="236" t="s">
        <v>645</v>
      </c>
      <c r="B10" s="152" t="s">
        <v>789</v>
      </c>
      <c r="C10" s="239">
        <v>41</v>
      </c>
      <c r="D10" s="240">
        <v>23.170731707317074</v>
      </c>
      <c r="E10" s="241">
        <v>30</v>
      </c>
      <c r="F10" s="239">
        <v>23</v>
      </c>
      <c r="G10" s="240">
        <v>7.6521739130434785</v>
      </c>
      <c r="H10" s="241">
        <v>0</v>
      </c>
      <c r="I10" s="239">
        <v>26</v>
      </c>
      <c r="J10" s="240">
        <v>16.576923076923077</v>
      </c>
      <c r="K10" s="241">
        <v>0</v>
      </c>
      <c r="L10" s="239">
        <v>40</v>
      </c>
      <c r="M10" s="240">
        <v>7.5250000000000004</v>
      </c>
      <c r="N10" s="241">
        <v>9</v>
      </c>
      <c r="O10" s="239">
        <v>25</v>
      </c>
      <c r="P10" s="240">
        <v>1.84</v>
      </c>
      <c r="Q10" s="241">
        <v>0</v>
      </c>
      <c r="R10" s="239">
        <v>36</v>
      </c>
      <c r="S10" s="240">
        <v>24.083333333333332</v>
      </c>
      <c r="T10" s="241">
        <v>30.5</v>
      </c>
    </row>
    <row r="14" spans="1:20" ht="15" customHeight="1" x14ac:dyDescent="0.15">
      <c r="A14" s="230" t="s">
        <v>504</v>
      </c>
      <c r="B14" s="231"/>
    </row>
    <row r="15" spans="1:20" ht="15" customHeight="1" x14ac:dyDescent="0.15">
      <c r="A15" s="236"/>
      <c r="B15" s="237"/>
    </row>
    <row r="16" spans="1:20" ht="15" customHeight="1" x14ac:dyDescent="0.15">
      <c r="A16" s="242" t="s">
        <v>660</v>
      </c>
      <c r="B16" s="243" t="s">
        <v>784</v>
      </c>
    </row>
    <row r="17" spans="1:2" ht="15" customHeight="1" x14ac:dyDescent="0.15">
      <c r="A17" s="150" t="s">
        <v>726</v>
      </c>
      <c r="B17" s="244" t="s">
        <v>785</v>
      </c>
    </row>
    <row r="18" spans="1:2" ht="15" customHeight="1" x14ac:dyDescent="0.15">
      <c r="A18" s="252" t="s">
        <v>786</v>
      </c>
      <c r="B18" s="244" t="s">
        <v>787</v>
      </c>
    </row>
    <row r="19" spans="1:2" ht="15" customHeight="1" x14ac:dyDescent="0.15">
      <c r="A19" s="150" t="s">
        <v>644</v>
      </c>
      <c r="B19" s="244" t="s">
        <v>788</v>
      </c>
    </row>
    <row r="20" spans="1:2" ht="15" customHeight="1" x14ac:dyDescent="0.15">
      <c r="A20" s="236" t="s">
        <v>645</v>
      </c>
      <c r="B20" s="152" t="s">
        <v>789</v>
      </c>
    </row>
  </sheetData>
  <phoneticPr fontId="1"/>
  <pageMargins left="0.39370078740157483" right="0.39370078740157483" top="0.70866141732283472" bottom="0.39370078740157483" header="0.31496062992125984" footer="0.19685039370078741"/>
  <pageSetup paperSize="9" scale="85" orientation="landscape" horizontalDpi="200" verticalDpi="200" r:id="rId1"/>
  <headerFooter alignWithMargins="0">
    <oddHeader>&amp;R[５．その他]　
&amp;A  (&amp;P/&amp;N)</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20"/>
  <sheetViews>
    <sheetView showGridLines="0" view="pageBreakPreview" zoomScaleNormal="100" zoomScaleSheetLayoutView="100" workbookViewId="0"/>
  </sheetViews>
  <sheetFormatPr defaultColWidth="8" defaultRowHeight="15" customHeight="1" x14ac:dyDescent="0.15"/>
  <cols>
    <col min="1" max="1" width="11.42578125" style="114" customWidth="1"/>
    <col min="2" max="2" width="33.85546875" style="114" customWidth="1"/>
    <col min="3" max="56" width="8.140625" style="114" customWidth="1"/>
    <col min="57" max="16384" width="8" style="114"/>
  </cols>
  <sheetData>
    <row r="1" spans="1:56" ht="15" customHeight="1" x14ac:dyDescent="0.15">
      <c r="C1" s="190" t="s">
        <v>880</v>
      </c>
      <c r="L1" s="190" t="s">
        <v>880</v>
      </c>
      <c r="U1" s="190" t="s">
        <v>880</v>
      </c>
      <c r="AD1" s="190" t="s">
        <v>880</v>
      </c>
      <c r="AM1" s="190" t="s">
        <v>880</v>
      </c>
      <c r="AV1" s="190" t="s">
        <v>880</v>
      </c>
    </row>
    <row r="2" spans="1:56" ht="15" customHeight="1" x14ac:dyDescent="0.15">
      <c r="B2" s="250"/>
      <c r="C2" s="114" t="s">
        <v>881</v>
      </c>
      <c r="L2" s="114" t="s">
        <v>882</v>
      </c>
      <c r="U2" s="114" t="s">
        <v>883</v>
      </c>
      <c r="AD2" s="114" t="s">
        <v>884</v>
      </c>
      <c r="AM2" s="114" t="s">
        <v>885</v>
      </c>
      <c r="AV2" s="114" t="s">
        <v>886</v>
      </c>
    </row>
    <row r="3" spans="1:56" s="123" customFormat="1" ht="22.5" x14ac:dyDescent="0.15">
      <c r="A3" s="115"/>
      <c r="B3" s="117"/>
      <c r="C3" s="159" t="s">
        <v>835</v>
      </c>
      <c r="D3" s="193" t="s">
        <v>861</v>
      </c>
      <c r="E3" s="193" t="s">
        <v>862</v>
      </c>
      <c r="F3" s="194" t="s">
        <v>863</v>
      </c>
      <c r="G3" s="194" t="s">
        <v>864</v>
      </c>
      <c r="H3" s="194" t="s">
        <v>865</v>
      </c>
      <c r="I3" s="193" t="s">
        <v>866</v>
      </c>
      <c r="J3" s="226" t="s">
        <v>840</v>
      </c>
      <c r="K3" s="226" t="s">
        <v>867</v>
      </c>
      <c r="L3" s="159" t="s">
        <v>835</v>
      </c>
      <c r="M3" s="193" t="s">
        <v>861</v>
      </c>
      <c r="N3" s="193" t="s">
        <v>862</v>
      </c>
      <c r="O3" s="194" t="s">
        <v>863</v>
      </c>
      <c r="P3" s="194" t="s">
        <v>864</v>
      </c>
      <c r="Q3" s="194" t="s">
        <v>865</v>
      </c>
      <c r="R3" s="193" t="s">
        <v>866</v>
      </c>
      <c r="S3" s="226" t="s">
        <v>840</v>
      </c>
      <c r="T3" s="226" t="s">
        <v>867</v>
      </c>
      <c r="U3" s="159" t="s">
        <v>835</v>
      </c>
      <c r="V3" s="193" t="s">
        <v>861</v>
      </c>
      <c r="W3" s="193" t="s">
        <v>862</v>
      </c>
      <c r="X3" s="194" t="s">
        <v>863</v>
      </c>
      <c r="Y3" s="194" t="s">
        <v>864</v>
      </c>
      <c r="Z3" s="194" t="s">
        <v>865</v>
      </c>
      <c r="AA3" s="193" t="s">
        <v>866</v>
      </c>
      <c r="AB3" s="226" t="s">
        <v>840</v>
      </c>
      <c r="AC3" s="226" t="s">
        <v>867</v>
      </c>
      <c r="AD3" s="159" t="s">
        <v>835</v>
      </c>
      <c r="AE3" s="193" t="s">
        <v>861</v>
      </c>
      <c r="AF3" s="193" t="s">
        <v>862</v>
      </c>
      <c r="AG3" s="194" t="s">
        <v>863</v>
      </c>
      <c r="AH3" s="194" t="s">
        <v>864</v>
      </c>
      <c r="AI3" s="194" t="s">
        <v>865</v>
      </c>
      <c r="AJ3" s="193" t="s">
        <v>866</v>
      </c>
      <c r="AK3" s="226" t="s">
        <v>840</v>
      </c>
      <c r="AL3" s="226" t="s">
        <v>867</v>
      </c>
      <c r="AM3" s="159" t="s">
        <v>835</v>
      </c>
      <c r="AN3" s="193" t="s">
        <v>861</v>
      </c>
      <c r="AO3" s="193" t="s">
        <v>862</v>
      </c>
      <c r="AP3" s="194" t="s">
        <v>863</v>
      </c>
      <c r="AQ3" s="194" t="s">
        <v>864</v>
      </c>
      <c r="AR3" s="194" t="s">
        <v>865</v>
      </c>
      <c r="AS3" s="193" t="s">
        <v>866</v>
      </c>
      <c r="AT3" s="226" t="s">
        <v>840</v>
      </c>
      <c r="AU3" s="226" t="s">
        <v>867</v>
      </c>
      <c r="AV3" s="159" t="s">
        <v>835</v>
      </c>
      <c r="AW3" s="193" t="s">
        <v>861</v>
      </c>
      <c r="AX3" s="193" t="s">
        <v>862</v>
      </c>
      <c r="AY3" s="194" t="s">
        <v>863</v>
      </c>
      <c r="AZ3" s="194" t="s">
        <v>864</v>
      </c>
      <c r="BA3" s="194" t="s">
        <v>865</v>
      </c>
      <c r="BB3" s="193" t="s">
        <v>866</v>
      </c>
      <c r="BC3" s="226" t="s">
        <v>840</v>
      </c>
      <c r="BD3" s="226" t="s">
        <v>867</v>
      </c>
    </row>
    <row r="4" spans="1:56" ht="15" customHeight="1" x14ac:dyDescent="0.15">
      <c r="A4" s="230" t="s">
        <v>868</v>
      </c>
      <c r="B4" s="231"/>
      <c r="C4" s="128">
        <f t="shared" ref="C4:J4" si="0">C14</f>
        <v>1290</v>
      </c>
      <c r="D4" s="128">
        <f t="shared" si="0"/>
        <v>185</v>
      </c>
      <c r="E4" s="128">
        <f t="shared" si="0"/>
        <v>16</v>
      </c>
      <c r="F4" s="128">
        <f t="shared" si="0"/>
        <v>31</v>
      </c>
      <c r="G4" s="128">
        <f t="shared" si="0"/>
        <v>100</v>
      </c>
      <c r="H4" s="128">
        <f t="shared" si="0"/>
        <v>331</v>
      </c>
      <c r="I4" s="128">
        <f t="shared" si="0"/>
        <v>12</v>
      </c>
      <c r="J4" s="128">
        <f t="shared" si="0"/>
        <v>615</v>
      </c>
      <c r="K4" s="232">
        <v>20.031111111111112</v>
      </c>
      <c r="L4" s="128">
        <f t="shared" ref="L4:S4" si="1">L14</f>
        <v>1290</v>
      </c>
      <c r="M4" s="128">
        <f t="shared" si="1"/>
        <v>372</v>
      </c>
      <c r="N4" s="128">
        <f t="shared" si="1"/>
        <v>8</v>
      </c>
      <c r="O4" s="128">
        <f t="shared" si="1"/>
        <v>7</v>
      </c>
      <c r="P4" s="128">
        <f t="shared" si="1"/>
        <v>19</v>
      </c>
      <c r="Q4" s="128">
        <f t="shared" si="1"/>
        <v>26</v>
      </c>
      <c r="R4" s="128">
        <f t="shared" si="1"/>
        <v>50</v>
      </c>
      <c r="S4" s="128">
        <f t="shared" si="1"/>
        <v>808</v>
      </c>
      <c r="T4" s="232">
        <v>10.885892116182573</v>
      </c>
      <c r="U4" s="128">
        <f t="shared" ref="U4:AB4" si="2">U14</f>
        <v>1290</v>
      </c>
      <c r="V4" s="128">
        <f t="shared" si="2"/>
        <v>316</v>
      </c>
      <c r="W4" s="128">
        <f t="shared" si="2"/>
        <v>15</v>
      </c>
      <c r="X4" s="128">
        <f t="shared" si="2"/>
        <v>9</v>
      </c>
      <c r="Y4" s="128">
        <f t="shared" si="2"/>
        <v>22</v>
      </c>
      <c r="Z4" s="128">
        <f t="shared" si="2"/>
        <v>86</v>
      </c>
      <c r="AA4" s="128">
        <f t="shared" si="2"/>
        <v>88</v>
      </c>
      <c r="AB4" s="128">
        <f t="shared" si="2"/>
        <v>754</v>
      </c>
      <c r="AC4" s="232">
        <v>18.899253731343283</v>
      </c>
      <c r="AD4" s="128">
        <f t="shared" ref="AD4:AK4" si="3">AD14</f>
        <v>1290</v>
      </c>
      <c r="AE4" s="128">
        <f t="shared" si="3"/>
        <v>144</v>
      </c>
      <c r="AF4" s="128">
        <f t="shared" si="3"/>
        <v>93</v>
      </c>
      <c r="AG4" s="128">
        <f t="shared" si="3"/>
        <v>340</v>
      </c>
      <c r="AH4" s="128">
        <f t="shared" si="3"/>
        <v>125</v>
      </c>
      <c r="AI4" s="128">
        <f t="shared" si="3"/>
        <v>6</v>
      </c>
      <c r="AJ4" s="128">
        <f t="shared" si="3"/>
        <v>8</v>
      </c>
      <c r="AK4" s="128">
        <f t="shared" si="3"/>
        <v>574</v>
      </c>
      <c r="AL4" s="232">
        <v>7.9692737430167595</v>
      </c>
      <c r="AM4" s="128">
        <f t="shared" ref="AM4:AT4" si="4">AM14</f>
        <v>1290</v>
      </c>
      <c r="AN4" s="128">
        <f t="shared" si="4"/>
        <v>369</v>
      </c>
      <c r="AO4" s="128">
        <f t="shared" si="4"/>
        <v>119</v>
      </c>
      <c r="AP4" s="128">
        <f t="shared" si="4"/>
        <v>23</v>
      </c>
      <c r="AQ4" s="128">
        <f t="shared" si="4"/>
        <v>10</v>
      </c>
      <c r="AR4" s="128">
        <f t="shared" si="4"/>
        <v>2</v>
      </c>
      <c r="AS4" s="128">
        <f t="shared" si="4"/>
        <v>0</v>
      </c>
      <c r="AT4" s="128">
        <f t="shared" si="4"/>
        <v>767</v>
      </c>
      <c r="AU4" s="232">
        <v>1.2370936902485659</v>
      </c>
      <c r="AV4" s="128">
        <f t="shared" ref="AV4:BC4" si="5">AV14</f>
        <v>1290</v>
      </c>
      <c r="AW4" s="128">
        <f t="shared" si="5"/>
        <v>210</v>
      </c>
      <c r="AX4" s="128">
        <f t="shared" si="5"/>
        <v>10</v>
      </c>
      <c r="AY4" s="128">
        <f t="shared" si="5"/>
        <v>10</v>
      </c>
      <c r="AZ4" s="128">
        <f t="shared" si="5"/>
        <v>98</v>
      </c>
      <c r="BA4" s="128">
        <f t="shared" si="5"/>
        <v>292</v>
      </c>
      <c r="BB4" s="128">
        <f t="shared" si="5"/>
        <v>7</v>
      </c>
      <c r="BC4" s="128">
        <f t="shared" si="5"/>
        <v>663</v>
      </c>
      <c r="BD4" s="232">
        <v>18.763955342902712</v>
      </c>
    </row>
    <row r="5" spans="1:56" ht="15" customHeight="1" x14ac:dyDescent="0.15">
      <c r="A5" s="236"/>
      <c r="B5" s="237"/>
      <c r="C5" s="134">
        <f>IF(SUM(D5:J5)&gt;100,"－",SUM(D5:J5))</f>
        <v>100</v>
      </c>
      <c r="D5" s="133">
        <f>D4/C4*100</f>
        <v>14.34108527131783</v>
      </c>
      <c r="E5" s="133">
        <f>E4/C4*100</f>
        <v>1.2403100775193798</v>
      </c>
      <c r="F5" s="133">
        <f>F4/C4*100</f>
        <v>2.4031007751937983</v>
      </c>
      <c r="G5" s="133">
        <f>G4/C4*100</f>
        <v>7.7519379844961236</v>
      </c>
      <c r="H5" s="133">
        <f>H4/C4*100</f>
        <v>25.65891472868217</v>
      </c>
      <c r="I5" s="133">
        <f>I4/C4*100</f>
        <v>0.93023255813953487</v>
      </c>
      <c r="J5" s="133">
        <f>J4/C4*100</f>
        <v>47.674418604651166</v>
      </c>
      <c r="K5" s="238"/>
      <c r="L5" s="134">
        <f>IF(SUM(M5:S5)&gt;100,"－",SUM(M5:S5))</f>
        <v>100</v>
      </c>
      <c r="M5" s="133">
        <f>M4/L4*100</f>
        <v>28.837209302325583</v>
      </c>
      <c r="N5" s="133">
        <f>N4/L4*100</f>
        <v>0.62015503875968991</v>
      </c>
      <c r="O5" s="133">
        <f>O4/L4*100</f>
        <v>0.54263565891472865</v>
      </c>
      <c r="P5" s="133">
        <f>P4/L4*100</f>
        <v>1.4728682170542635</v>
      </c>
      <c r="Q5" s="133">
        <f>Q4/L4*100</f>
        <v>2.0155038759689923</v>
      </c>
      <c r="R5" s="133">
        <f>R4/L4*100</f>
        <v>3.8759689922480618</v>
      </c>
      <c r="S5" s="133">
        <f>S4/L4*100</f>
        <v>62.635658914728687</v>
      </c>
      <c r="T5" s="238"/>
      <c r="U5" s="134">
        <f>IF(SUM(V5:AB5)&gt;100,"－",SUM(V5:AB5))</f>
        <v>100</v>
      </c>
      <c r="V5" s="133">
        <f>V4/U4*100</f>
        <v>24.496124031007753</v>
      </c>
      <c r="W5" s="133">
        <f>W4/U4*100</f>
        <v>1.1627906976744187</v>
      </c>
      <c r="X5" s="133">
        <f>X4/U4*100</f>
        <v>0.69767441860465118</v>
      </c>
      <c r="Y5" s="133">
        <f>Y4/U4*100</f>
        <v>1.7054263565891472</v>
      </c>
      <c r="Z5" s="133">
        <f>Z4/U4*100</f>
        <v>6.666666666666667</v>
      </c>
      <c r="AA5" s="133">
        <f>AA4/U4*100</f>
        <v>6.8217054263565888</v>
      </c>
      <c r="AB5" s="133">
        <f>AB4/U4*100</f>
        <v>58.449612403100772</v>
      </c>
      <c r="AC5" s="238"/>
      <c r="AD5" s="134">
        <f>IF(SUM(AE5:AK5)&gt;100,"－",SUM(AE5:AK5))</f>
        <v>100</v>
      </c>
      <c r="AE5" s="133">
        <f>AE4/AD4*100</f>
        <v>11.162790697674419</v>
      </c>
      <c r="AF5" s="133">
        <f>AF4/AD4*100</f>
        <v>7.2093023255813957</v>
      </c>
      <c r="AG5" s="133">
        <f>AG4/AD4*100</f>
        <v>26.356589147286826</v>
      </c>
      <c r="AH5" s="133">
        <f>AH4/AD4*100</f>
        <v>9.6899224806201563</v>
      </c>
      <c r="AI5" s="133">
        <f>AI4/AD4*100</f>
        <v>0.46511627906976744</v>
      </c>
      <c r="AJ5" s="133">
        <f>AJ4/AD4*100</f>
        <v>0.62015503875968991</v>
      </c>
      <c r="AK5" s="133">
        <f>AK4/AD4*100</f>
        <v>44.496124031007753</v>
      </c>
      <c r="AL5" s="238"/>
      <c r="AM5" s="134">
        <f>IF(SUM(AN5:AT5)&gt;100,"－",SUM(AN5:AT5))</f>
        <v>100</v>
      </c>
      <c r="AN5" s="133">
        <f>AN4/AM4*100</f>
        <v>28.604651162790695</v>
      </c>
      <c r="AO5" s="133">
        <f>AO4/AM4*100</f>
        <v>9.224806201550388</v>
      </c>
      <c r="AP5" s="133">
        <f>AP4/AM4*100</f>
        <v>1.7829457364341086</v>
      </c>
      <c r="AQ5" s="133">
        <f>AQ4/AM4*100</f>
        <v>0.77519379844961245</v>
      </c>
      <c r="AR5" s="133">
        <f>AR4/AM4*100</f>
        <v>0.15503875968992248</v>
      </c>
      <c r="AS5" s="133">
        <f>AS4/AM4*100</f>
        <v>0</v>
      </c>
      <c r="AT5" s="133">
        <f>AT4/AM4*100</f>
        <v>59.457364341085274</v>
      </c>
      <c r="AU5" s="238"/>
      <c r="AV5" s="134">
        <f>IF(SUM(AW5:BC5)&gt;100,"－",SUM(AW5:BC5))</f>
        <v>100</v>
      </c>
      <c r="AW5" s="133">
        <f>AW4/AV4*100</f>
        <v>16.279069767441861</v>
      </c>
      <c r="AX5" s="133">
        <f>AX4/AV4*100</f>
        <v>0.77519379844961245</v>
      </c>
      <c r="AY5" s="133">
        <f>AY4/AV4*100</f>
        <v>0.77519379844961245</v>
      </c>
      <c r="AZ5" s="133">
        <f>AZ4/AV4*100</f>
        <v>7.5968992248062017</v>
      </c>
      <c r="BA5" s="133">
        <f>BA4/AV4*100</f>
        <v>22.635658914728683</v>
      </c>
      <c r="BB5" s="133">
        <f>BB4/AV4*100</f>
        <v>0.54263565891472865</v>
      </c>
      <c r="BC5" s="133">
        <f>BC4/AV4*100</f>
        <v>51.395348837209298</v>
      </c>
      <c r="BD5" s="238"/>
    </row>
    <row r="6" spans="1:56" ht="15" customHeight="1" x14ac:dyDescent="0.15">
      <c r="A6" s="242" t="s">
        <v>869</v>
      </c>
      <c r="B6" s="243" t="s">
        <v>888</v>
      </c>
      <c r="C6" s="128">
        <f>C16</f>
        <v>441</v>
      </c>
      <c r="D6" s="139">
        <f>IF(C6=0,0,D16/C6*100)</f>
        <v>21.541950113378686</v>
      </c>
      <c r="E6" s="139">
        <f>IF(C6=0,0,E16/C6*100)</f>
        <v>0.45351473922902497</v>
      </c>
      <c r="F6" s="139">
        <f>IF(C6=0,0,F16/C6*100)</f>
        <v>2.2675736961451247</v>
      </c>
      <c r="G6" s="139">
        <f>IF(C6=0,0,G16/C6*100)</f>
        <v>3.8548752834467117</v>
      </c>
      <c r="H6" s="139">
        <f>IF(C6=0,0,H16/C6*100)</f>
        <v>9.7505668934240362</v>
      </c>
      <c r="I6" s="139">
        <f>IF(C6=0,0,I16/C6*100)</f>
        <v>0.68027210884353739</v>
      </c>
      <c r="J6" s="139">
        <f>IF(C6=0,0,J16/C6*100)</f>
        <v>61.451247165532884</v>
      </c>
      <c r="K6" s="232">
        <v>12.2</v>
      </c>
      <c r="L6" s="128">
        <f>L16</f>
        <v>441</v>
      </c>
      <c r="M6" s="139">
        <f>IF(L6=0,0,M16/L6*100)</f>
        <v>30.158730158730158</v>
      </c>
      <c r="N6" s="139">
        <f>IF(L6=0,0,N16/L6*100)</f>
        <v>0</v>
      </c>
      <c r="O6" s="139">
        <f>IF(L6=0,0,O16/L6*100)</f>
        <v>0.22675736961451248</v>
      </c>
      <c r="P6" s="139">
        <f>IF(L6=0,0,P16/L6*100)</f>
        <v>0.22675736961451248</v>
      </c>
      <c r="Q6" s="139">
        <f>IF(L6=0,0,Q16/L6*100)</f>
        <v>0.22675736961451248</v>
      </c>
      <c r="R6" s="139">
        <f>IF(L6=0,0,R16/L6*100)</f>
        <v>0.68027210884353739</v>
      </c>
      <c r="S6" s="139">
        <f>IF(L6=0,0,S16/L6*100)</f>
        <v>68.480725623582757</v>
      </c>
      <c r="T6" s="232">
        <v>2.1079136690647484</v>
      </c>
      <c r="U6" s="128">
        <f>U16</f>
        <v>441</v>
      </c>
      <c r="V6" s="139">
        <f>IF(U6=0,0,V16/U6*100)</f>
        <v>24.263038548752835</v>
      </c>
      <c r="W6" s="139">
        <f>IF(U6=0,0,W16/U6*100)</f>
        <v>0</v>
      </c>
      <c r="X6" s="139">
        <f>IF(U6=0,0,X16/U6*100)</f>
        <v>0.90702947845804993</v>
      </c>
      <c r="Y6" s="139">
        <f>IF(U6=0,0,Y16/U6*100)</f>
        <v>1.5873015873015872</v>
      </c>
      <c r="Z6" s="139">
        <f>IF(U6=0,0,Z16/U6*100)</f>
        <v>4.9886621315192743</v>
      </c>
      <c r="AA6" s="139">
        <f>IF(U6=0,0,AA16/U6*100)</f>
        <v>2.7210884353741496</v>
      </c>
      <c r="AB6" s="139">
        <f>IF(U6=0,0,AB16/U6*100)</f>
        <v>65.532879818594097</v>
      </c>
      <c r="AC6" s="232">
        <v>11.585526315789474</v>
      </c>
      <c r="AD6" s="128">
        <f>AD16</f>
        <v>441</v>
      </c>
      <c r="AE6" s="139">
        <f>IF(AD6=0,0,AE16/AD6*100)</f>
        <v>6.5759637188208613</v>
      </c>
      <c r="AF6" s="139">
        <f>IF(AD6=0,0,AF16/AD6*100)</f>
        <v>9.9773242630385486</v>
      </c>
      <c r="AG6" s="139">
        <f>IF(AD6=0,0,AG16/AD6*100)</f>
        <v>26.984126984126984</v>
      </c>
      <c r="AH6" s="139">
        <f>IF(AD6=0,0,AH16/AD6*100)</f>
        <v>9.7505668934240362</v>
      </c>
      <c r="AI6" s="139">
        <f>IF(AD6=0,0,AI16/AD6*100)</f>
        <v>0.68027210884353739</v>
      </c>
      <c r="AJ6" s="139">
        <f>IF(AD6=0,0,AJ16/AD6*100)</f>
        <v>0.45351473922902497</v>
      </c>
      <c r="AK6" s="139">
        <f>IF(AD6=0,0,AK16/AD6*100)</f>
        <v>45.57823129251701</v>
      </c>
      <c r="AL6" s="232">
        <v>7.8833333333333337</v>
      </c>
      <c r="AM6" s="128">
        <f>AM16</f>
        <v>441</v>
      </c>
      <c r="AN6" s="139">
        <f>IF(AM6=0,0,AN16/AM6*100)</f>
        <v>23.129251700680271</v>
      </c>
      <c r="AO6" s="139">
        <f>IF(AM6=0,0,AO16/AM6*100)</f>
        <v>12.471655328798185</v>
      </c>
      <c r="AP6" s="139">
        <f>IF(AM6=0,0,AP16/AM6*100)</f>
        <v>1.8140589569160999</v>
      </c>
      <c r="AQ6" s="139">
        <f>IF(AM6=0,0,AQ16/AM6*100)</f>
        <v>1.1337868480725624</v>
      </c>
      <c r="AR6" s="139">
        <f>IF(AM6=0,0,AR16/AM6*100)</f>
        <v>0</v>
      </c>
      <c r="AS6" s="139">
        <f>IF(AM6=0,0,AS16/AM6*100)</f>
        <v>0</v>
      </c>
      <c r="AT6" s="139">
        <f>IF(AM6=0,0,AT16/AM6*100)</f>
        <v>61.451247165532884</v>
      </c>
      <c r="AU6" s="232">
        <v>1.6529411764705881</v>
      </c>
      <c r="AV6" s="128">
        <f>AV16</f>
        <v>441</v>
      </c>
      <c r="AW6" s="139">
        <f>IF(AV6=0,0,AW16/AV6*100)</f>
        <v>24.036281179138321</v>
      </c>
      <c r="AX6" s="139">
        <f>IF(AV6=0,0,AX16/AV6*100)</f>
        <v>0.45351473922902497</v>
      </c>
      <c r="AY6" s="139">
        <f>IF(AV6=0,0,AY16/AV6*100)</f>
        <v>0.45351473922902497</v>
      </c>
      <c r="AZ6" s="139">
        <f>IF(AV6=0,0,AZ16/AV6*100)</f>
        <v>3.6281179138321997</v>
      </c>
      <c r="BA6" s="139">
        <f>IF(AV6=0,0,BA16/AV6*100)</f>
        <v>7.7097505668934234</v>
      </c>
      <c r="BB6" s="139">
        <f>IF(AV6=0,0,BB16/AV6*100)</f>
        <v>0.22675736961451248</v>
      </c>
      <c r="BC6" s="139">
        <f>IF(AV6=0,0,BC16/AV6*100)</f>
        <v>63.492063492063487</v>
      </c>
      <c r="BD6" s="232">
        <v>9.2732919254658377</v>
      </c>
    </row>
    <row r="7" spans="1:56" ht="15" customHeight="1" x14ac:dyDescent="0.15">
      <c r="A7" s="150" t="s">
        <v>871</v>
      </c>
      <c r="B7" s="244" t="s">
        <v>872</v>
      </c>
      <c r="C7" s="143">
        <f>C17</f>
        <v>253</v>
      </c>
      <c r="D7" s="142">
        <f>IF(C7=0,0,D17/C7*100)</f>
        <v>8.695652173913043</v>
      </c>
      <c r="E7" s="142">
        <f>IF(C7=0,0,E17/C7*100)</f>
        <v>1.9762845849802373</v>
      </c>
      <c r="F7" s="142">
        <f>IF(C7=0,0,F17/C7*100)</f>
        <v>2.766798418972332</v>
      </c>
      <c r="G7" s="142">
        <f>IF(C7=0,0,G17/C7*100)</f>
        <v>13.438735177865613</v>
      </c>
      <c r="H7" s="142">
        <f>IF(C7=0,0,H17/C7*100)</f>
        <v>36.363636363636367</v>
      </c>
      <c r="I7" s="142">
        <f>IF(C7=0,0,I17/C7*100)</f>
        <v>1.5810276679841897</v>
      </c>
      <c r="J7" s="142">
        <f>IF(C7=0,0,J17/C7*100)</f>
        <v>35.177865612648226</v>
      </c>
      <c r="K7" s="245">
        <v>23.878048780487806</v>
      </c>
      <c r="L7" s="143">
        <f>L17</f>
        <v>253</v>
      </c>
      <c r="M7" s="142">
        <f>IF(L7=0,0,M17/L7*100)</f>
        <v>33.201581027667984</v>
      </c>
      <c r="N7" s="142">
        <f>IF(L7=0,0,N17/L7*100)</f>
        <v>0.39525691699604742</v>
      </c>
      <c r="O7" s="142">
        <f>IF(L7=0,0,O17/L7*100)</f>
        <v>0</v>
      </c>
      <c r="P7" s="142">
        <f>IF(L7=0,0,P17/L7*100)</f>
        <v>1.9762845849802373</v>
      </c>
      <c r="Q7" s="142">
        <f>IF(L7=0,0,Q17/L7*100)</f>
        <v>3.1620553359683794</v>
      </c>
      <c r="R7" s="142">
        <f>IF(L7=0,0,R17/L7*100)</f>
        <v>5.5335968379446641</v>
      </c>
      <c r="S7" s="142">
        <f>IF(L7=0,0,S17/L7*100)</f>
        <v>55.731225296442688</v>
      </c>
      <c r="T7" s="245">
        <v>13.678571428571429</v>
      </c>
      <c r="U7" s="143">
        <f>U17</f>
        <v>253</v>
      </c>
      <c r="V7" s="142">
        <f>IF(U7=0,0,V17/U7*100)</f>
        <v>29.644268774703558</v>
      </c>
      <c r="W7" s="142">
        <f>IF(U7=0,0,W17/U7*100)</f>
        <v>1.5810276679841897</v>
      </c>
      <c r="X7" s="142">
        <f>IF(U7=0,0,X17/U7*100)</f>
        <v>0.39525691699604742</v>
      </c>
      <c r="Y7" s="142">
        <f>IF(U7=0,0,Y17/U7*100)</f>
        <v>1.9762845849802373</v>
      </c>
      <c r="Z7" s="142">
        <f>IF(U7=0,0,Z17/U7*100)</f>
        <v>6.3241106719367588</v>
      </c>
      <c r="AA7" s="142">
        <f>IF(U7=0,0,AA17/U7*100)</f>
        <v>8.695652173913043</v>
      </c>
      <c r="AB7" s="142">
        <f>IF(U7=0,0,AB17/U7*100)</f>
        <v>51.383399209486171</v>
      </c>
      <c r="AC7" s="245">
        <v>19.59349593495935</v>
      </c>
      <c r="AD7" s="143">
        <f>AD17</f>
        <v>253</v>
      </c>
      <c r="AE7" s="142">
        <f>IF(AD7=0,0,AE17/AD7*100)</f>
        <v>16.996047430830039</v>
      </c>
      <c r="AF7" s="142">
        <f>IF(AD7=0,0,AF17/AD7*100)</f>
        <v>5.1383399209486171</v>
      </c>
      <c r="AG7" s="142">
        <f>IF(AD7=0,0,AG17/AD7*100)</f>
        <v>29.249011857707508</v>
      </c>
      <c r="AH7" s="142">
        <f>IF(AD7=0,0,AH17/AD7*100)</f>
        <v>8.695652173913043</v>
      </c>
      <c r="AI7" s="142">
        <f>IF(AD7=0,0,AI17/AD7*100)</f>
        <v>0.39525691699604742</v>
      </c>
      <c r="AJ7" s="142">
        <f>IF(AD7=0,0,AJ17/AD7*100)</f>
        <v>0</v>
      </c>
      <c r="AK7" s="142">
        <f>IF(AD7=0,0,AK17/AD7*100)</f>
        <v>39.525691699604742</v>
      </c>
      <c r="AL7" s="245">
        <v>6.2679738562091503</v>
      </c>
      <c r="AM7" s="143">
        <f>AM17</f>
        <v>253</v>
      </c>
      <c r="AN7" s="142">
        <f>IF(AM7=0,0,AN17/AM7*100)</f>
        <v>34.387351778656125</v>
      </c>
      <c r="AO7" s="142">
        <f>IF(AM7=0,0,AO17/AM7*100)</f>
        <v>7.5098814229249005</v>
      </c>
      <c r="AP7" s="142">
        <f>IF(AM7=0,0,AP17/AM7*100)</f>
        <v>1.5810276679841897</v>
      </c>
      <c r="AQ7" s="142">
        <f>IF(AM7=0,0,AQ17/AM7*100)</f>
        <v>0.39525691699604742</v>
      </c>
      <c r="AR7" s="142">
        <f>IF(AM7=0,0,AR17/AM7*100)</f>
        <v>0</v>
      </c>
      <c r="AS7" s="142">
        <f>IF(AM7=0,0,AS17/AM7*100)</f>
        <v>0</v>
      </c>
      <c r="AT7" s="142">
        <f>IF(AM7=0,0,AT17/AM7*100)</f>
        <v>56.126482213438734</v>
      </c>
      <c r="AU7" s="245">
        <v>0.72972972972972971</v>
      </c>
      <c r="AV7" s="143">
        <f>AV17</f>
        <v>253</v>
      </c>
      <c r="AW7" s="142">
        <f>IF(AV7=0,0,AW17/AV7*100)</f>
        <v>11.462450592885375</v>
      </c>
      <c r="AX7" s="142">
        <f>IF(AV7=0,0,AX17/AV7*100)</f>
        <v>0.39525691699604742</v>
      </c>
      <c r="AY7" s="142">
        <f>IF(AV7=0,0,AY17/AV7*100)</f>
        <v>0.79051383399209485</v>
      </c>
      <c r="AZ7" s="142">
        <f>IF(AV7=0,0,AZ17/AV7*100)</f>
        <v>11.067193675889328</v>
      </c>
      <c r="BA7" s="142">
        <f>IF(AV7=0,0,BA17/AV7*100)</f>
        <v>36.363636363636367</v>
      </c>
      <c r="BB7" s="142">
        <f>IF(AV7=0,0,BB17/AV7*100)</f>
        <v>0.39525691699604742</v>
      </c>
      <c r="BC7" s="142">
        <f>IF(AV7=0,0,BC17/AV7*100)</f>
        <v>39.525691699604742</v>
      </c>
      <c r="BD7" s="245">
        <v>22.967320261437909</v>
      </c>
    </row>
    <row r="8" spans="1:56" ht="15" customHeight="1" x14ac:dyDescent="0.15">
      <c r="A8" s="252" t="s">
        <v>873</v>
      </c>
      <c r="B8" s="244" t="s">
        <v>889</v>
      </c>
      <c r="C8" s="143">
        <f>C18</f>
        <v>114</v>
      </c>
      <c r="D8" s="142">
        <f>IF(C8=0,0,D18/C8*100)</f>
        <v>17.543859649122805</v>
      </c>
      <c r="E8" s="142">
        <f>IF(C8=0,0,E18/C8*100)</f>
        <v>0.8771929824561403</v>
      </c>
      <c r="F8" s="142">
        <f>IF(C8=0,0,F18/C8*100)</f>
        <v>2.6315789473684208</v>
      </c>
      <c r="G8" s="142">
        <f>IF(C8=0,0,G18/C8*100)</f>
        <v>6.140350877192982</v>
      </c>
      <c r="H8" s="142">
        <f>IF(C8=0,0,H18/C8*100)</f>
        <v>15.789473684210526</v>
      </c>
      <c r="I8" s="142">
        <f>IF(C8=0,0,I18/C8*100)</f>
        <v>0</v>
      </c>
      <c r="J8" s="142">
        <f>IF(C8=0,0,J18/C8*100)</f>
        <v>57.017543859649123</v>
      </c>
      <c r="K8" s="245">
        <v>14.714285714285714</v>
      </c>
      <c r="L8" s="143">
        <f>L18</f>
        <v>114</v>
      </c>
      <c r="M8" s="142">
        <f>IF(L8=0,0,M18/L8*100)</f>
        <v>26.315789473684209</v>
      </c>
      <c r="N8" s="142">
        <f>IF(L8=0,0,N18/L8*100)</f>
        <v>0.8771929824561403</v>
      </c>
      <c r="O8" s="142">
        <f>IF(L8=0,0,O18/L8*100)</f>
        <v>0.8771929824561403</v>
      </c>
      <c r="P8" s="142">
        <f>IF(L8=0,0,P18/L8*100)</f>
        <v>0.8771929824561403</v>
      </c>
      <c r="Q8" s="142">
        <f>IF(L8=0,0,Q18/L8*100)</f>
        <v>0.8771929824561403</v>
      </c>
      <c r="R8" s="142">
        <f>IF(L8=0,0,R18/L8*100)</f>
        <v>1.7543859649122806</v>
      </c>
      <c r="S8" s="142">
        <f>IF(L8=0,0,S18/L8*100)</f>
        <v>68.421052631578945</v>
      </c>
      <c r="T8" s="245">
        <v>6.8611111111111107</v>
      </c>
      <c r="U8" s="143">
        <f>U18</f>
        <v>114</v>
      </c>
      <c r="V8" s="142">
        <f>IF(U8=0,0,V18/U8*100)</f>
        <v>21.052631578947366</v>
      </c>
      <c r="W8" s="142">
        <f>IF(U8=0,0,W18/U8*100)</f>
        <v>0.8771929824561403</v>
      </c>
      <c r="X8" s="142">
        <f>IF(U8=0,0,X18/U8*100)</f>
        <v>1.7543859649122806</v>
      </c>
      <c r="Y8" s="142">
        <f>IF(U8=0,0,Y18/U8*100)</f>
        <v>2.6315789473684208</v>
      </c>
      <c r="Z8" s="142">
        <f>IF(U8=0,0,Z18/U8*100)</f>
        <v>4.3859649122807012</v>
      </c>
      <c r="AA8" s="142">
        <f>IF(U8=0,0,AA18/U8*100)</f>
        <v>6.140350877192982</v>
      </c>
      <c r="AB8" s="142">
        <f>IF(U8=0,0,AB18/U8*100)</f>
        <v>63.157894736842103</v>
      </c>
      <c r="AC8" s="245">
        <v>18.238095238095237</v>
      </c>
      <c r="AD8" s="143">
        <f>AD18</f>
        <v>114</v>
      </c>
      <c r="AE8" s="142">
        <f>IF(AD8=0,0,AE18/AD8*100)</f>
        <v>15.789473684210526</v>
      </c>
      <c r="AF8" s="142">
        <f>IF(AD8=0,0,AF18/AD8*100)</f>
        <v>7.0175438596491224</v>
      </c>
      <c r="AG8" s="142">
        <f>IF(AD8=0,0,AG18/AD8*100)</f>
        <v>13.157894736842104</v>
      </c>
      <c r="AH8" s="142">
        <f>IF(AD8=0,0,AH18/AD8*100)</f>
        <v>10.526315789473683</v>
      </c>
      <c r="AI8" s="142">
        <f>IF(AD8=0,0,AI18/AD8*100)</f>
        <v>0</v>
      </c>
      <c r="AJ8" s="142">
        <f>IF(AD8=0,0,AJ18/AD8*100)</f>
        <v>0</v>
      </c>
      <c r="AK8" s="142">
        <f>IF(AD8=0,0,AK18/AD8*100)</f>
        <v>53.508771929824562</v>
      </c>
      <c r="AL8" s="245">
        <v>6.0188679245283021</v>
      </c>
      <c r="AM8" s="143">
        <f>AM18</f>
        <v>114</v>
      </c>
      <c r="AN8" s="142">
        <f>IF(AM8=0,0,AN18/AM8*100)</f>
        <v>21.929824561403507</v>
      </c>
      <c r="AO8" s="142">
        <f>IF(AM8=0,0,AO18/AM8*100)</f>
        <v>9.6491228070175428</v>
      </c>
      <c r="AP8" s="142">
        <f>IF(AM8=0,0,AP18/AM8*100)</f>
        <v>4.3859649122807012</v>
      </c>
      <c r="AQ8" s="142">
        <f>IF(AM8=0,0,AQ18/AM8*100)</f>
        <v>0</v>
      </c>
      <c r="AR8" s="142">
        <f>IF(AM8=0,0,AR18/AM8*100)</f>
        <v>0</v>
      </c>
      <c r="AS8" s="142">
        <f>IF(AM8=0,0,AS18/AM8*100)</f>
        <v>0</v>
      </c>
      <c r="AT8" s="142">
        <f>IF(AM8=0,0,AT18/AM8*100)</f>
        <v>64.035087719298247</v>
      </c>
      <c r="AU8" s="245">
        <v>1.4146341463414633</v>
      </c>
      <c r="AV8" s="143">
        <f>AV18</f>
        <v>114</v>
      </c>
      <c r="AW8" s="142">
        <f>IF(AV8=0,0,AW18/AV8*100)</f>
        <v>26.315789473684209</v>
      </c>
      <c r="AX8" s="142">
        <f>IF(AV8=0,0,AX18/AV8*100)</f>
        <v>0.8771929824561403</v>
      </c>
      <c r="AY8" s="142">
        <f>IF(AV8=0,0,AY18/AV8*100)</f>
        <v>0.8771929824561403</v>
      </c>
      <c r="AZ8" s="142">
        <f>IF(AV8=0,0,AZ18/AV8*100)</f>
        <v>3.5087719298245612</v>
      </c>
      <c r="BA8" s="142">
        <f>IF(AV8=0,0,BA18/AV8*100)</f>
        <v>8.7719298245614024</v>
      </c>
      <c r="BB8" s="142">
        <f>IF(AV8=0,0,BB18/AV8*100)</f>
        <v>0</v>
      </c>
      <c r="BC8" s="142">
        <f>IF(AV8=0,0,BC18/AV8*100)</f>
        <v>59.649122807017541</v>
      </c>
      <c r="BD8" s="245">
        <v>8.6086956521739122</v>
      </c>
    </row>
    <row r="9" spans="1:56" ht="15" customHeight="1" x14ac:dyDescent="0.15">
      <c r="A9" s="150" t="s">
        <v>875</v>
      </c>
      <c r="B9" s="244" t="s">
        <v>876</v>
      </c>
      <c r="C9" s="143">
        <f>C19</f>
        <v>329</v>
      </c>
      <c r="D9" s="142">
        <f>IF(C9=0,0,D19/C9*100)</f>
        <v>8.5106382978723403</v>
      </c>
      <c r="E9" s="142">
        <f>IF(C9=0,0,E19/C9*100)</f>
        <v>1.5197568389057752</v>
      </c>
      <c r="F9" s="142">
        <f>IF(C9=0,0,F19/C9*100)</f>
        <v>2.43161094224924</v>
      </c>
      <c r="G9" s="142">
        <f>IF(C9=0,0,G19/C9*100)</f>
        <v>11.854103343465045</v>
      </c>
      <c r="H9" s="142">
        <f>IF(C9=0,0,H19/C9*100)</f>
        <v>45.288753799392097</v>
      </c>
      <c r="I9" s="142">
        <f>IF(C9=0,0,I19/C9*100)</f>
        <v>1.5197568389057752</v>
      </c>
      <c r="J9" s="142">
        <f>IF(C9=0,0,J19/C9*100)</f>
        <v>28.875379939209729</v>
      </c>
      <c r="K9" s="245">
        <v>24.876068376068375</v>
      </c>
      <c r="L9" s="143">
        <f>L19</f>
        <v>329</v>
      </c>
      <c r="M9" s="142">
        <f>IF(L9=0,0,M19/L9*100)</f>
        <v>28.267477203647417</v>
      </c>
      <c r="N9" s="142">
        <f>IF(L9=0,0,N19/L9*100)</f>
        <v>1.5197568389057752</v>
      </c>
      <c r="O9" s="142">
        <f>IF(L9=0,0,O19/L9*100)</f>
        <v>1.21580547112462</v>
      </c>
      <c r="P9" s="142">
        <f>IF(L9=0,0,P19/L9*100)</f>
        <v>3.0395136778115504</v>
      </c>
      <c r="Q9" s="142">
        <f>IF(L9=0,0,Q19/L9*100)</f>
        <v>3.9513677811550152</v>
      </c>
      <c r="R9" s="142">
        <f>IF(L9=0,0,R19/L9*100)</f>
        <v>9.4224924012158056</v>
      </c>
      <c r="S9" s="142">
        <f>IF(L9=0,0,S19/L9*100)</f>
        <v>52.583586626139819</v>
      </c>
      <c r="T9" s="245">
        <v>19.224358974358974</v>
      </c>
      <c r="U9" s="143">
        <f>U19</f>
        <v>329</v>
      </c>
      <c r="V9" s="142">
        <f>IF(U9=0,0,V19/U9*100)</f>
        <v>25.227963525835868</v>
      </c>
      <c r="W9" s="142">
        <f>IF(U9=0,0,W19/U9*100)</f>
        <v>2.43161094224924</v>
      </c>
      <c r="X9" s="142">
        <f>IF(U9=0,0,X19/U9*100)</f>
        <v>0.60790273556231</v>
      </c>
      <c r="Y9" s="142">
        <f>IF(U9=0,0,Y19/U9*100)</f>
        <v>1.5197568389057752</v>
      </c>
      <c r="Z9" s="142">
        <f>IF(U9=0,0,Z19/U9*100)</f>
        <v>11.246200607902736</v>
      </c>
      <c r="AA9" s="142">
        <f>IF(U9=0,0,AA19/U9*100)</f>
        <v>12.462006079027356</v>
      </c>
      <c r="AB9" s="142">
        <f>IF(U9=0,0,AB19/U9*100)</f>
        <v>46.504559270516715</v>
      </c>
      <c r="AC9" s="245">
        <v>25.227272727272727</v>
      </c>
      <c r="AD9" s="143">
        <f>AD19</f>
        <v>329</v>
      </c>
      <c r="AE9" s="142">
        <f>IF(AD9=0,0,AE19/AD9*100)</f>
        <v>14.285714285714285</v>
      </c>
      <c r="AF9" s="142">
        <f>IF(AD9=0,0,AF19/AD9*100)</f>
        <v>4.86322188449848</v>
      </c>
      <c r="AG9" s="142">
        <f>IF(AD9=0,0,AG19/AD9*100)</f>
        <v>30.091185410334347</v>
      </c>
      <c r="AH9" s="142">
        <f>IF(AD9=0,0,AH19/AD9*100)</f>
        <v>11.854103343465045</v>
      </c>
      <c r="AI9" s="142">
        <f>IF(AD9=0,0,AI19/AD9*100)</f>
        <v>0.60790273556231</v>
      </c>
      <c r="AJ9" s="142">
        <f>IF(AD9=0,0,AJ19/AD9*100)</f>
        <v>1.8237082066869299</v>
      </c>
      <c r="AK9" s="142">
        <f>IF(AD9=0,0,AK19/AD9*100)</f>
        <v>36.474164133738604</v>
      </c>
      <c r="AL9" s="245">
        <v>10.129186602870814</v>
      </c>
      <c r="AM9" s="143">
        <f>AM19</f>
        <v>329</v>
      </c>
      <c r="AN9" s="142">
        <f>IF(AM9=0,0,AN19/AM9*100)</f>
        <v>38.297872340425535</v>
      </c>
      <c r="AO9" s="142">
        <f>IF(AM9=0,0,AO19/AM9*100)</f>
        <v>7.598784194528875</v>
      </c>
      <c r="AP9" s="142">
        <f>IF(AM9=0,0,AP19/AM9*100)</f>
        <v>1.5197568389057752</v>
      </c>
      <c r="AQ9" s="142">
        <f>IF(AM9=0,0,AQ19/AM9*100)</f>
        <v>0.60790273556231</v>
      </c>
      <c r="AR9" s="142">
        <f>IF(AM9=0,0,AR19/AM9*100)</f>
        <v>0.60790273556231</v>
      </c>
      <c r="AS9" s="142">
        <f>IF(AM9=0,0,AS19/AM9*100)</f>
        <v>0</v>
      </c>
      <c r="AT9" s="142">
        <f>IF(AM9=0,0,AT19/AM9*100)</f>
        <v>51.367781155015201</v>
      </c>
      <c r="AU9" s="245">
        <v>1.0562499999999999</v>
      </c>
      <c r="AV9" s="143">
        <f>AV19</f>
        <v>329</v>
      </c>
      <c r="AW9" s="142">
        <f>IF(AV9=0,0,AW19/AV9*100)</f>
        <v>7.9027355623100304</v>
      </c>
      <c r="AX9" s="142">
        <f>IF(AV9=0,0,AX19/AV9*100)</f>
        <v>1.8237082066869299</v>
      </c>
      <c r="AY9" s="142">
        <f>IF(AV9=0,0,AY19/AV9*100)</f>
        <v>1.21580547112462</v>
      </c>
      <c r="AZ9" s="142">
        <f>IF(AV9=0,0,AZ19/AV9*100)</f>
        <v>13.677811550151976</v>
      </c>
      <c r="BA9" s="142">
        <f>IF(AV9=0,0,BA19/AV9*100)</f>
        <v>39.513677811550153</v>
      </c>
      <c r="BB9" s="142">
        <f>IF(AV9=0,0,BB19/AV9*100)</f>
        <v>1.5197568389057752</v>
      </c>
      <c r="BC9" s="142">
        <f>IF(AV9=0,0,BC19/AV9*100)</f>
        <v>34.346504559270521</v>
      </c>
      <c r="BD9" s="245">
        <v>25.162037037037038</v>
      </c>
    </row>
    <row r="10" spans="1:56" ht="15" customHeight="1" x14ac:dyDescent="0.15">
      <c r="A10" s="236" t="s">
        <v>877</v>
      </c>
      <c r="B10" s="152" t="s">
        <v>878</v>
      </c>
      <c r="C10" s="147">
        <f>C20</f>
        <v>153</v>
      </c>
      <c r="D10" s="133">
        <f>IF(C10=0,0,D20/C10*100)</f>
        <v>13.071895424836603</v>
      </c>
      <c r="E10" s="133">
        <f>IF(C10=0,0,E20/C10*100)</f>
        <v>1.9607843137254901</v>
      </c>
      <c r="F10" s="133">
        <f>IF(C10=0,0,F20/C10*100)</f>
        <v>1.9607843137254901</v>
      </c>
      <c r="G10" s="133">
        <f>IF(C10=0,0,G20/C10*100)</f>
        <v>1.9607843137254901</v>
      </c>
      <c r="H10" s="133">
        <f>IF(C10=0,0,H20/C10*100)</f>
        <v>18.954248366013072</v>
      </c>
      <c r="I10" s="133">
        <f>IF(C10=0,0,I20/C10*100)</f>
        <v>0</v>
      </c>
      <c r="J10" s="133">
        <f>IF(C10=0,0,J20/C10*100)</f>
        <v>62.091503267973856</v>
      </c>
      <c r="K10" s="238">
        <v>17.051724137931036</v>
      </c>
      <c r="L10" s="147">
        <f>L20</f>
        <v>153</v>
      </c>
      <c r="M10" s="133">
        <f>IF(L10=0,0,M20/L10*100)</f>
        <v>20.915032679738562</v>
      </c>
      <c r="N10" s="133">
        <f>IF(L10=0,0,N20/L10*100)</f>
        <v>0.65359477124183007</v>
      </c>
      <c r="O10" s="133">
        <f>IF(L10=0,0,O20/L10*100)</f>
        <v>0.65359477124183007</v>
      </c>
      <c r="P10" s="133">
        <f>IF(L10=0,0,P20/L10*100)</f>
        <v>1.3071895424836601</v>
      </c>
      <c r="Q10" s="133">
        <f>IF(L10=0,0,Q20/L10*100)</f>
        <v>1.9607843137254901</v>
      </c>
      <c r="R10" s="133">
        <f>IF(L10=0,0,R20/L10*100)</f>
        <v>0</v>
      </c>
      <c r="S10" s="133">
        <f>IF(L10=0,0,S20/L10*100)</f>
        <v>74.509803921568633</v>
      </c>
      <c r="T10" s="238">
        <v>4.5128205128205128</v>
      </c>
      <c r="U10" s="147">
        <f>U20</f>
        <v>153</v>
      </c>
      <c r="V10" s="133">
        <f>IF(U10=0,0,V20/U10*100)</f>
        <v>17.647058823529413</v>
      </c>
      <c r="W10" s="133">
        <f>IF(U10=0,0,W20/U10*100)</f>
        <v>1.3071895424836601</v>
      </c>
      <c r="X10" s="133">
        <f>IF(U10=0,0,X20/U10*100)</f>
        <v>0</v>
      </c>
      <c r="Y10" s="133">
        <f>IF(U10=0,0,Y20/U10*100)</f>
        <v>1.3071895424836601</v>
      </c>
      <c r="Z10" s="133">
        <f>IF(U10=0,0,Z20/U10*100)</f>
        <v>3.9215686274509802</v>
      </c>
      <c r="AA10" s="133">
        <f>IF(U10=0,0,AA20/U10*100)</f>
        <v>3.9215686274509802</v>
      </c>
      <c r="AB10" s="133">
        <f>IF(U10=0,0,AB20/U10*100)</f>
        <v>71.895424836601308</v>
      </c>
      <c r="AC10" s="238">
        <v>17.511627906976745</v>
      </c>
      <c r="AD10" s="147">
        <f>AD20</f>
        <v>153</v>
      </c>
      <c r="AE10" s="133">
        <f>IF(AD10=0,0,AE20/AD10*100)</f>
        <v>4.5751633986928102</v>
      </c>
      <c r="AF10" s="133">
        <f>IF(AD10=0,0,AF20/AD10*100)</f>
        <v>7.8431372549019605</v>
      </c>
      <c r="AG10" s="133">
        <f>IF(AD10=0,0,AG20/AD10*100)</f>
        <v>21.568627450980394</v>
      </c>
      <c r="AH10" s="133">
        <f>IF(AD10=0,0,AH20/AD10*100)</f>
        <v>5.8823529411764701</v>
      </c>
      <c r="AI10" s="133">
        <f>IF(AD10=0,0,AI20/AD10*100)</f>
        <v>0</v>
      </c>
      <c r="AJ10" s="133">
        <f>IF(AD10=0,0,AJ20/AD10*100)</f>
        <v>0</v>
      </c>
      <c r="AK10" s="133">
        <f>IF(AD10=0,0,AK20/AD10*100)</f>
        <v>60.130718954248366</v>
      </c>
      <c r="AL10" s="238">
        <v>6.8688524590163933</v>
      </c>
      <c r="AM10" s="147">
        <f>AM20</f>
        <v>153</v>
      </c>
      <c r="AN10" s="133">
        <f>IF(AM10=0,0,AN20/AM10*100)</f>
        <v>18.954248366013072</v>
      </c>
      <c r="AO10" s="133">
        <f>IF(AM10=0,0,AO20/AM10*100)</f>
        <v>5.8823529411764701</v>
      </c>
      <c r="AP10" s="133">
        <f>IF(AM10=0,0,AP20/AM10*100)</f>
        <v>0.65359477124183007</v>
      </c>
      <c r="AQ10" s="133">
        <f>IF(AM10=0,0,AQ20/AM10*100)</f>
        <v>1.3071895424836601</v>
      </c>
      <c r="AR10" s="133">
        <f>IF(AM10=0,0,AR20/AM10*100)</f>
        <v>0</v>
      </c>
      <c r="AS10" s="133">
        <f>IF(AM10=0,0,AS20/AM10*100)</f>
        <v>0</v>
      </c>
      <c r="AT10" s="133">
        <f>IF(AM10=0,0,AT20/AM10*100)</f>
        <v>73.202614379084963</v>
      </c>
      <c r="AU10" s="238">
        <v>1.4146341463414633</v>
      </c>
      <c r="AV10" s="147">
        <f>AV20</f>
        <v>153</v>
      </c>
      <c r="AW10" s="133">
        <f>IF(AV10=0,0,AW20/AV10*100)</f>
        <v>12.418300653594772</v>
      </c>
      <c r="AX10" s="133">
        <f>IF(AV10=0,0,AX20/AV10*100)</f>
        <v>0</v>
      </c>
      <c r="AY10" s="133">
        <f>IF(AV10=0,0,AY20/AV10*100)</f>
        <v>0.65359477124183007</v>
      </c>
      <c r="AZ10" s="133">
        <f>IF(AV10=0,0,AZ20/AV10*100)</f>
        <v>3.2679738562091507</v>
      </c>
      <c r="BA10" s="133">
        <f>IF(AV10=0,0,BA20/AV10*100)</f>
        <v>16.993464052287582</v>
      </c>
      <c r="BB10" s="133">
        <f>IF(AV10=0,0,BB20/AV10*100)</f>
        <v>0</v>
      </c>
      <c r="BC10" s="133">
        <f>IF(AV10=0,0,BC20/AV10*100)</f>
        <v>66.666666666666657</v>
      </c>
      <c r="BD10" s="238">
        <v>18.176470588235293</v>
      </c>
    </row>
    <row r="14" spans="1:56" ht="15" customHeight="1" x14ac:dyDescent="0.15">
      <c r="A14" s="230" t="s">
        <v>868</v>
      </c>
      <c r="B14" s="231"/>
      <c r="C14" s="156">
        <v>1290</v>
      </c>
      <c r="D14" s="156">
        <v>185</v>
      </c>
      <c r="E14" s="156">
        <v>16</v>
      </c>
      <c r="F14" s="156">
        <v>31</v>
      </c>
      <c r="G14" s="156">
        <v>100</v>
      </c>
      <c r="H14" s="156">
        <v>331</v>
      </c>
      <c r="I14" s="156">
        <v>12</v>
      </c>
      <c r="J14" s="156">
        <v>615</v>
      </c>
      <c r="K14" s="156"/>
      <c r="L14" s="156">
        <v>1290</v>
      </c>
      <c r="M14" s="156">
        <v>372</v>
      </c>
      <c r="N14" s="156">
        <v>8</v>
      </c>
      <c r="O14" s="156">
        <v>7</v>
      </c>
      <c r="P14" s="156">
        <v>19</v>
      </c>
      <c r="Q14" s="156">
        <v>26</v>
      </c>
      <c r="R14" s="156">
        <v>50</v>
      </c>
      <c r="S14" s="156">
        <v>808</v>
      </c>
      <c r="T14" s="156"/>
      <c r="U14" s="156">
        <v>1290</v>
      </c>
      <c r="V14" s="156">
        <v>316</v>
      </c>
      <c r="W14" s="156">
        <v>15</v>
      </c>
      <c r="X14" s="156">
        <v>9</v>
      </c>
      <c r="Y14" s="156">
        <v>22</v>
      </c>
      <c r="Z14" s="156">
        <v>86</v>
      </c>
      <c r="AA14" s="156">
        <v>88</v>
      </c>
      <c r="AB14" s="156">
        <v>754</v>
      </c>
      <c r="AC14" s="156"/>
      <c r="AD14" s="156">
        <v>1290</v>
      </c>
      <c r="AE14" s="156">
        <v>144</v>
      </c>
      <c r="AF14" s="156">
        <v>93</v>
      </c>
      <c r="AG14" s="156">
        <v>340</v>
      </c>
      <c r="AH14" s="156">
        <v>125</v>
      </c>
      <c r="AI14" s="156">
        <v>6</v>
      </c>
      <c r="AJ14" s="156">
        <v>8</v>
      </c>
      <c r="AK14" s="156">
        <v>574</v>
      </c>
      <c r="AL14" s="156"/>
      <c r="AM14" s="156">
        <v>1290</v>
      </c>
      <c r="AN14" s="156">
        <v>369</v>
      </c>
      <c r="AO14" s="156">
        <v>119</v>
      </c>
      <c r="AP14" s="156">
        <v>23</v>
      </c>
      <c r="AQ14" s="156">
        <v>10</v>
      </c>
      <c r="AR14" s="156">
        <v>2</v>
      </c>
      <c r="AS14" s="156">
        <v>0</v>
      </c>
      <c r="AT14" s="156">
        <v>767</v>
      </c>
      <c r="AU14" s="156"/>
      <c r="AV14" s="156">
        <v>1290</v>
      </c>
      <c r="AW14" s="156">
        <v>210</v>
      </c>
      <c r="AX14" s="156">
        <v>10</v>
      </c>
      <c r="AY14" s="156">
        <v>10</v>
      </c>
      <c r="AZ14" s="156">
        <v>98</v>
      </c>
      <c r="BA14" s="156">
        <v>292</v>
      </c>
      <c r="BB14" s="156">
        <v>7</v>
      </c>
      <c r="BC14" s="156">
        <v>663</v>
      </c>
      <c r="BD14" s="156"/>
    </row>
    <row r="15" spans="1:56" ht="15" customHeight="1" x14ac:dyDescent="0.15">
      <c r="A15" s="236"/>
      <c r="B15" s="237"/>
      <c r="C15" s="156"/>
      <c r="D15" s="156"/>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6"/>
      <c r="AZ15" s="156"/>
      <c r="BA15" s="156"/>
      <c r="BB15" s="156"/>
      <c r="BC15" s="156"/>
      <c r="BD15" s="156"/>
    </row>
    <row r="16" spans="1:56" ht="15" customHeight="1" x14ac:dyDescent="0.15">
      <c r="A16" s="242" t="s">
        <v>869</v>
      </c>
      <c r="B16" s="243" t="s">
        <v>888</v>
      </c>
      <c r="C16" s="156">
        <v>441</v>
      </c>
      <c r="D16" s="156">
        <v>95</v>
      </c>
      <c r="E16" s="156">
        <v>2</v>
      </c>
      <c r="F16" s="156">
        <v>10</v>
      </c>
      <c r="G16" s="156">
        <v>17</v>
      </c>
      <c r="H16" s="156">
        <v>43</v>
      </c>
      <c r="I16" s="156">
        <v>3</v>
      </c>
      <c r="J16" s="156">
        <v>271</v>
      </c>
      <c r="K16" s="156"/>
      <c r="L16" s="156">
        <v>441</v>
      </c>
      <c r="M16" s="156">
        <v>133</v>
      </c>
      <c r="N16" s="156">
        <v>0</v>
      </c>
      <c r="O16" s="156">
        <v>1</v>
      </c>
      <c r="P16" s="156">
        <v>1</v>
      </c>
      <c r="Q16" s="156">
        <v>1</v>
      </c>
      <c r="R16" s="156">
        <v>3</v>
      </c>
      <c r="S16" s="156">
        <v>302</v>
      </c>
      <c r="T16" s="156"/>
      <c r="U16" s="156">
        <v>441</v>
      </c>
      <c r="V16" s="156">
        <v>107</v>
      </c>
      <c r="W16" s="156">
        <v>0</v>
      </c>
      <c r="X16" s="156">
        <v>4</v>
      </c>
      <c r="Y16" s="156">
        <v>7</v>
      </c>
      <c r="Z16" s="156">
        <v>22</v>
      </c>
      <c r="AA16" s="156">
        <v>12</v>
      </c>
      <c r="AB16" s="156">
        <v>289</v>
      </c>
      <c r="AC16" s="156"/>
      <c r="AD16" s="156">
        <v>441</v>
      </c>
      <c r="AE16" s="156">
        <v>29</v>
      </c>
      <c r="AF16" s="156">
        <v>44</v>
      </c>
      <c r="AG16" s="156">
        <v>119</v>
      </c>
      <c r="AH16" s="156">
        <v>43</v>
      </c>
      <c r="AI16" s="156">
        <v>3</v>
      </c>
      <c r="AJ16" s="156">
        <v>2</v>
      </c>
      <c r="AK16" s="156">
        <v>201</v>
      </c>
      <c r="AL16" s="156"/>
      <c r="AM16" s="156">
        <v>441</v>
      </c>
      <c r="AN16" s="156">
        <v>102</v>
      </c>
      <c r="AO16" s="156">
        <v>55</v>
      </c>
      <c r="AP16" s="156">
        <v>8</v>
      </c>
      <c r="AQ16" s="156">
        <v>5</v>
      </c>
      <c r="AR16" s="156">
        <v>0</v>
      </c>
      <c r="AS16" s="156">
        <v>0</v>
      </c>
      <c r="AT16" s="156">
        <v>271</v>
      </c>
      <c r="AU16" s="156"/>
      <c r="AV16" s="156">
        <v>441</v>
      </c>
      <c r="AW16" s="156">
        <v>106</v>
      </c>
      <c r="AX16" s="156">
        <v>2</v>
      </c>
      <c r="AY16" s="156">
        <v>2</v>
      </c>
      <c r="AZ16" s="156">
        <v>16</v>
      </c>
      <c r="BA16" s="156">
        <v>34</v>
      </c>
      <c r="BB16" s="156">
        <v>1</v>
      </c>
      <c r="BC16" s="156">
        <v>280</v>
      </c>
      <c r="BD16" s="156"/>
    </row>
    <row r="17" spans="1:56" ht="15" customHeight="1" x14ac:dyDescent="0.15">
      <c r="A17" s="150" t="s">
        <v>871</v>
      </c>
      <c r="B17" s="244" t="s">
        <v>872</v>
      </c>
      <c r="C17" s="156">
        <v>253</v>
      </c>
      <c r="D17" s="156">
        <v>22</v>
      </c>
      <c r="E17" s="156">
        <v>5</v>
      </c>
      <c r="F17" s="156">
        <v>7</v>
      </c>
      <c r="G17" s="156">
        <v>34</v>
      </c>
      <c r="H17" s="156">
        <v>92</v>
      </c>
      <c r="I17" s="156">
        <v>4</v>
      </c>
      <c r="J17" s="156">
        <v>89</v>
      </c>
      <c r="K17" s="156"/>
      <c r="L17" s="156">
        <v>253</v>
      </c>
      <c r="M17" s="156">
        <v>84</v>
      </c>
      <c r="N17" s="156">
        <v>1</v>
      </c>
      <c r="O17" s="156">
        <v>0</v>
      </c>
      <c r="P17" s="156">
        <v>5</v>
      </c>
      <c r="Q17" s="156">
        <v>8</v>
      </c>
      <c r="R17" s="156">
        <v>14</v>
      </c>
      <c r="S17" s="156">
        <v>141</v>
      </c>
      <c r="T17" s="156"/>
      <c r="U17" s="156">
        <v>253</v>
      </c>
      <c r="V17" s="156">
        <v>75</v>
      </c>
      <c r="W17" s="156">
        <v>4</v>
      </c>
      <c r="X17" s="156">
        <v>1</v>
      </c>
      <c r="Y17" s="156">
        <v>5</v>
      </c>
      <c r="Z17" s="156">
        <v>16</v>
      </c>
      <c r="AA17" s="156">
        <v>22</v>
      </c>
      <c r="AB17" s="156">
        <v>130</v>
      </c>
      <c r="AC17" s="156"/>
      <c r="AD17" s="156">
        <v>253</v>
      </c>
      <c r="AE17" s="156">
        <v>43</v>
      </c>
      <c r="AF17" s="156">
        <v>13</v>
      </c>
      <c r="AG17" s="156">
        <v>74</v>
      </c>
      <c r="AH17" s="156">
        <v>22</v>
      </c>
      <c r="AI17" s="156">
        <v>1</v>
      </c>
      <c r="AJ17" s="156">
        <v>0</v>
      </c>
      <c r="AK17" s="156">
        <v>100</v>
      </c>
      <c r="AL17" s="156"/>
      <c r="AM17" s="156">
        <v>253</v>
      </c>
      <c r="AN17" s="156">
        <v>87</v>
      </c>
      <c r="AO17" s="156">
        <v>19</v>
      </c>
      <c r="AP17" s="156">
        <v>4</v>
      </c>
      <c r="AQ17" s="156">
        <v>1</v>
      </c>
      <c r="AR17" s="156">
        <v>0</v>
      </c>
      <c r="AS17" s="156">
        <v>0</v>
      </c>
      <c r="AT17" s="156">
        <v>142</v>
      </c>
      <c r="AU17" s="156"/>
      <c r="AV17" s="156">
        <v>253</v>
      </c>
      <c r="AW17" s="156">
        <v>29</v>
      </c>
      <c r="AX17" s="156">
        <v>1</v>
      </c>
      <c r="AY17" s="156">
        <v>2</v>
      </c>
      <c r="AZ17" s="156">
        <v>28</v>
      </c>
      <c r="BA17" s="156">
        <v>92</v>
      </c>
      <c r="BB17" s="156">
        <v>1</v>
      </c>
      <c r="BC17" s="156">
        <v>100</v>
      </c>
      <c r="BD17" s="156"/>
    </row>
    <row r="18" spans="1:56" ht="15" customHeight="1" x14ac:dyDescent="0.15">
      <c r="A18" s="252" t="s">
        <v>873</v>
      </c>
      <c r="B18" s="244" t="s">
        <v>889</v>
      </c>
      <c r="C18" s="156">
        <v>114</v>
      </c>
      <c r="D18" s="156">
        <v>20</v>
      </c>
      <c r="E18" s="156">
        <v>1</v>
      </c>
      <c r="F18" s="156">
        <v>3</v>
      </c>
      <c r="G18" s="156">
        <v>7</v>
      </c>
      <c r="H18" s="156">
        <v>18</v>
      </c>
      <c r="I18" s="156">
        <v>0</v>
      </c>
      <c r="J18" s="156">
        <v>65</v>
      </c>
      <c r="K18" s="156"/>
      <c r="L18" s="156">
        <v>114</v>
      </c>
      <c r="M18" s="156">
        <v>30</v>
      </c>
      <c r="N18" s="156">
        <v>1</v>
      </c>
      <c r="O18" s="156">
        <v>1</v>
      </c>
      <c r="P18" s="156">
        <v>1</v>
      </c>
      <c r="Q18" s="156">
        <v>1</v>
      </c>
      <c r="R18" s="156">
        <v>2</v>
      </c>
      <c r="S18" s="156">
        <v>78</v>
      </c>
      <c r="T18" s="156"/>
      <c r="U18" s="156">
        <v>114</v>
      </c>
      <c r="V18" s="156">
        <v>24</v>
      </c>
      <c r="W18" s="156">
        <v>1</v>
      </c>
      <c r="X18" s="156">
        <v>2</v>
      </c>
      <c r="Y18" s="156">
        <v>3</v>
      </c>
      <c r="Z18" s="156">
        <v>5</v>
      </c>
      <c r="AA18" s="156">
        <v>7</v>
      </c>
      <c r="AB18" s="156">
        <v>72</v>
      </c>
      <c r="AC18" s="156"/>
      <c r="AD18" s="156">
        <v>114</v>
      </c>
      <c r="AE18" s="156">
        <v>18</v>
      </c>
      <c r="AF18" s="156">
        <v>8</v>
      </c>
      <c r="AG18" s="156">
        <v>15</v>
      </c>
      <c r="AH18" s="156">
        <v>12</v>
      </c>
      <c r="AI18" s="156">
        <v>0</v>
      </c>
      <c r="AJ18" s="156">
        <v>0</v>
      </c>
      <c r="AK18" s="156">
        <v>61</v>
      </c>
      <c r="AL18" s="156"/>
      <c r="AM18" s="156">
        <v>114</v>
      </c>
      <c r="AN18" s="156">
        <v>25</v>
      </c>
      <c r="AO18" s="156">
        <v>11</v>
      </c>
      <c r="AP18" s="156">
        <v>5</v>
      </c>
      <c r="AQ18" s="156">
        <v>0</v>
      </c>
      <c r="AR18" s="156">
        <v>0</v>
      </c>
      <c r="AS18" s="156">
        <v>0</v>
      </c>
      <c r="AT18" s="156">
        <v>73</v>
      </c>
      <c r="AU18" s="156"/>
      <c r="AV18" s="156">
        <v>114</v>
      </c>
      <c r="AW18" s="156">
        <v>30</v>
      </c>
      <c r="AX18" s="156">
        <v>1</v>
      </c>
      <c r="AY18" s="156">
        <v>1</v>
      </c>
      <c r="AZ18" s="156">
        <v>4</v>
      </c>
      <c r="BA18" s="156">
        <v>10</v>
      </c>
      <c r="BB18" s="156">
        <v>0</v>
      </c>
      <c r="BC18" s="156">
        <v>68</v>
      </c>
      <c r="BD18" s="156"/>
    </row>
    <row r="19" spans="1:56" ht="15" customHeight="1" x14ac:dyDescent="0.15">
      <c r="A19" s="150" t="s">
        <v>875</v>
      </c>
      <c r="B19" s="244" t="s">
        <v>876</v>
      </c>
      <c r="C19" s="156">
        <v>329</v>
      </c>
      <c r="D19" s="156">
        <v>28</v>
      </c>
      <c r="E19" s="156">
        <v>5</v>
      </c>
      <c r="F19" s="156">
        <v>8</v>
      </c>
      <c r="G19" s="156">
        <v>39</v>
      </c>
      <c r="H19" s="156">
        <v>149</v>
      </c>
      <c r="I19" s="156">
        <v>5</v>
      </c>
      <c r="J19" s="156">
        <v>95</v>
      </c>
      <c r="K19" s="156"/>
      <c r="L19" s="156">
        <v>329</v>
      </c>
      <c r="M19" s="156">
        <v>93</v>
      </c>
      <c r="N19" s="156">
        <v>5</v>
      </c>
      <c r="O19" s="156">
        <v>4</v>
      </c>
      <c r="P19" s="156">
        <v>10</v>
      </c>
      <c r="Q19" s="156">
        <v>13</v>
      </c>
      <c r="R19" s="156">
        <v>31</v>
      </c>
      <c r="S19" s="156">
        <v>173</v>
      </c>
      <c r="T19" s="156"/>
      <c r="U19" s="156">
        <v>329</v>
      </c>
      <c r="V19" s="156">
        <v>83</v>
      </c>
      <c r="W19" s="156">
        <v>8</v>
      </c>
      <c r="X19" s="156">
        <v>2</v>
      </c>
      <c r="Y19" s="156">
        <v>5</v>
      </c>
      <c r="Z19" s="156">
        <v>37</v>
      </c>
      <c r="AA19" s="156">
        <v>41</v>
      </c>
      <c r="AB19" s="156">
        <v>153</v>
      </c>
      <c r="AC19" s="156"/>
      <c r="AD19" s="156">
        <v>329</v>
      </c>
      <c r="AE19" s="156">
        <v>47</v>
      </c>
      <c r="AF19" s="156">
        <v>16</v>
      </c>
      <c r="AG19" s="156">
        <v>99</v>
      </c>
      <c r="AH19" s="156">
        <v>39</v>
      </c>
      <c r="AI19" s="156">
        <v>2</v>
      </c>
      <c r="AJ19" s="156">
        <v>6</v>
      </c>
      <c r="AK19" s="156">
        <v>120</v>
      </c>
      <c r="AL19" s="156"/>
      <c r="AM19" s="156">
        <v>329</v>
      </c>
      <c r="AN19" s="156">
        <v>126</v>
      </c>
      <c r="AO19" s="156">
        <v>25</v>
      </c>
      <c r="AP19" s="156">
        <v>5</v>
      </c>
      <c r="AQ19" s="156">
        <v>2</v>
      </c>
      <c r="AR19" s="156">
        <v>2</v>
      </c>
      <c r="AS19" s="156">
        <v>0</v>
      </c>
      <c r="AT19" s="156">
        <v>169</v>
      </c>
      <c r="AU19" s="156"/>
      <c r="AV19" s="156">
        <v>329</v>
      </c>
      <c r="AW19" s="156">
        <v>26</v>
      </c>
      <c r="AX19" s="156">
        <v>6</v>
      </c>
      <c r="AY19" s="156">
        <v>4</v>
      </c>
      <c r="AZ19" s="156">
        <v>45</v>
      </c>
      <c r="BA19" s="156">
        <v>130</v>
      </c>
      <c r="BB19" s="156">
        <v>5</v>
      </c>
      <c r="BC19" s="156">
        <v>113</v>
      </c>
      <c r="BD19" s="156"/>
    </row>
    <row r="20" spans="1:56" ht="15" customHeight="1" x14ac:dyDescent="0.15">
      <c r="A20" s="236" t="s">
        <v>877</v>
      </c>
      <c r="B20" s="152" t="s">
        <v>878</v>
      </c>
      <c r="C20" s="156">
        <v>153</v>
      </c>
      <c r="D20" s="156">
        <v>20</v>
      </c>
      <c r="E20" s="156">
        <v>3</v>
      </c>
      <c r="F20" s="156">
        <v>3</v>
      </c>
      <c r="G20" s="156">
        <v>3</v>
      </c>
      <c r="H20" s="156">
        <v>29</v>
      </c>
      <c r="I20" s="156">
        <v>0</v>
      </c>
      <c r="J20" s="156">
        <v>95</v>
      </c>
      <c r="K20" s="156"/>
      <c r="L20" s="156">
        <v>153</v>
      </c>
      <c r="M20" s="156">
        <v>32</v>
      </c>
      <c r="N20" s="156">
        <v>1</v>
      </c>
      <c r="O20" s="156">
        <v>1</v>
      </c>
      <c r="P20" s="156">
        <v>2</v>
      </c>
      <c r="Q20" s="156">
        <v>3</v>
      </c>
      <c r="R20" s="156">
        <v>0</v>
      </c>
      <c r="S20" s="156">
        <v>114</v>
      </c>
      <c r="T20" s="156"/>
      <c r="U20" s="156">
        <v>153</v>
      </c>
      <c r="V20" s="156">
        <v>27</v>
      </c>
      <c r="W20" s="156">
        <v>2</v>
      </c>
      <c r="X20" s="156">
        <v>0</v>
      </c>
      <c r="Y20" s="156">
        <v>2</v>
      </c>
      <c r="Z20" s="156">
        <v>6</v>
      </c>
      <c r="AA20" s="156">
        <v>6</v>
      </c>
      <c r="AB20" s="156">
        <v>110</v>
      </c>
      <c r="AC20" s="156"/>
      <c r="AD20" s="156">
        <v>153</v>
      </c>
      <c r="AE20" s="156">
        <v>7</v>
      </c>
      <c r="AF20" s="156">
        <v>12</v>
      </c>
      <c r="AG20" s="156">
        <v>33</v>
      </c>
      <c r="AH20" s="156">
        <v>9</v>
      </c>
      <c r="AI20" s="156">
        <v>0</v>
      </c>
      <c r="AJ20" s="156">
        <v>0</v>
      </c>
      <c r="AK20" s="156">
        <v>92</v>
      </c>
      <c r="AL20" s="156"/>
      <c r="AM20" s="156">
        <v>153</v>
      </c>
      <c r="AN20" s="156">
        <v>29</v>
      </c>
      <c r="AO20" s="156">
        <v>9</v>
      </c>
      <c r="AP20" s="156">
        <v>1</v>
      </c>
      <c r="AQ20" s="156">
        <v>2</v>
      </c>
      <c r="AR20" s="156">
        <v>0</v>
      </c>
      <c r="AS20" s="156">
        <v>0</v>
      </c>
      <c r="AT20" s="156">
        <v>112</v>
      </c>
      <c r="AU20" s="156"/>
      <c r="AV20" s="156">
        <v>153</v>
      </c>
      <c r="AW20" s="156">
        <v>19</v>
      </c>
      <c r="AX20" s="156">
        <v>0</v>
      </c>
      <c r="AY20" s="156">
        <v>1</v>
      </c>
      <c r="AZ20" s="156">
        <v>5</v>
      </c>
      <c r="BA20" s="156">
        <v>26</v>
      </c>
      <c r="BB20" s="156">
        <v>0</v>
      </c>
      <c r="BC20" s="156">
        <v>102</v>
      </c>
      <c r="BD20" s="156"/>
    </row>
  </sheetData>
  <phoneticPr fontId="1"/>
  <pageMargins left="0.39370078740157483" right="0.39370078740157483" top="0.70866141732283472" bottom="0.39370078740157483" header="0.31496062992125984" footer="0.19685039370078741"/>
  <pageSetup paperSize="9" orientation="landscape" horizontalDpi="200" verticalDpi="200" r:id="rId1"/>
  <headerFooter alignWithMargins="0">
    <oddHeader>&amp;R[５．その他]　
&amp;A  (&amp;P/&amp;N)</oddHeader>
  </headerFooter>
  <colBreaks count="5" manualBreakCount="5">
    <brk id="11" max="9" man="1"/>
    <brk id="20" max="9" man="1"/>
    <brk id="29" max="9" man="1"/>
    <brk id="38" max="9" man="1"/>
    <brk id="47" max="9"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
  <sheetViews>
    <sheetView showGridLines="0" view="pageBreakPreview" zoomScaleNormal="100" zoomScaleSheetLayoutView="100" workbookViewId="0"/>
  </sheetViews>
  <sheetFormatPr defaultColWidth="8" defaultRowHeight="15" customHeight="1" x14ac:dyDescent="0.15"/>
  <cols>
    <col min="1" max="1" width="11.42578125" style="114" customWidth="1"/>
    <col min="2" max="2" width="33.85546875" style="114" customWidth="1"/>
    <col min="3" max="20" width="5.85546875" style="114" customWidth="1"/>
    <col min="21" max="16384" width="8" style="114"/>
  </cols>
  <sheetData>
    <row r="1" spans="1:20" ht="15" customHeight="1" x14ac:dyDescent="0.15">
      <c r="C1" s="114" t="s">
        <v>697</v>
      </c>
    </row>
    <row r="2" spans="1:20" ht="15" customHeight="1" x14ac:dyDescent="0.15">
      <c r="B2" s="250"/>
      <c r="C2" s="223" t="s">
        <v>703</v>
      </c>
      <c r="D2" s="224"/>
      <c r="E2" s="225"/>
      <c r="F2" s="223" t="s">
        <v>704</v>
      </c>
      <c r="G2" s="224"/>
      <c r="H2" s="225"/>
      <c r="I2" s="223" t="s">
        <v>705</v>
      </c>
      <c r="J2" s="224"/>
      <c r="K2" s="225"/>
      <c r="L2" s="223" t="s">
        <v>706</v>
      </c>
      <c r="M2" s="224"/>
      <c r="N2" s="225"/>
      <c r="O2" s="223" t="s">
        <v>707</v>
      </c>
      <c r="P2" s="224"/>
      <c r="Q2" s="225"/>
      <c r="R2" s="223" t="s">
        <v>708</v>
      </c>
      <c r="S2" s="224"/>
      <c r="T2" s="225"/>
    </row>
    <row r="3" spans="1:20" s="123" customFormat="1" ht="22.5" x14ac:dyDescent="0.15">
      <c r="A3" s="115"/>
      <c r="B3" s="117"/>
      <c r="C3" s="227" t="s">
        <v>723</v>
      </c>
      <c r="D3" s="228" t="s">
        <v>724</v>
      </c>
      <c r="E3" s="229" t="s">
        <v>725</v>
      </c>
      <c r="F3" s="227" t="s">
        <v>723</v>
      </c>
      <c r="G3" s="228" t="s">
        <v>724</v>
      </c>
      <c r="H3" s="229" t="s">
        <v>725</v>
      </c>
      <c r="I3" s="227" t="s">
        <v>723</v>
      </c>
      <c r="J3" s="228" t="s">
        <v>724</v>
      </c>
      <c r="K3" s="229" t="s">
        <v>725</v>
      </c>
      <c r="L3" s="227" t="s">
        <v>723</v>
      </c>
      <c r="M3" s="228" t="s">
        <v>724</v>
      </c>
      <c r="N3" s="229" t="s">
        <v>725</v>
      </c>
      <c r="O3" s="227" t="s">
        <v>723</v>
      </c>
      <c r="P3" s="228" t="s">
        <v>724</v>
      </c>
      <c r="Q3" s="229" t="s">
        <v>725</v>
      </c>
      <c r="R3" s="227" t="s">
        <v>723</v>
      </c>
      <c r="S3" s="228" t="s">
        <v>724</v>
      </c>
      <c r="T3" s="229" t="s">
        <v>725</v>
      </c>
    </row>
    <row r="4" spans="1:20" ht="15" customHeight="1" x14ac:dyDescent="0.15">
      <c r="A4" s="230" t="s">
        <v>504</v>
      </c>
      <c r="B4" s="231"/>
      <c r="C4" s="233">
        <v>675</v>
      </c>
      <c r="D4" s="234">
        <v>20.031111111111112</v>
      </c>
      <c r="E4" s="235">
        <v>30</v>
      </c>
      <c r="F4" s="233">
        <v>482</v>
      </c>
      <c r="G4" s="234">
        <v>10.885892116182573</v>
      </c>
      <c r="H4" s="235">
        <v>0</v>
      </c>
      <c r="I4" s="233">
        <v>536</v>
      </c>
      <c r="J4" s="234">
        <v>18.899253731343283</v>
      </c>
      <c r="K4" s="235">
        <v>0</v>
      </c>
      <c r="L4" s="233">
        <v>716</v>
      </c>
      <c r="M4" s="234">
        <v>7.9692737430167595</v>
      </c>
      <c r="N4" s="235">
        <v>8</v>
      </c>
      <c r="O4" s="233">
        <v>523</v>
      </c>
      <c r="P4" s="234">
        <v>1.2370936902485659</v>
      </c>
      <c r="Q4" s="235">
        <v>0</v>
      </c>
      <c r="R4" s="233">
        <v>627</v>
      </c>
      <c r="S4" s="234">
        <v>18.763955342902712</v>
      </c>
      <c r="T4" s="235">
        <v>27</v>
      </c>
    </row>
    <row r="5" spans="1:20" ht="15" customHeight="1" x14ac:dyDescent="0.15">
      <c r="A5" s="236"/>
      <c r="B5" s="237"/>
      <c r="C5" s="239"/>
      <c r="D5" s="240"/>
      <c r="E5" s="241"/>
      <c r="F5" s="239"/>
      <c r="G5" s="240"/>
      <c r="H5" s="241"/>
      <c r="I5" s="239"/>
      <c r="J5" s="240"/>
      <c r="K5" s="241"/>
      <c r="L5" s="239"/>
      <c r="M5" s="240"/>
      <c r="N5" s="241"/>
      <c r="O5" s="239"/>
      <c r="P5" s="240"/>
      <c r="Q5" s="241"/>
      <c r="R5" s="239"/>
      <c r="S5" s="240"/>
      <c r="T5" s="241"/>
    </row>
    <row r="6" spans="1:20" ht="15" customHeight="1" x14ac:dyDescent="0.15">
      <c r="A6" s="242" t="s">
        <v>660</v>
      </c>
      <c r="B6" s="243" t="s">
        <v>890</v>
      </c>
      <c r="C6" s="233">
        <v>170</v>
      </c>
      <c r="D6" s="234">
        <v>12.2</v>
      </c>
      <c r="E6" s="235">
        <v>0</v>
      </c>
      <c r="F6" s="233">
        <v>139</v>
      </c>
      <c r="G6" s="266">
        <v>2.1079136690647484</v>
      </c>
      <c r="H6" s="235">
        <v>0</v>
      </c>
      <c r="I6" s="233">
        <v>152</v>
      </c>
      <c r="J6" s="266">
        <v>11.585526315789474</v>
      </c>
      <c r="K6" s="235">
        <v>0</v>
      </c>
      <c r="L6" s="233">
        <v>240</v>
      </c>
      <c r="M6" s="234">
        <v>7.8833333333333337</v>
      </c>
      <c r="N6" s="235">
        <v>8</v>
      </c>
      <c r="O6" s="233">
        <v>170</v>
      </c>
      <c r="P6" s="234">
        <v>1.6529411764705881</v>
      </c>
      <c r="Q6" s="235">
        <v>0</v>
      </c>
      <c r="R6" s="233">
        <v>161</v>
      </c>
      <c r="S6" s="234">
        <v>9.2732919254658377</v>
      </c>
      <c r="T6" s="235">
        <v>0</v>
      </c>
    </row>
    <row r="7" spans="1:20" ht="15" customHeight="1" x14ac:dyDescent="0.15">
      <c r="A7" s="150" t="s">
        <v>726</v>
      </c>
      <c r="B7" s="244" t="s">
        <v>785</v>
      </c>
      <c r="C7" s="246">
        <v>164</v>
      </c>
      <c r="D7" s="247">
        <v>23.878048780487806</v>
      </c>
      <c r="E7" s="248">
        <v>30</v>
      </c>
      <c r="F7" s="246">
        <v>112</v>
      </c>
      <c r="G7" s="267">
        <v>13.678571428571429</v>
      </c>
      <c r="H7" s="248">
        <v>0</v>
      </c>
      <c r="I7" s="246">
        <v>123</v>
      </c>
      <c r="J7" s="267">
        <v>19.59349593495935</v>
      </c>
      <c r="K7" s="248">
        <v>0</v>
      </c>
      <c r="L7" s="246">
        <v>153</v>
      </c>
      <c r="M7" s="267">
        <v>6.2679738562091503</v>
      </c>
      <c r="N7" s="248">
        <v>8</v>
      </c>
      <c r="O7" s="246">
        <v>111</v>
      </c>
      <c r="P7" s="247">
        <v>0.72972972972972971</v>
      </c>
      <c r="Q7" s="248">
        <v>0</v>
      </c>
      <c r="R7" s="246">
        <v>153</v>
      </c>
      <c r="S7" s="247">
        <v>22.967320261437909</v>
      </c>
      <c r="T7" s="248">
        <v>30</v>
      </c>
    </row>
    <row r="8" spans="1:20" ht="15" customHeight="1" x14ac:dyDescent="0.15">
      <c r="A8" s="252" t="s">
        <v>786</v>
      </c>
      <c r="B8" s="244" t="s">
        <v>891</v>
      </c>
      <c r="C8" s="246">
        <v>49</v>
      </c>
      <c r="D8" s="247">
        <v>14.714285714285714</v>
      </c>
      <c r="E8" s="248">
        <v>13</v>
      </c>
      <c r="F8" s="246">
        <v>36</v>
      </c>
      <c r="G8" s="268">
        <v>6.8611111111111107</v>
      </c>
      <c r="H8" s="248">
        <v>0</v>
      </c>
      <c r="I8" s="246">
        <v>42</v>
      </c>
      <c r="J8" s="268">
        <v>18.238095238095237</v>
      </c>
      <c r="K8" s="248">
        <v>0</v>
      </c>
      <c r="L8" s="246">
        <v>53</v>
      </c>
      <c r="M8" s="247">
        <v>6.0188679245283021</v>
      </c>
      <c r="N8" s="248">
        <v>5</v>
      </c>
      <c r="O8" s="246">
        <v>41</v>
      </c>
      <c r="P8" s="247">
        <v>1.4146341463414633</v>
      </c>
      <c r="Q8" s="248">
        <v>0</v>
      </c>
      <c r="R8" s="246">
        <v>46</v>
      </c>
      <c r="S8" s="247">
        <v>8.6086956521739122</v>
      </c>
      <c r="T8" s="248">
        <v>0</v>
      </c>
    </row>
    <row r="9" spans="1:20" ht="15" customHeight="1" x14ac:dyDescent="0.15">
      <c r="A9" s="150" t="s">
        <v>644</v>
      </c>
      <c r="B9" s="244" t="s">
        <v>788</v>
      </c>
      <c r="C9" s="246">
        <v>234</v>
      </c>
      <c r="D9" s="247">
        <v>24.876068376068375</v>
      </c>
      <c r="E9" s="248">
        <v>31</v>
      </c>
      <c r="F9" s="246">
        <v>156</v>
      </c>
      <c r="G9" s="267">
        <v>19.224358974358974</v>
      </c>
      <c r="H9" s="248">
        <v>0</v>
      </c>
      <c r="I9" s="246">
        <v>176</v>
      </c>
      <c r="J9" s="267">
        <v>25.227272727272727</v>
      </c>
      <c r="K9" s="248">
        <v>4</v>
      </c>
      <c r="L9" s="246">
        <v>209</v>
      </c>
      <c r="M9" s="267">
        <v>10.129186602870814</v>
      </c>
      <c r="N9" s="248">
        <v>8</v>
      </c>
      <c r="O9" s="246">
        <v>160</v>
      </c>
      <c r="P9" s="247">
        <v>1.0562499999999999</v>
      </c>
      <c r="Q9" s="248">
        <v>0</v>
      </c>
      <c r="R9" s="246">
        <v>216</v>
      </c>
      <c r="S9" s="247">
        <v>25.162037037037038</v>
      </c>
      <c r="T9" s="248">
        <v>31</v>
      </c>
    </row>
    <row r="10" spans="1:20" ht="15" customHeight="1" x14ac:dyDescent="0.15">
      <c r="A10" s="236" t="s">
        <v>645</v>
      </c>
      <c r="B10" s="152" t="s">
        <v>789</v>
      </c>
      <c r="C10" s="239">
        <v>58</v>
      </c>
      <c r="D10" s="240">
        <v>17.051724137931036</v>
      </c>
      <c r="E10" s="241">
        <v>28.5</v>
      </c>
      <c r="F10" s="239">
        <v>39</v>
      </c>
      <c r="G10" s="240">
        <v>4.5128205128205128</v>
      </c>
      <c r="H10" s="241">
        <v>0</v>
      </c>
      <c r="I10" s="239">
        <v>43</v>
      </c>
      <c r="J10" s="240">
        <v>17.511627906976745</v>
      </c>
      <c r="K10" s="241">
        <v>0</v>
      </c>
      <c r="L10" s="239">
        <v>61</v>
      </c>
      <c r="M10" s="240">
        <v>6.8688524590163933</v>
      </c>
      <c r="N10" s="241">
        <v>8</v>
      </c>
      <c r="O10" s="239">
        <v>41</v>
      </c>
      <c r="P10" s="240">
        <v>1.4146341463414633</v>
      </c>
      <c r="Q10" s="241">
        <v>0</v>
      </c>
      <c r="R10" s="239">
        <v>51</v>
      </c>
      <c r="S10" s="240">
        <v>18.176470588235293</v>
      </c>
      <c r="T10" s="241">
        <v>30</v>
      </c>
    </row>
    <row r="14" spans="1:20" ht="15" customHeight="1" x14ac:dyDescent="0.15">
      <c r="A14" s="230" t="s">
        <v>504</v>
      </c>
      <c r="B14" s="231"/>
    </row>
    <row r="15" spans="1:20" ht="15" customHeight="1" x14ac:dyDescent="0.15">
      <c r="A15" s="236"/>
      <c r="B15" s="237"/>
    </row>
    <row r="16" spans="1:20" ht="15" customHeight="1" x14ac:dyDescent="0.15">
      <c r="A16" s="242" t="s">
        <v>660</v>
      </c>
      <c r="B16" s="243" t="s">
        <v>890</v>
      </c>
    </row>
    <row r="17" spans="1:2" ht="15" customHeight="1" x14ac:dyDescent="0.15">
      <c r="A17" s="150" t="s">
        <v>726</v>
      </c>
      <c r="B17" s="244" t="s">
        <v>785</v>
      </c>
    </row>
    <row r="18" spans="1:2" ht="15" customHeight="1" x14ac:dyDescent="0.15">
      <c r="A18" s="252" t="s">
        <v>786</v>
      </c>
      <c r="B18" s="244" t="s">
        <v>891</v>
      </c>
    </row>
    <row r="19" spans="1:2" ht="15" customHeight="1" x14ac:dyDescent="0.15">
      <c r="A19" s="150" t="s">
        <v>644</v>
      </c>
      <c r="B19" s="244" t="s">
        <v>788</v>
      </c>
    </row>
    <row r="20" spans="1:2" ht="15" customHeight="1" x14ac:dyDescent="0.15">
      <c r="A20" s="236" t="s">
        <v>645</v>
      </c>
      <c r="B20" s="152" t="s">
        <v>789</v>
      </c>
    </row>
  </sheetData>
  <phoneticPr fontId="1"/>
  <pageMargins left="0.39370078740157483" right="0.39370078740157483" top="0.70866141732283472" bottom="0.39370078740157483" header="0.31496062992125984" footer="0.19685039370078741"/>
  <pageSetup paperSize="9" scale="85" orientation="landscape" horizontalDpi="200" verticalDpi="200" r:id="rId1"/>
  <headerFooter alignWithMargins="0">
    <oddHeader>&amp;R[５．その他]　
&amp;A  (&amp;P/&amp;N)</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Y27"/>
  <sheetViews>
    <sheetView showGridLines="0" view="pageBreakPreview" zoomScale="70" zoomScaleNormal="100" zoomScaleSheetLayoutView="70" workbookViewId="0"/>
  </sheetViews>
  <sheetFormatPr defaultColWidth="8" defaultRowHeight="15" customHeight="1" x14ac:dyDescent="0.15"/>
  <cols>
    <col min="1" max="1" width="9.85546875" style="114" customWidth="1"/>
    <col min="2" max="2" width="8.7109375" style="114" customWidth="1"/>
    <col min="3" max="30" width="8.140625" style="114" customWidth="1"/>
    <col min="31" max="51" width="9.7109375" style="114" customWidth="1"/>
    <col min="52" max="135" width="8" style="114" customWidth="1"/>
    <col min="136" max="142" width="9.5703125" style="114" customWidth="1"/>
    <col min="143" max="143" width="8.140625" style="114" customWidth="1"/>
    <col min="144" max="151" width="9.5703125" style="114" customWidth="1"/>
    <col min="152" max="259" width="8.140625" style="114" customWidth="1"/>
    <col min="260" max="16384" width="8" style="114"/>
  </cols>
  <sheetData>
    <row r="1" spans="1:259" ht="15" customHeight="1" x14ac:dyDescent="0.15">
      <c r="C1" s="114" t="s">
        <v>535</v>
      </c>
      <c r="G1" s="114" t="s">
        <v>536</v>
      </c>
      <c r="O1" s="114" t="s">
        <v>892</v>
      </c>
      <c r="T1" s="114" t="s">
        <v>893</v>
      </c>
      <c r="AA1" s="114" t="s">
        <v>894</v>
      </c>
      <c r="AE1" s="190" t="s">
        <v>895</v>
      </c>
      <c r="AO1" s="190" t="s">
        <v>896</v>
      </c>
      <c r="AZ1" s="114" t="s">
        <v>542</v>
      </c>
      <c r="BN1" s="114" t="s">
        <v>542</v>
      </c>
      <c r="CB1" s="114" t="s">
        <v>542</v>
      </c>
      <c r="CP1" s="114" t="s">
        <v>542</v>
      </c>
      <c r="DD1" s="114" t="s">
        <v>542</v>
      </c>
      <c r="DR1" s="114" t="s">
        <v>542</v>
      </c>
      <c r="EF1" s="190" t="s">
        <v>897</v>
      </c>
      <c r="EJ1" s="190"/>
      <c r="EN1" s="190" t="s">
        <v>898</v>
      </c>
      <c r="ER1" s="190"/>
      <c r="EV1" s="190" t="s">
        <v>899</v>
      </c>
      <c r="EZ1" s="190" t="s">
        <v>900</v>
      </c>
      <c r="FD1" s="190" t="s">
        <v>899</v>
      </c>
      <c r="FH1" s="190" t="s">
        <v>900</v>
      </c>
      <c r="FL1" s="190" t="s">
        <v>899</v>
      </c>
      <c r="FP1" s="190" t="s">
        <v>900</v>
      </c>
      <c r="FT1" s="190" t="s">
        <v>901</v>
      </c>
      <c r="FY1" s="190"/>
      <c r="GD1" s="190" t="s">
        <v>901</v>
      </c>
      <c r="GI1" s="190"/>
      <c r="GN1" s="190" t="s">
        <v>901</v>
      </c>
      <c r="GS1" s="190"/>
      <c r="GX1" s="190" t="s">
        <v>902</v>
      </c>
      <c r="HD1" s="190" t="s">
        <v>902</v>
      </c>
      <c r="HJ1" s="190" t="s">
        <v>902</v>
      </c>
      <c r="HP1" s="190" t="s">
        <v>902</v>
      </c>
      <c r="HV1" s="190" t="s">
        <v>902</v>
      </c>
      <c r="IB1" s="190" t="s">
        <v>902</v>
      </c>
      <c r="IH1" s="190" t="s">
        <v>902</v>
      </c>
      <c r="IN1" s="190" t="s">
        <v>902</v>
      </c>
      <c r="IT1" s="190" t="s">
        <v>902</v>
      </c>
    </row>
    <row r="2" spans="1:259" ht="15" customHeight="1" x14ac:dyDescent="0.15">
      <c r="O2" s="269"/>
      <c r="T2" s="269"/>
      <c r="AA2" s="269"/>
      <c r="AE2" s="209"/>
      <c r="AO2" s="209"/>
      <c r="AZ2" s="114" t="s">
        <v>903</v>
      </c>
      <c r="BN2" s="114" t="s">
        <v>904</v>
      </c>
      <c r="CB2" s="114" t="s">
        <v>905</v>
      </c>
      <c r="CP2" s="114" t="s">
        <v>906</v>
      </c>
      <c r="DD2" s="114" t="s">
        <v>907</v>
      </c>
      <c r="DR2" s="114" t="s">
        <v>908</v>
      </c>
      <c r="EV2" s="114" t="s">
        <v>909</v>
      </c>
      <c r="FD2" s="114" t="s">
        <v>521</v>
      </c>
      <c r="FL2" s="114" t="s">
        <v>555</v>
      </c>
      <c r="FT2" s="114" t="s">
        <v>909</v>
      </c>
      <c r="GD2" s="114" t="s">
        <v>521</v>
      </c>
      <c r="GN2" s="114" t="s">
        <v>910</v>
      </c>
      <c r="GX2" s="114" t="s">
        <v>556</v>
      </c>
      <c r="HD2" s="114" t="s">
        <v>911</v>
      </c>
      <c r="HJ2" s="114" t="s">
        <v>912</v>
      </c>
      <c r="HP2" s="114" t="s">
        <v>559</v>
      </c>
      <c r="HV2" s="114" t="s">
        <v>560</v>
      </c>
      <c r="IB2" s="114" t="s">
        <v>561</v>
      </c>
      <c r="IH2" s="114" t="s">
        <v>562</v>
      </c>
      <c r="IN2" s="114" t="s">
        <v>913</v>
      </c>
      <c r="IT2" s="114" t="s">
        <v>564</v>
      </c>
    </row>
    <row r="3" spans="1:259" ht="15" customHeight="1" x14ac:dyDescent="0.15">
      <c r="AZ3" s="292" t="s">
        <v>914</v>
      </c>
      <c r="BA3" s="293"/>
      <c r="BB3" s="293"/>
      <c r="BC3" s="293"/>
      <c r="BD3" s="293"/>
      <c r="BE3" s="293"/>
      <c r="BF3" s="294"/>
      <c r="BG3" s="292" t="s">
        <v>915</v>
      </c>
      <c r="BH3" s="293"/>
      <c r="BI3" s="293"/>
      <c r="BJ3" s="293"/>
      <c r="BK3" s="293"/>
      <c r="BL3" s="293"/>
      <c r="BM3" s="294"/>
      <c r="BN3" s="292" t="s">
        <v>914</v>
      </c>
      <c r="BO3" s="293"/>
      <c r="BP3" s="293"/>
      <c r="BQ3" s="293"/>
      <c r="BR3" s="293"/>
      <c r="BS3" s="293"/>
      <c r="BT3" s="294"/>
      <c r="BU3" s="292" t="s">
        <v>915</v>
      </c>
      <c r="BV3" s="293"/>
      <c r="BW3" s="293"/>
      <c r="BX3" s="293"/>
      <c r="BY3" s="293"/>
      <c r="BZ3" s="293"/>
      <c r="CA3" s="294"/>
      <c r="CB3" s="292" t="s">
        <v>914</v>
      </c>
      <c r="CC3" s="293"/>
      <c r="CD3" s="293"/>
      <c r="CE3" s="293"/>
      <c r="CF3" s="293"/>
      <c r="CG3" s="293"/>
      <c r="CH3" s="294"/>
      <c r="CI3" s="292" t="s">
        <v>915</v>
      </c>
      <c r="CJ3" s="293"/>
      <c r="CK3" s="293"/>
      <c r="CL3" s="293"/>
      <c r="CM3" s="293"/>
      <c r="CN3" s="293"/>
      <c r="CO3" s="294"/>
      <c r="CP3" s="292" t="s">
        <v>914</v>
      </c>
      <c r="CQ3" s="293"/>
      <c r="CR3" s="293"/>
      <c r="CS3" s="293"/>
      <c r="CT3" s="293"/>
      <c r="CU3" s="293"/>
      <c r="CV3" s="294"/>
      <c r="CW3" s="292" t="s">
        <v>915</v>
      </c>
      <c r="CX3" s="293"/>
      <c r="CY3" s="293"/>
      <c r="CZ3" s="293"/>
      <c r="DA3" s="293"/>
      <c r="DB3" s="293"/>
      <c r="DC3" s="294"/>
      <c r="DD3" s="292" t="s">
        <v>914</v>
      </c>
      <c r="DE3" s="293"/>
      <c r="DF3" s="293"/>
      <c r="DG3" s="293"/>
      <c r="DH3" s="293"/>
      <c r="DI3" s="293"/>
      <c r="DJ3" s="294"/>
      <c r="DK3" s="292" t="s">
        <v>915</v>
      </c>
      <c r="DL3" s="293"/>
      <c r="DM3" s="293"/>
      <c r="DN3" s="293"/>
      <c r="DO3" s="293"/>
      <c r="DP3" s="293"/>
      <c r="DQ3" s="294"/>
      <c r="DR3" s="292" t="s">
        <v>914</v>
      </c>
      <c r="DS3" s="293"/>
      <c r="DT3" s="293"/>
      <c r="DU3" s="293"/>
      <c r="DV3" s="293"/>
      <c r="DW3" s="293"/>
      <c r="DX3" s="294"/>
      <c r="DY3" s="292" t="s">
        <v>915</v>
      </c>
      <c r="DZ3" s="293"/>
      <c r="EA3" s="293"/>
      <c r="EB3" s="293"/>
      <c r="EC3" s="293"/>
      <c r="ED3" s="293"/>
      <c r="EE3" s="294"/>
      <c r="EF3" s="292" t="s">
        <v>914</v>
      </c>
      <c r="EG3" s="293"/>
      <c r="EH3" s="293"/>
      <c r="EI3" s="294"/>
      <c r="EJ3" s="292" t="s">
        <v>915</v>
      </c>
      <c r="EK3" s="293"/>
      <c r="EL3" s="293"/>
      <c r="EM3" s="294"/>
      <c r="EN3" s="292" t="s">
        <v>914</v>
      </c>
      <c r="EO3" s="293"/>
      <c r="EP3" s="293"/>
      <c r="EQ3" s="294"/>
      <c r="ER3" s="292" t="s">
        <v>915</v>
      </c>
      <c r="ES3" s="293"/>
      <c r="ET3" s="293"/>
      <c r="EU3" s="294"/>
      <c r="EV3" s="292" t="s">
        <v>916</v>
      </c>
      <c r="EW3" s="293"/>
      <c r="EX3" s="293"/>
      <c r="EY3" s="294"/>
      <c r="EZ3" s="292" t="s">
        <v>917</v>
      </c>
      <c r="FA3" s="293"/>
      <c r="FB3" s="293"/>
      <c r="FC3" s="294"/>
      <c r="FD3" s="292" t="s">
        <v>916</v>
      </c>
      <c r="FE3" s="293"/>
      <c r="FF3" s="293"/>
      <c r="FG3" s="294"/>
      <c r="FH3" s="292" t="s">
        <v>917</v>
      </c>
      <c r="FI3" s="293"/>
      <c r="FJ3" s="293"/>
      <c r="FK3" s="294"/>
      <c r="FL3" s="292" t="s">
        <v>916</v>
      </c>
      <c r="FM3" s="293"/>
      <c r="FN3" s="293"/>
      <c r="FO3" s="294"/>
      <c r="FP3" s="292" t="s">
        <v>917</v>
      </c>
      <c r="FQ3" s="293"/>
      <c r="FR3" s="293"/>
      <c r="FS3" s="294"/>
      <c r="FT3" s="292" t="s">
        <v>914</v>
      </c>
      <c r="FU3" s="293"/>
      <c r="FV3" s="293"/>
      <c r="FW3" s="293"/>
      <c r="FX3" s="294"/>
      <c r="FY3" s="292" t="s">
        <v>915</v>
      </c>
      <c r="FZ3" s="293"/>
      <c r="GA3" s="293"/>
      <c r="GB3" s="293"/>
      <c r="GC3" s="294"/>
      <c r="GD3" s="292" t="s">
        <v>914</v>
      </c>
      <c r="GE3" s="293"/>
      <c r="GF3" s="293"/>
      <c r="GG3" s="293"/>
      <c r="GH3" s="294"/>
      <c r="GI3" s="292" t="s">
        <v>915</v>
      </c>
      <c r="GJ3" s="293"/>
      <c r="GK3" s="293"/>
      <c r="GL3" s="293"/>
      <c r="GM3" s="294"/>
      <c r="GN3" s="292" t="s">
        <v>914</v>
      </c>
      <c r="GO3" s="293"/>
      <c r="GP3" s="293"/>
      <c r="GQ3" s="293"/>
      <c r="GR3" s="294"/>
      <c r="GS3" s="292" t="s">
        <v>915</v>
      </c>
      <c r="GT3" s="293"/>
      <c r="GU3" s="293"/>
      <c r="GV3" s="293"/>
      <c r="GW3" s="294"/>
    </row>
    <row r="4" spans="1:259" s="123" customFormat="1" ht="56.25" x14ac:dyDescent="0.15">
      <c r="A4" s="314" t="s">
        <v>918</v>
      </c>
      <c r="B4" s="315"/>
      <c r="C4" s="159" t="s">
        <v>835</v>
      </c>
      <c r="D4" s="159" t="s">
        <v>919</v>
      </c>
      <c r="E4" s="159" t="s">
        <v>915</v>
      </c>
      <c r="F4" s="159" t="s">
        <v>840</v>
      </c>
      <c r="G4" s="159" t="s">
        <v>835</v>
      </c>
      <c r="H4" s="160" t="s">
        <v>569</v>
      </c>
      <c r="I4" s="160" t="s">
        <v>570</v>
      </c>
      <c r="J4" s="160" t="s">
        <v>571</v>
      </c>
      <c r="K4" s="160" t="s">
        <v>572</v>
      </c>
      <c r="L4" s="160" t="s">
        <v>573</v>
      </c>
      <c r="M4" s="159" t="s">
        <v>574</v>
      </c>
      <c r="N4" s="159" t="s">
        <v>377</v>
      </c>
      <c r="O4" s="159" t="s">
        <v>835</v>
      </c>
      <c r="P4" s="160" t="s">
        <v>575</v>
      </c>
      <c r="Q4" s="160" t="s">
        <v>576</v>
      </c>
      <c r="R4" s="159" t="s">
        <v>577</v>
      </c>
      <c r="S4" s="159" t="s">
        <v>840</v>
      </c>
      <c r="T4" s="159" t="s">
        <v>835</v>
      </c>
      <c r="U4" s="160" t="s">
        <v>578</v>
      </c>
      <c r="V4" s="160" t="s">
        <v>579</v>
      </c>
      <c r="W4" s="160" t="s">
        <v>580</v>
      </c>
      <c r="X4" s="159" t="s">
        <v>574</v>
      </c>
      <c r="Y4" s="159" t="s">
        <v>581</v>
      </c>
      <c r="Z4" s="159" t="s">
        <v>840</v>
      </c>
      <c r="AA4" s="159" t="s">
        <v>835</v>
      </c>
      <c r="AB4" s="160" t="s">
        <v>582</v>
      </c>
      <c r="AC4" s="160" t="s">
        <v>583</v>
      </c>
      <c r="AD4" s="159" t="s">
        <v>840</v>
      </c>
      <c r="AE4" s="159" t="s">
        <v>835</v>
      </c>
      <c r="AF4" s="160" t="s">
        <v>584</v>
      </c>
      <c r="AG4" s="160" t="s">
        <v>585</v>
      </c>
      <c r="AH4" s="160" t="s">
        <v>586</v>
      </c>
      <c r="AI4" s="160" t="s">
        <v>587</v>
      </c>
      <c r="AJ4" s="160" t="s">
        <v>588</v>
      </c>
      <c r="AK4" s="160" t="s">
        <v>589</v>
      </c>
      <c r="AL4" s="160" t="s">
        <v>590</v>
      </c>
      <c r="AM4" s="159" t="s">
        <v>574</v>
      </c>
      <c r="AN4" s="159" t="s">
        <v>377</v>
      </c>
      <c r="AO4" s="159" t="s">
        <v>835</v>
      </c>
      <c r="AP4" s="160" t="s">
        <v>591</v>
      </c>
      <c r="AQ4" s="160" t="s">
        <v>592</v>
      </c>
      <c r="AR4" s="160" t="s">
        <v>593</v>
      </c>
      <c r="AS4" s="160" t="s">
        <v>594</v>
      </c>
      <c r="AT4" s="160" t="s">
        <v>595</v>
      </c>
      <c r="AU4" s="160" t="s">
        <v>596</v>
      </c>
      <c r="AV4" s="160" t="s">
        <v>597</v>
      </c>
      <c r="AW4" s="160" t="s">
        <v>598</v>
      </c>
      <c r="AX4" s="159" t="s">
        <v>574</v>
      </c>
      <c r="AY4" s="159" t="s">
        <v>377</v>
      </c>
      <c r="AZ4" s="159" t="s">
        <v>835</v>
      </c>
      <c r="BA4" s="211" t="s">
        <v>920</v>
      </c>
      <c r="BB4" s="212" t="s">
        <v>921</v>
      </c>
      <c r="BC4" s="213" t="s">
        <v>922</v>
      </c>
      <c r="BD4" s="212" t="s">
        <v>923</v>
      </c>
      <c r="BE4" s="213" t="s">
        <v>924</v>
      </c>
      <c r="BF4" s="159" t="s">
        <v>840</v>
      </c>
      <c r="BG4" s="159" t="s">
        <v>835</v>
      </c>
      <c r="BH4" s="211" t="s">
        <v>920</v>
      </c>
      <c r="BI4" s="212" t="s">
        <v>921</v>
      </c>
      <c r="BJ4" s="213" t="s">
        <v>922</v>
      </c>
      <c r="BK4" s="212" t="s">
        <v>923</v>
      </c>
      <c r="BL4" s="213" t="s">
        <v>924</v>
      </c>
      <c r="BM4" s="159" t="s">
        <v>840</v>
      </c>
      <c r="BN4" s="159" t="s">
        <v>835</v>
      </c>
      <c r="BO4" s="211" t="s">
        <v>920</v>
      </c>
      <c r="BP4" s="212" t="s">
        <v>921</v>
      </c>
      <c r="BQ4" s="213" t="s">
        <v>922</v>
      </c>
      <c r="BR4" s="212" t="s">
        <v>923</v>
      </c>
      <c r="BS4" s="213" t="s">
        <v>924</v>
      </c>
      <c r="BT4" s="159" t="s">
        <v>840</v>
      </c>
      <c r="BU4" s="159" t="s">
        <v>835</v>
      </c>
      <c r="BV4" s="211" t="s">
        <v>920</v>
      </c>
      <c r="BW4" s="212" t="s">
        <v>921</v>
      </c>
      <c r="BX4" s="213" t="s">
        <v>922</v>
      </c>
      <c r="BY4" s="212" t="s">
        <v>923</v>
      </c>
      <c r="BZ4" s="213" t="s">
        <v>924</v>
      </c>
      <c r="CA4" s="159" t="s">
        <v>840</v>
      </c>
      <c r="CB4" s="159" t="s">
        <v>835</v>
      </c>
      <c r="CC4" s="211" t="s">
        <v>920</v>
      </c>
      <c r="CD4" s="212" t="s">
        <v>921</v>
      </c>
      <c r="CE4" s="213" t="s">
        <v>922</v>
      </c>
      <c r="CF4" s="212" t="s">
        <v>923</v>
      </c>
      <c r="CG4" s="213" t="s">
        <v>924</v>
      </c>
      <c r="CH4" s="159" t="s">
        <v>840</v>
      </c>
      <c r="CI4" s="159" t="s">
        <v>835</v>
      </c>
      <c r="CJ4" s="211" t="s">
        <v>920</v>
      </c>
      <c r="CK4" s="212" t="s">
        <v>921</v>
      </c>
      <c r="CL4" s="213" t="s">
        <v>922</v>
      </c>
      <c r="CM4" s="212" t="s">
        <v>923</v>
      </c>
      <c r="CN4" s="213" t="s">
        <v>924</v>
      </c>
      <c r="CO4" s="159" t="s">
        <v>840</v>
      </c>
      <c r="CP4" s="159" t="s">
        <v>835</v>
      </c>
      <c r="CQ4" s="211" t="s">
        <v>920</v>
      </c>
      <c r="CR4" s="212" t="s">
        <v>921</v>
      </c>
      <c r="CS4" s="213" t="s">
        <v>922</v>
      </c>
      <c r="CT4" s="212" t="s">
        <v>923</v>
      </c>
      <c r="CU4" s="213" t="s">
        <v>924</v>
      </c>
      <c r="CV4" s="159" t="s">
        <v>840</v>
      </c>
      <c r="CW4" s="159" t="s">
        <v>835</v>
      </c>
      <c r="CX4" s="211" t="s">
        <v>920</v>
      </c>
      <c r="CY4" s="212" t="s">
        <v>921</v>
      </c>
      <c r="CZ4" s="213" t="s">
        <v>922</v>
      </c>
      <c r="DA4" s="212" t="s">
        <v>923</v>
      </c>
      <c r="DB4" s="213" t="s">
        <v>924</v>
      </c>
      <c r="DC4" s="159" t="s">
        <v>840</v>
      </c>
      <c r="DD4" s="159" t="s">
        <v>835</v>
      </c>
      <c r="DE4" s="211" t="s">
        <v>920</v>
      </c>
      <c r="DF4" s="212" t="s">
        <v>921</v>
      </c>
      <c r="DG4" s="213" t="s">
        <v>922</v>
      </c>
      <c r="DH4" s="212" t="s">
        <v>923</v>
      </c>
      <c r="DI4" s="213" t="s">
        <v>924</v>
      </c>
      <c r="DJ4" s="159" t="s">
        <v>840</v>
      </c>
      <c r="DK4" s="159" t="s">
        <v>835</v>
      </c>
      <c r="DL4" s="211" t="s">
        <v>920</v>
      </c>
      <c r="DM4" s="212" t="s">
        <v>921</v>
      </c>
      <c r="DN4" s="213" t="s">
        <v>922</v>
      </c>
      <c r="DO4" s="212" t="s">
        <v>923</v>
      </c>
      <c r="DP4" s="213" t="s">
        <v>924</v>
      </c>
      <c r="DQ4" s="159" t="s">
        <v>840</v>
      </c>
      <c r="DR4" s="159" t="s">
        <v>835</v>
      </c>
      <c r="DS4" s="211" t="s">
        <v>920</v>
      </c>
      <c r="DT4" s="212" t="s">
        <v>921</v>
      </c>
      <c r="DU4" s="213" t="s">
        <v>922</v>
      </c>
      <c r="DV4" s="212" t="s">
        <v>923</v>
      </c>
      <c r="DW4" s="213" t="s">
        <v>924</v>
      </c>
      <c r="DX4" s="159" t="s">
        <v>840</v>
      </c>
      <c r="DY4" s="159" t="s">
        <v>835</v>
      </c>
      <c r="DZ4" s="211" t="s">
        <v>920</v>
      </c>
      <c r="EA4" s="212" t="s">
        <v>921</v>
      </c>
      <c r="EB4" s="213" t="s">
        <v>922</v>
      </c>
      <c r="EC4" s="212" t="s">
        <v>923</v>
      </c>
      <c r="ED4" s="213" t="s">
        <v>924</v>
      </c>
      <c r="EE4" s="159" t="s">
        <v>840</v>
      </c>
      <c r="EF4" s="159" t="s">
        <v>835</v>
      </c>
      <c r="EG4" s="160" t="s">
        <v>603</v>
      </c>
      <c r="EH4" s="159" t="s">
        <v>604</v>
      </c>
      <c r="EI4" s="159" t="s">
        <v>840</v>
      </c>
      <c r="EJ4" s="159" t="s">
        <v>835</v>
      </c>
      <c r="EK4" s="160" t="s">
        <v>603</v>
      </c>
      <c r="EL4" s="159" t="s">
        <v>604</v>
      </c>
      <c r="EM4" s="159" t="s">
        <v>840</v>
      </c>
      <c r="EN4" s="159" t="s">
        <v>835</v>
      </c>
      <c r="EO4" s="160" t="s">
        <v>603</v>
      </c>
      <c r="EP4" s="159" t="s">
        <v>604</v>
      </c>
      <c r="EQ4" s="159" t="s">
        <v>377</v>
      </c>
      <c r="ER4" s="159" t="s">
        <v>835</v>
      </c>
      <c r="ES4" s="160" t="s">
        <v>603</v>
      </c>
      <c r="ET4" s="159" t="s">
        <v>604</v>
      </c>
      <c r="EU4" s="159" t="s">
        <v>840</v>
      </c>
      <c r="EV4" s="159" t="s">
        <v>835</v>
      </c>
      <c r="EW4" s="160" t="s">
        <v>605</v>
      </c>
      <c r="EX4" s="160" t="s">
        <v>606</v>
      </c>
      <c r="EY4" s="159" t="s">
        <v>840</v>
      </c>
      <c r="EZ4" s="159" t="s">
        <v>835</v>
      </c>
      <c r="FA4" s="160" t="s">
        <v>925</v>
      </c>
      <c r="FB4" s="160" t="s">
        <v>926</v>
      </c>
      <c r="FC4" s="160" t="s">
        <v>852</v>
      </c>
      <c r="FD4" s="159" t="s">
        <v>835</v>
      </c>
      <c r="FE4" s="160" t="s">
        <v>605</v>
      </c>
      <c r="FF4" s="160" t="s">
        <v>606</v>
      </c>
      <c r="FG4" s="159" t="s">
        <v>840</v>
      </c>
      <c r="FH4" s="159" t="s">
        <v>835</v>
      </c>
      <c r="FI4" s="160" t="s">
        <v>925</v>
      </c>
      <c r="FJ4" s="160" t="s">
        <v>926</v>
      </c>
      <c r="FK4" s="160" t="s">
        <v>852</v>
      </c>
      <c r="FL4" s="159" t="s">
        <v>835</v>
      </c>
      <c r="FM4" s="160" t="s">
        <v>605</v>
      </c>
      <c r="FN4" s="160" t="s">
        <v>606</v>
      </c>
      <c r="FO4" s="159" t="s">
        <v>840</v>
      </c>
      <c r="FP4" s="159" t="s">
        <v>835</v>
      </c>
      <c r="FQ4" s="160" t="s">
        <v>925</v>
      </c>
      <c r="FR4" s="160" t="s">
        <v>926</v>
      </c>
      <c r="FS4" s="160" t="s">
        <v>852</v>
      </c>
      <c r="FT4" s="159" t="s">
        <v>835</v>
      </c>
      <c r="FU4" s="160" t="s">
        <v>609</v>
      </c>
      <c r="FV4" s="160" t="s">
        <v>610</v>
      </c>
      <c r="FW4" s="160" t="s">
        <v>611</v>
      </c>
      <c r="FX4" s="159" t="s">
        <v>840</v>
      </c>
      <c r="FY4" s="159" t="s">
        <v>835</v>
      </c>
      <c r="FZ4" s="160" t="s">
        <v>609</v>
      </c>
      <c r="GA4" s="160" t="s">
        <v>610</v>
      </c>
      <c r="GB4" s="160" t="s">
        <v>611</v>
      </c>
      <c r="GC4" s="159" t="s">
        <v>840</v>
      </c>
      <c r="GD4" s="159" t="s">
        <v>835</v>
      </c>
      <c r="GE4" s="160" t="s">
        <v>609</v>
      </c>
      <c r="GF4" s="160" t="s">
        <v>610</v>
      </c>
      <c r="GG4" s="160" t="s">
        <v>611</v>
      </c>
      <c r="GH4" s="159" t="s">
        <v>840</v>
      </c>
      <c r="GI4" s="159" t="s">
        <v>835</v>
      </c>
      <c r="GJ4" s="160" t="s">
        <v>609</v>
      </c>
      <c r="GK4" s="160" t="s">
        <v>610</v>
      </c>
      <c r="GL4" s="160" t="s">
        <v>611</v>
      </c>
      <c r="GM4" s="159" t="s">
        <v>840</v>
      </c>
      <c r="GN4" s="159" t="s">
        <v>835</v>
      </c>
      <c r="GO4" s="160" t="s">
        <v>609</v>
      </c>
      <c r="GP4" s="160" t="s">
        <v>610</v>
      </c>
      <c r="GQ4" s="160" t="s">
        <v>611</v>
      </c>
      <c r="GR4" s="159" t="s">
        <v>840</v>
      </c>
      <c r="GS4" s="159" t="s">
        <v>835</v>
      </c>
      <c r="GT4" s="160" t="s">
        <v>609</v>
      </c>
      <c r="GU4" s="160" t="s">
        <v>610</v>
      </c>
      <c r="GV4" s="160" t="s">
        <v>611</v>
      </c>
      <c r="GW4" s="159" t="s">
        <v>840</v>
      </c>
      <c r="GX4" s="159" t="s">
        <v>835</v>
      </c>
      <c r="GY4" s="160" t="s">
        <v>612</v>
      </c>
      <c r="GZ4" s="160" t="s">
        <v>613</v>
      </c>
      <c r="HA4" s="160" t="s">
        <v>614</v>
      </c>
      <c r="HB4" s="160" t="s">
        <v>615</v>
      </c>
      <c r="HC4" s="159" t="s">
        <v>377</v>
      </c>
      <c r="HD4" s="159" t="s">
        <v>835</v>
      </c>
      <c r="HE4" s="160" t="s">
        <v>612</v>
      </c>
      <c r="HF4" s="160" t="s">
        <v>613</v>
      </c>
      <c r="HG4" s="160" t="s">
        <v>614</v>
      </c>
      <c r="HH4" s="160" t="s">
        <v>615</v>
      </c>
      <c r="HI4" s="159" t="s">
        <v>377</v>
      </c>
      <c r="HJ4" s="159" t="s">
        <v>835</v>
      </c>
      <c r="HK4" s="160" t="s">
        <v>612</v>
      </c>
      <c r="HL4" s="160" t="s">
        <v>613</v>
      </c>
      <c r="HM4" s="160" t="s">
        <v>614</v>
      </c>
      <c r="HN4" s="160" t="s">
        <v>615</v>
      </c>
      <c r="HO4" s="159" t="s">
        <v>377</v>
      </c>
      <c r="HP4" s="159" t="s">
        <v>835</v>
      </c>
      <c r="HQ4" s="160" t="s">
        <v>612</v>
      </c>
      <c r="HR4" s="160" t="s">
        <v>613</v>
      </c>
      <c r="HS4" s="160" t="s">
        <v>614</v>
      </c>
      <c r="HT4" s="160" t="s">
        <v>615</v>
      </c>
      <c r="HU4" s="159" t="s">
        <v>377</v>
      </c>
      <c r="HV4" s="159" t="s">
        <v>835</v>
      </c>
      <c r="HW4" s="160" t="s">
        <v>612</v>
      </c>
      <c r="HX4" s="160" t="s">
        <v>613</v>
      </c>
      <c r="HY4" s="160" t="s">
        <v>614</v>
      </c>
      <c r="HZ4" s="160" t="s">
        <v>615</v>
      </c>
      <c r="IA4" s="159" t="s">
        <v>377</v>
      </c>
      <c r="IB4" s="159" t="s">
        <v>835</v>
      </c>
      <c r="IC4" s="160" t="s">
        <v>612</v>
      </c>
      <c r="ID4" s="160" t="s">
        <v>613</v>
      </c>
      <c r="IE4" s="160" t="s">
        <v>614</v>
      </c>
      <c r="IF4" s="160" t="s">
        <v>615</v>
      </c>
      <c r="IG4" s="159" t="s">
        <v>377</v>
      </c>
      <c r="IH4" s="159" t="s">
        <v>835</v>
      </c>
      <c r="II4" s="160" t="s">
        <v>612</v>
      </c>
      <c r="IJ4" s="160" t="s">
        <v>613</v>
      </c>
      <c r="IK4" s="160" t="s">
        <v>614</v>
      </c>
      <c r="IL4" s="160" t="s">
        <v>615</v>
      </c>
      <c r="IM4" s="159" t="s">
        <v>377</v>
      </c>
      <c r="IN4" s="159" t="s">
        <v>835</v>
      </c>
      <c r="IO4" s="160" t="s">
        <v>612</v>
      </c>
      <c r="IP4" s="160" t="s">
        <v>613</v>
      </c>
      <c r="IQ4" s="160" t="s">
        <v>614</v>
      </c>
      <c r="IR4" s="160" t="s">
        <v>615</v>
      </c>
      <c r="IS4" s="159" t="s">
        <v>377</v>
      </c>
      <c r="IT4" s="159" t="s">
        <v>835</v>
      </c>
      <c r="IU4" s="160" t="s">
        <v>612</v>
      </c>
      <c r="IV4" s="160" t="s">
        <v>613</v>
      </c>
      <c r="IW4" s="160" t="s">
        <v>614</v>
      </c>
      <c r="IX4" s="160" t="s">
        <v>615</v>
      </c>
      <c r="IY4" s="159" t="s">
        <v>377</v>
      </c>
    </row>
    <row r="5" spans="1:259" ht="15" customHeight="1" x14ac:dyDescent="0.15">
      <c r="A5" s="230" t="s">
        <v>868</v>
      </c>
      <c r="B5" s="231"/>
      <c r="C5" s="128">
        <f t="shared" ref="C5:BN5" si="0">C18</f>
        <v>432</v>
      </c>
      <c r="D5" s="128">
        <f t="shared" si="0"/>
        <v>195</v>
      </c>
      <c r="E5" s="128">
        <f t="shared" si="0"/>
        <v>227</v>
      </c>
      <c r="F5" s="128">
        <f t="shared" si="0"/>
        <v>10</v>
      </c>
      <c r="G5" s="128">
        <f t="shared" si="0"/>
        <v>432</v>
      </c>
      <c r="H5" s="128">
        <f t="shared" si="0"/>
        <v>225</v>
      </c>
      <c r="I5" s="128">
        <f t="shared" si="0"/>
        <v>111</v>
      </c>
      <c r="J5" s="128">
        <f t="shared" si="0"/>
        <v>6</v>
      </c>
      <c r="K5" s="128">
        <f t="shared" si="0"/>
        <v>24</v>
      </c>
      <c r="L5" s="128">
        <f t="shared" si="0"/>
        <v>8</v>
      </c>
      <c r="M5" s="128">
        <f t="shared" si="0"/>
        <v>53</v>
      </c>
      <c r="N5" s="128">
        <f t="shared" si="0"/>
        <v>5</v>
      </c>
      <c r="O5" s="128">
        <f t="shared" si="0"/>
        <v>432</v>
      </c>
      <c r="P5" s="128">
        <f t="shared" si="0"/>
        <v>288</v>
      </c>
      <c r="Q5" s="128">
        <f t="shared" si="0"/>
        <v>105</v>
      </c>
      <c r="R5" s="128">
        <f t="shared" si="0"/>
        <v>34</v>
      </c>
      <c r="S5" s="128">
        <f t="shared" si="0"/>
        <v>5</v>
      </c>
      <c r="T5" s="128">
        <f t="shared" si="0"/>
        <v>432</v>
      </c>
      <c r="U5" s="128">
        <f t="shared" si="0"/>
        <v>244</v>
      </c>
      <c r="V5" s="128">
        <f t="shared" si="0"/>
        <v>68</v>
      </c>
      <c r="W5" s="128">
        <f t="shared" si="0"/>
        <v>87</v>
      </c>
      <c r="X5" s="128">
        <f t="shared" si="0"/>
        <v>30</v>
      </c>
      <c r="Y5" s="128">
        <f t="shared" si="0"/>
        <v>0</v>
      </c>
      <c r="Z5" s="128">
        <f t="shared" si="0"/>
        <v>3</v>
      </c>
      <c r="AA5" s="128">
        <f t="shared" si="0"/>
        <v>432</v>
      </c>
      <c r="AB5" s="128">
        <f t="shared" si="0"/>
        <v>264</v>
      </c>
      <c r="AC5" s="128">
        <f t="shared" si="0"/>
        <v>137</v>
      </c>
      <c r="AD5" s="128">
        <f t="shared" si="0"/>
        <v>31</v>
      </c>
      <c r="AE5" s="128">
        <f t="shared" si="0"/>
        <v>432</v>
      </c>
      <c r="AF5" s="128">
        <f t="shared" si="0"/>
        <v>54</v>
      </c>
      <c r="AG5" s="128">
        <f t="shared" si="0"/>
        <v>157</v>
      </c>
      <c r="AH5" s="128">
        <f t="shared" si="0"/>
        <v>79</v>
      </c>
      <c r="AI5" s="128">
        <f t="shared" si="0"/>
        <v>20</v>
      </c>
      <c r="AJ5" s="128">
        <f t="shared" si="0"/>
        <v>122</v>
      </c>
      <c r="AK5" s="128">
        <f t="shared" si="0"/>
        <v>15</v>
      </c>
      <c r="AL5" s="128">
        <f t="shared" si="0"/>
        <v>2</v>
      </c>
      <c r="AM5" s="128">
        <f t="shared" si="0"/>
        <v>44</v>
      </c>
      <c r="AN5" s="128">
        <f t="shared" si="0"/>
        <v>13</v>
      </c>
      <c r="AO5" s="128">
        <f t="shared" si="0"/>
        <v>432</v>
      </c>
      <c r="AP5" s="128">
        <f t="shared" si="0"/>
        <v>210</v>
      </c>
      <c r="AQ5" s="128">
        <f t="shared" si="0"/>
        <v>163</v>
      </c>
      <c r="AR5" s="128">
        <f t="shared" si="0"/>
        <v>113</v>
      </c>
      <c r="AS5" s="128">
        <f t="shared" si="0"/>
        <v>102</v>
      </c>
      <c r="AT5" s="128">
        <f t="shared" si="0"/>
        <v>157</v>
      </c>
      <c r="AU5" s="128">
        <f t="shared" si="0"/>
        <v>60</v>
      </c>
      <c r="AV5" s="128">
        <f t="shared" si="0"/>
        <v>127</v>
      </c>
      <c r="AW5" s="128">
        <f t="shared" si="0"/>
        <v>157</v>
      </c>
      <c r="AX5" s="128">
        <f t="shared" si="0"/>
        <v>30</v>
      </c>
      <c r="AY5" s="128">
        <f t="shared" si="0"/>
        <v>13</v>
      </c>
      <c r="AZ5" s="128">
        <f t="shared" si="0"/>
        <v>195</v>
      </c>
      <c r="BA5" s="128">
        <f t="shared" si="0"/>
        <v>52</v>
      </c>
      <c r="BB5" s="128">
        <f t="shared" si="0"/>
        <v>126</v>
      </c>
      <c r="BC5" s="128">
        <f t="shared" si="0"/>
        <v>9</v>
      </c>
      <c r="BD5" s="128">
        <f t="shared" si="0"/>
        <v>0</v>
      </c>
      <c r="BE5" s="128">
        <f t="shared" si="0"/>
        <v>4</v>
      </c>
      <c r="BF5" s="128">
        <f t="shared" si="0"/>
        <v>4</v>
      </c>
      <c r="BG5" s="128">
        <f t="shared" si="0"/>
        <v>227</v>
      </c>
      <c r="BH5" s="128">
        <f t="shared" si="0"/>
        <v>106</v>
      </c>
      <c r="BI5" s="128">
        <f t="shared" si="0"/>
        <v>88</v>
      </c>
      <c r="BJ5" s="128">
        <f t="shared" si="0"/>
        <v>2</v>
      </c>
      <c r="BK5" s="128">
        <f t="shared" si="0"/>
        <v>0</v>
      </c>
      <c r="BL5" s="128">
        <f t="shared" si="0"/>
        <v>0</v>
      </c>
      <c r="BM5" s="128">
        <f t="shared" si="0"/>
        <v>31</v>
      </c>
      <c r="BN5" s="128">
        <f t="shared" si="0"/>
        <v>195</v>
      </c>
      <c r="BO5" s="128">
        <f t="shared" ref="BO5:DZ5" si="1">BO18</f>
        <v>62</v>
      </c>
      <c r="BP5" s="128">
        <f t="shared" si="1"/>
        <v>121</v>
      </c>
      <c r="BQ5" s="128">
        <f t="shared" si="1"/>
        <v>7</v>
      </c>
      <c r="BR5" s="128">
        <f t="shared" si="1"/>
        <v>1</v>
      </c>
      <c r="BS5" s="128">
        <f t="shared" si="1"/>
        <v>2</v>
      </c>
      <c r="BT5" s="128">
        <f t="shared" si="1"/>
        <v>2</v>
      </c>
      <c r="BU5" s="128">
        <f t="shared" si="1"/>
        <v>227</v>
      </c>
      <c r="BV5" s="128">
        <f t="shared" si="1"/>
        <v>99</v>
      </c>
      <c r="BW5" s="128">
        <f t="shared" si="1"/>
        <v>95</v>
      </c>
      <c r="BX5" s="128">
        <f t="shared" si="1"/>
        <v>4</v>
      </c>
      <c r="BY5" s="128">
        <f t="shared" si="1"/>
        <v>1</v>
      </c>
      <c r="BZ5" s="128">
        <f t="shared" si="1"/>
        <v>1</v>
      </c>
      <c r="CA5" s="128">
        <f t="shared" si="1"/>
        <v>27</v>
      </c>
      <c r="CB5" s="128">
        <f t="shared" si="1"/>
        <v>195</v>
      </c>
      <c r="CC5" s="128">
        <f t="shared" si="1"/>
        <v>53</v>
      </c>
      <c r="CD5" s="128">
        <f t="shared" si="1"/>
        <v>92</v>
      </c>
      <c r="CE5" s="128">
        <f t="shared" si="1"/>
        <v>34</v>
      </c>
      <c r="CF5" s="128">
        <f t="shared" si="1"/>
        <v>9</v>
      </c>
      <c r="CG5" s="128">
        <f t="shared" si="1"/>
        <v>5</v>
      </c>
      <c r="CH5" s="128">
        <f t="shared" si="1"/>
        <v>2</v>
      </c>
      <c r="CI5" s="128">
        <f t="shared" si="1"/>
        <v>227</v>
      </c>
      <c r="CJ5" s="128">
        <f t="shared" si="1"/>
        <v>88</v>
      </c>
      <c r="CK5" s="128">
        <f t="shared" si="1"/>
        <v>90</v>
      </c>
      <c r="CL5" s="128">
        <f t="shared" si="1"/>
        <v>11</v>
      </c>
      <c r="CM5" s="128">
        <f t="shared" si="1"/>
        <v>2</v>
      </c>
      <c r="CN5" s="128">
        <f t="shared" si="1"/>
        <v>8</v>
      </c>
      <c r="CO5" s="128">
        <f t="shared" si="1"/>
        <v>28</v>
      </c>
      <c r="CP5" s="128">
        <f t="shared" si="1"/>
        <v>195</v>
      </c>
      <c r="CQ5" s="128">
        <f t="shared" si="1"/>
        <v>39</v>
      </c>
      <c r="CR5" s="128">
        <f t="shared" si="1"/>
        <v>109</v>
      </c>
      <c r="CS5" s="128">
        <f t="shared" si="1"/>
        <v>13</v>
      </c>
      <c r="CT5" s="128">
        <f t="shared" si="1"/>
        <v>2</v>
      </c>
      <c r="CU5" s="128">
        <f t="shared" si="1"/>
        <v>25</v>
      </c>
      <c r="CV5" s="128">
        <f t="shared" si="1"/>
        <v>7</v>
      </c>
      <c r="CW5" s="128">
        <f t="shared" si="1"/>
        <v>227</v>
      </c>
      <c r="CX5" s="128">
        <f t="shared" si="1"/>
        <v>73</v>
      </c>
      <c r="CY5" s="128">
        <f t="shared" si="1"/>
        <v>109</v>
      </c>
      <c r="CZ5" s="128">
        <f t="shared" si="1"/>
        <v>14</v>
      </c>
      <c r="DA5" s="128">
        <f t="shared" si="1"/>
        <v>1</v>
      </c>
      <c r="DB5" s="128">
        <f t="shared" si="1"/>
        <v>1</v>
      </c>
      <c r="DC5" s="128">
        <f t="shared" si="1"/>
        <v>29</v>
      </c>
      <c r="DD5" s="128">
        <f t="shared" si="1"/>
        <v>195</v>
      </c>
      <c r="DE5" s="128">
        <f t="shared" si="1"/>
        <v>79</v>
      </c>
      <c r="DF5" s="128">
        <f t="shared" si="1"/>
        <v>102</v>
      </c>
      <c r="DG5" s="128">
        <f t="shared" si="1"/>
        <v>9</v>
      </c>
      <c r="DH5" s="128">
        <f t="shared" si="1"/>
        <v>0</v>
      </c>
      <c r="DI5" s="128">
        <f t="shared" si="1"/>
        <v>3</v>
      </c>
      <c r="DJ5" s="128">
        <f t="shared" si="1"/>
        <v>2</v>
      </c>
      <c r="DK5" s="128">
        <f t="shared" si="1"/>
        <v>227</v>
      </c>
      <c r="DL5" s="128">
        <f t="shared" si="1"/>
        <v>105</v>
      </c>
      <c r="DM5" s="128">
        <f t="shared" si="1"/>
        <v>85</v>
      </c>
      <c r="DN5" s="128">
        <f t="shared" si="1"/>
        <v>8</v>
      </c>
      <c r="DO5" s="128">
        <f t="shared" si="1"/>
        <v>0</v>
      </c>
      <c r="DP5" s="128">
        <f t="shared" si="1"/>
        <v>1</v>
      </c>
      <c r="DQ5" s="128">
        <f t="shared" si="1"/>
        <v>28</v>
      </c>
      <c r="DR5" s="128">
        <f t="shared" si="1"/>
        <v>195</v>
      </c>
      <c r="DS5" s="128">
        <f t="shared" si="1"/>
        <v>73</v>
      </c>
      <c r="DT5" s="128">
        <f t="shared" si="1"/>
        <v>106</v>
      </c>
      <c r="DU5" s="128">
        <f t="shared" si="1"/>
        <v>6</v>
      </c>
      <c r="DV5" s="128">
        <f t="shared" si="1"/>
        <v>0</v>
      </c>
      <c r="DW5" s="128">
        <f t="shared" si="1"/>
        <v>7</v>
      </c>
      <c r="DX5" s="128">
        <f t="shared" si="1"/>
        <v>3</v>
      </c>
      <c r="DY5" s="128">
        <f t="shared" si="1"/>
        <v>227</v>
      </c>
      <c r="DZ5" s="128">
        <f t="shared" si="1"/>
        <v>113</v>
      </c>
      <c r="EA5" s="128">
        <f t="shared" ref="EA5:EM5" si="2">EA18</f>
        <v>80</v>
      </c>
      <c r="EB5" s="128">
        <f t="shared" si="2"/>
        <v>5</v>
      </c>
      <c r="EC5" s="128">
        <f t="shared" si="2"/>
        <v>0</v>
      </c>
      <c r="ED5" s="128">
        <f t="shared" si="2"/>
        <v>2</v>
      </c>
      <c r="EE5" s="128">
        <f t="shared" si="2"/>
        <v>27</v>
      </c>
      <c r="EF5" s="128">
        <f t="shared" si="2"/>
        <v>195</v>
      </c>
      <c r="EG5" s="128">
        <f t="shared" si="2"/>
        <v>125</v>
      </c>
      <c r="EH5" s="128">
        <f t="shared" si="2"/>
        <v>67</v>
      </c>
      <c r="EI5" s="128">
        <f t="shared" si="2"/>
        <v>3</v>
      </c>
      <c r="EJ5" s="128">
        <f t="shared" si="2"/>
        <v>227</v>
      </c>
      <c r="EK5" s="128">
        <f t="shared" si="2"/>
        <v>185</v>
      </c>
      <c r="EL5" s="128">
        <f t="shared" si="2"/>
        <v>40</v>
      </c>
      <c r="EM5" s="128">
        <f t="shared" si="2"/>
        <v>2</v>
      </c>
      <c r="EN5" s="128">
        <f t="shared" ref="EN5:EU5" si="3">EN18</f>
        <v>195</v>
      </c>
      <c r="EO5" s="128">
        <f t="shared" si="3"/>
        <v>122</v>
      </c>
      <c r="EP5" s="128">
        <f t="shared" si="3"/>
        <v>69</v>
      </c>
      <c r="EQ5" s="128">
        <f t="shared" si="3"/>
        <v>4</v>
      </c>
      <c r="ER5" s="128">
        <f t="shared" si="3"/>
        <v>227</v>
      </c>
      <c r="ES5" s="128">
        <f t="shared" si="3"/>
        <v>189</v>
      </c>
      <c r="ET5" s="128">
        <f t="shared" si="3"/>
        <v>35</v>
      </c>
      <c r="EU5" s="128">
        <f t="shared" si="3"/>
        <v>3</v>
      </c>
      <c r="EV5" s="128">
        <f>EV18</f>
        <v>432</v>
      </c>
      <c r="EW5" s="128">
        <f>EW18</f>
        <v>132</v>
      </c>
      <c r="EX5" s="128">
        <f>EX18</f>
        <v>205</v>
      </c>
      <c r="EY5" s="128">
        <f>EY18</f>
        <v>95</v>
      </c>
      <c r="EZ5" s="128">
        <f t="shared" ref="EZ5:FS5" si="4">EZ18</f>
        <v>432</v>
      </c>
      <c r="FA5" s="128">
        <f t="shared" si="4"/>
        <v>250</v>
      </c>
      <c r="FB5" s="128">
        <f t="shared" si="4"/>
        <v>64</v>
      </c>
      <c r="FC5" s="128">
        <f t="shared" si="4"/>
        <v>118</v>
      </c>
      <c r="FD5" s="128">
        <f t="shared" si="4"/>
        <v>432</v>
      </c>
      <c r="FE5" s="128">
        <f t="shared" si="4"/>
        <v>23</v>
      </c>
      <c r="FF5" s="128">
        <f t="shared" si="4"/>
        <v>233</v>
      </c>
      <c r="FG5" s="128">
        <f t="shared" si="4"/>
        <v>176</v>
      </c>
      <c r="FH5" s="128">
        <f t="shared" si="4"/>
        <v>432</v>
      </c>
      <c r="FI5" s="128">
        <f t="shared" si="4"/>
        <v>38</v>
      </c>
      <c r="FJ5" s="128">
        <f t="shared" si="4"/>
        <v>180</v>
      </c>
      <c r="FK5" s="128">
        <f t="shared" si="4"/>
        <v>214</v>
      </c>
      <c r="FL5" s="128">
        <f t="shared" si="4"/>
        <v>432</v>
      </c>
      <c r="FM5" s="128">
        <f t="shared" si="4"/>
        <v>162</v>
      </c>
      <c r="FN5" s="128">
        <f t="shared" si="4"/>
        <v>169</v>
      </c>
      <c r="FO5" s="128">
        <f t="shared" si="4"/>
        <v>101</v>
      </c>
      <c r="FP5" s="128">
        <f t="shared" si="4"/>
        <v>432</v>
      </c>
      <c r="FQ5" s="128">
        <f t="shared" si="4"/>
        <v>236</v>
      </c>
      <c r="FR5" s="128">
        <f t="shared" si="4"/>
        <v>72</v>
      </c>
      <c r="FS5" s="128">
        <f t="shared" si="4"/>
        <v>124</v>
      </c>
      <c r="FT5" s="128">
        <f>FT18</f>
        <v>195</v>
      </c>
      <c r="FU5" s="128">
        <f>FU18</f>
        <v>2</v>
      </c>
      <c r="FV5" s="128">
        <f>FV18</f>
        <v>130</v>
      </c>
      <c r="FW5" s="128">
        <f>FW18</f>
        <v>8</v>
      </c>
      <c r="FX5" s="128">
        <f>FX18</f>
        <v>55</v>
      </c>
      <c r="FY5" s="128">
        <f t="shared" ref="FY5:IJ5" si="5">FY18</f>
        <v>227</v>
      </c>
      <c r="FZ5" s="128">
        <f t="shared" si="5"/>
        <v>1</v>
      </c>
      <c r="GA5" s="128">
        <f t="shared" si="5"/>
        <v>120</v>
      </c>
      <c r="GB5" s="128">
        <f t="shared" si="5"/>
        <v>8</v>
      </c>
      <c r="GC5" s="128">
        <f t="shared" si="5"/>
        <v>98</v>
      </c>
      <c r="GD5" s="128">
        <f t="shared" si="5"/>
        <v>195</v>
      </c>
      <c r="GE5" s="128">
        <f t="shared" si="5"/>
        <v>3</v>
      </c>
      <c r="GF5" s="128">
        <f t="shared" si="5"/>
        <v>56</v>
      </c>
      <c r="GG5" s="128">
        <f t="shared" si="5"/>
        <v>1</v>
      </c>
      <c r="GH5" s="128">
        <f t="shared" si="5"/>
        <v>135</v>
      </c>
      <c r="GI5" s="128">
        <f t="shared" si="5"/>
        <v>227</v>
      </c>
      <c r="GJ5" s="128">
        <f t="shared" si="5"/>
        <v>0</v>
      </c>
      <c r="GK5" s="128">
        <f t="shared" si="5"/>
        <v>70</v>
      </c>
      <c r="GL5" s="128">
        <f t="shared" si="5"/>
        <v>2</v>
      </c>
      <c r="GM5" s="128">
        <f t="shared" si="5"/>
        <v>155</v>
      </c>
      <c r="GN5" s="128">
        <f t="shared" si="5"/>
        <v>195</v>
      </c>
      <c r="GO5" s="128">
        <f t="shared" si="5"/>
        <v>2</v>
      </c>
      <c r="GP5" s="128">
        <f t="shared" si="5"/>
        <v>96</v>
      </c>
      <c r="GQ5" s="128">
        <f t="shared" si="5"/>
        <v>5</v>
      </c>
      <c r="GR5" s="128">
        <f t="shared" si="5"/>
        <v>92</v>
      </c>
      <c r="GS5" s="128">
        <f t="shared" si="5"/>
        <v>227</v>
      </c>
      <c r="GT5" s="128">
        <f t="shared" si="5"/>
        <v>0</v>
      </c>
      <c r="GU5" s="128">
        <f t="shared" si="5"/>
        <v>110</v>
      </c>
      <c r="GV5" s="128">
        <f t="shared" si="5"/>
        <v>9</v>
      </c>
      <c r="GW5" s="128">
        <f t="shared" si="5"/>
        <v>108</v>
      </c>
      <c r="GX5" s="128">
        <f t="shared" si="5"/>
        <v>432</v>
      </c>
      <c r="GY5" s="128">
        <f t="shared" si="5"/>
        <v>67</v>
      </c>
      <c r="GZ5" s="128">
        <f t="shared" si="5"/>
        <v>311</v>
      </c>
      <c r="HA5" s="128">
        <f t="shared" si="5"/>
        <v>41</v>
      </c>
      <c r="HB5" s="128">
        <f t="shared" si="5"/>
        <v>7</v>
      </c>
      <c r="HC5" s="128">
        <f t="shared" si="5"/>
        <v>6</v>
      </c>
      <c r="HD5" s="128">
        <f t="shared" si="5"/>
        <v>432</v>
      </c>
      <c r="HE5" s="128">
        <f t="shared" si="5"/>
        <v>28</v>
      </c>
      <c r="HF5" s="128">
        <f t="shared" si="5"/>
        <v>295</v>
      </c>
      <c r="HG5" s="128">
        <f t="shared" si="5"/>
        <v>86</v>
      </c>
      <c r="HH5" s="128">
        <f t="shared" si="5"/>
        <v>18</v>
      </c>
      <c r="HI5" s="128">
        <f t="shared" si="5"/>
        <v>5</v>
      </c>
      <c r="HJ5" s="128">
        <f t="shared" si="5"/>
        <v>432</v>
      </c>
      <c r="HK5" s="128">
        <f t="shared" si="5"/>
        <v>49</v>
      </c>
      <c r="HL5" s="128">
        <f t="shared" si="5"/>
        <v>278</v>
      </c>
      <c r="HM5" s="128">
        <f t="shared" si="5"/>
        <v>92</v>
      </c>
      <c r="HN5" s="128">
        <f t="shared" si="5"/>
        <v>7</v>
      </c>
      <c r="HO5" s="128">
        <f t="shared" si="5"/>
        <v>6</v>
      </c>
      <c r="HP5" s="128">
        <f t="shared" si="5"/>
        <v>432</v>
      </c>
      <c r="HQ5" s="128">
        <f t="shared" si="5"/>
        <v>42</v>
      </c>
      <c r="HR5" s="128">
        <f t="shared" si="5"/>
        <v>288</v>
      </c>
      <c r="HS5" s="128">
        <f t="shared" si="5"/>
        <v>90</v>
      </c>
      <c r="HT5" s="128">
        <f t="shared" si="5"/>
        <v>9</v>
      </c>
      <c r="HU5" s="128">
        <f t="shared" si="5"/>
        <v>3</v>
      </c>
      <c r="HV5" s="128">
        <f t="shared" si="5"/>
        <v>432</v>
      </c>
      <c r="HW5" s="128">
        <f t="shared" si="5"/>
        <v>131</v>
      </c>
      <c r="HX5" s="128">
        <f t="shared" si="5"/>
        <v>227</v>
      </c>
      <c r="HY5" s="128">
        <f t="shared" si="5"/>
        <v>64</v>
      </c>
      <c r="HZ5" s="128">
        <f t="shared" si="5"/>
        <v>6</v>
      </c>
      <c r="IA5" s="128">
        <f t="shared" si="5"/>
        <v>4</v>
      </c>
      <c r="IB5" s="128">
        <f t="shared" si="5"/>
        <v>432</v>
      </c>
      <c r="IC5" s="128">
        <f t="shared" si="5"/>
        <v>162</v>
      </c>
      <c r="ID5" s="128">
        <f t="shared" si="5"/>
        <v>217</v>
      </c>
      <c r="IE5" s="128">
        <f t="shared" si="5"/>
        <v>33</v>
      </c>
      <c r="IF5" s="128">
        <f t="shared" si="5"/>
        <v>17</v>
      </c>
      <c r="IG5" s="128">
        <f t="shared" si="5"/>
        <v>3</v>
      </c>
      <c r="IH5" s="128">
        <f t="shared" si="5"/>
        <v>432</v>
      </c>
      <c r="II5" s="128">
        <f t="shared" si="5"/>
        <v>35</v>
      </c>
      <c r="IJ5" s="128">
        <f t="shared" si="5"/>
        <v>266</v>
      </c>
      <c r="IK5" s="128">
        <f t="shared" ref="IK5:IY5" si="6">IK18</f>
        <v>113</v>
      </c>
      <c r="IL5" s="128">
        <f t="shared" si="6"/>
        <v>16</v>
      </c>
      <c r="IM5" s="128">
        <f t="shared" si="6"/>
        <v>2</v>
      </c>
      <c r="IN5" s="128">
        <f t="shared" si="6"/>
        <v>432</v>
      </c>
      <c r="IO5" s="128">
        <f t="shared" si="6"/>
        <v>38</v>
      </c>
      <c r="IP5" s="128">
        <f t="shared" si="6"/>
        <v>288</v>
      </c>
      <c r="IQ5" s="128">
        <f t="shared" si="6"/>
        <v>89</v>
      </c>
      <c r="IR5" s="128">
        <f t="shared" si="6"/>
        <v>10</v>
      </c>
      <c r="IS5" s="128">
        <f t="shared" si="6"/>
        <v>7</v>
      </c>
      <c r="IT5" s="128">
        <f t="shared" si="6"/>
        <v>432</v>
      </c>
      <c r="IU5" s="128">
        <f t="shared" si="6"/>
        <v>65</v>
      </c>
      <c r="IV5" s="128">
        <f t="shared" si="6"/>
        <v>217</v>
      </c>
      <c r="IW5" s="128">
        <f t="shared" si="6"/>
        <v>128</v>
      </c>
      <c r="IX5" s="128">
        <f t="shared" si="6"/>
        <v>18</v>
      </c>
      <c r="IY5" s="128">
        <f t="shared" si="6"/>
        <v>4</v>
      </c>
    </row>
    <row r="6" spans="1:259" ht="15" customHeight="1" x14ac:dyDescent="0.15">
      <c r="A6" s="236"/>
      <c r="B6" s="237"/>
      <c r="C6" s="134">
        <f>IF(SUM(D6:F6)&gt;100,"－",SUM(D6:F6))</f>
        <v>100</v>
      </c>
      <c r="D6" s="133">
        <f t="shared" ref="D6:F6" si="7">D5/$C5*100</f>
        <v>45.138888888888893</v>
      </c>
      <c r="E6" s="133">
        <f t="shared" si="7"/>
        <v>52.546296296296291</v>
      </c>
      <c r="F6" s="133">
        <f t="shared" si="7"/>
        <v>2.3148148148148149</v>
      </c>
      <c r="G6" s="134">
        <f>IF(SUM(H6:N6)&gt;100,"－",SUM(H6:N6))</f>
        <v>99.999999999999986</v>
      </c>
      <c r="H6" s="133">
        <f t="shared" ref="H6:N6" si="8">H5/$G5*100</f>
        <v>52.083333333333336</v>
      </c>
      <c r="I6" s="133">
        <f t="shared" si="8"/>
        <v>25.694444444444443</v>
      </c>
      <c r="J6" s="133">
        <f t="shared" si="8"/>
        <v>1.3888888888888888</v>
      </c>
      <c r="K6" s="133">
        <f t="shared" si="8"/>
        <v>5.5555555555555554</v>
      </c>
      <c r="L6" s="133">
        <f t="shared" si="8"/>
        <v>1.8518518518518516</v>
      </c>
      <c r="M6" s="133">
        <f t="shared" si="8"/>
        <v>12.268518518518519</v>
      </c>
      <c r="N6" s="133">
        <f t="shared" si="8"/>
        <v>1.1574074074074074</v>
      </c>
      <c r="O6" s="134">
        <f>IF(SUM(P6:S6)&gt;100,"－",SUM(P6:S6))</f>
        <v>99.999999999999986</v>
      </c>
      <c r="P6" s="133">
        <f t="shared" ref="P6:S6" si="9">P5/$O5*100</f>
        <v>66.666666666666657</v>
      </c>
      <c r="Q6" s="133">
        <f t="shared" si="9"/>
        <v>24.305555555555554</v>
      </c>
      <c r="R6" s="133">
        <f t="shared" si="9"/>
        <v>7.8703703703703702</v>
      </c>
      <c r="S6" s="133">
        <f t="shared" si="9"/>
        <v>1.1574074074074074</v>
      </c>
      <c r="T6" s="134">
        <f>IF(SUM(U6:Z6)&gt;100,"－",SUM(U6:Z6))</f>
        <v>99.999999999999986</v>
      </c>
      <c r="U6" s="133">
        <f t="shared" ref="U6:Z6" si="10">U5/$T5*100</f>
        <v>56.481481481481474</v>
      </c>
      <c r="V6" s="133">
        <f t="shared" si="10"/>
        <v>15.74074074074074</v>
      </c>
      <c r="W6" s="133">
        <f t="shared" si="10"/>
        <v>20.138888888888889</v>
      </c>
      <c r="X6" s="133">
        <f t="shared" si="10"/>
        <v>6.9444444444444446</v>
      </c>
      <c r="Y6" s="133">
        <f t="shared" si="10"/>
        <v>0</v>
      </c>
      <c r="Z6" s="133">
        <f t="shared" si="10"/>
        <v>0.69444444444444442</v>
      </c>
      <c r="AA6" s="134">
        <f>IF(SUM(AB6:AD6)&gt;100,"－",SUM(AB6:AD6))</f>
        <v>100</v>
      </c>
      <c r="AB6" s="133">
        <f t="shared" ref="AB6:AD6" si="11">AB5/$AA5*100</f>
        <v>61.111111111111114</v>
      </c>
      <c r="AC6" s="133">
        <f t="shared" si="11"/>
        <v>31.712962962962965</v>
      </c>
      <c r="AD6" s="133">
        <f t="shared" si="11"/>
        <v>7.1759259259259256</v>
      </c>
      <c r="AE6" s="134" t="str">
        <f>IF(SUM(AF6:AN6)&gt;100,"－",SUM(AF6:AN6))</f>
        <v>－</v>
      </c>
      <c r="AF6" s="133">
        <f t="shared" ref="AF6:AN6" si="12">AF5/$AE5*100</f>
        <v>12.5</v>
      </c>
      <c r="AG6" s="133">
        <f t="shared" si="12"/>
        <v>36.342592592592595</v>
      </c>
      <c r="AH6" s="133">
        <f t="shared" si="12"/>
        <v>18.287037037037038</v>
      </c>
      <c r="AI6" s="133">
        <f t="shared" si="12"/>
        <v>4.6296296296296298</v>
      </c>
      <c r="AJ6" s="133">
        <f t="shared" si="12"/>
        <v>28.240740740740737</v>
      </c>
      <c r="AK6" s="133">
        <f t="shared" si="12"/>
        <v>3.4722222222222223</v>
      </c>
      <c r="AL6" s="133">
        <f t="shared" si="12"/>
        <v>0.46296296296296291</v>
      </c>
      <c r="AM6" s="133">
        <f t="shared" si="12"/>
        <v>10.185185185185185</v>
      </c>
      <c r="AN6" s="133">
        <f t="shared" si="12"/>
        <v>3.0092592592592591</v>
      </c>
      <c r="AO6" s="134" t="str">
        <f>IF(SUM(AP6:AY6)&gt;100,"－",SUM(AP6:AY6))</f>
        <v>－</v>
      </c>
      <c r="AP6" s="133">
        <f t="shared" ref="AP6:AY6" si="13">AP5/$AO5*100</f>
        <v>48.611111111111107</v>
      </c>
      <c r="AQ6" s="133">
        <f t="shared" si="13"/>
        <v>37.731481481481481</v>
      </c>
      <c r="AR6" s="133">
        <f t="shared" si="13"/>
        <v>26.157407407407408</v>
      </c>
      <c r="AS6" s="133">
        <f t="shared" si="13"/>
        <v>23.611111111111111</v>
      </c>
      <c r="AT6" s="133">
        <f t="shared" si="13"/>
        <v>36.342592592592595</v>
      </c>
      <c r="AU6" s="133">
        <f t="shared" si="13"/>
        <v>13.888888888888889</v>
      </c>
      <c r="AV6" s="133">
        <f t="shared" si="13"/>
        <v>29.398148148148145</v>
      </c>
      <c r="AW6" s="133">
        <f t="shared" si="13"/>
        <v>36.342592592592595</v>
      </c>
      <c r="AX6" s="133">
        <f t="shared" si="13"/>
        <v>6.9444444444444446</v>
      </c>
      <c r="AY6" s="133">
        <f t="shared" si="13"/>
        <v>3.0092592592592591</v>
      </c>
      <c r="AZ6" s="134">
        <f>IF(SUM(BA6:BF6)&gt;100,"－",SUM(BA6:BF6))</f>
        <v>100</v>
      </c>
      <c r="BA6" s="133">
        <f t="shared" ref="BA6:BF6" si="14">BA5/$AZ5*100</f>
        <v>26.666666666666668</v>
      </c>
      <c r="BB6" s="133">
        <f t="shared" si="14"/>
        <v>64.615384615384613</v>
      </c>
      <c r="BC6" s="133">
        <f t="shared" si="14"/>
        <v>4.6153846153846159</v>
      </c>
      <c r="BD6" s="133">
        <f t="shared" si="14"/>
        <v>0</v>
      </c>
      <c r="BE6" s="133">
        <f t="shared" si="14"/>
        <v>2.0512820512820511</v>
      </c>
      <c r="BF6" s="133">
        <f t="shared" si="14"/>
        <v>2.0512820512820511</v>
      </c>
      <c r="BG6" s="134">
        <f>IF(SUM(BH6:BM6)&gt;100,"－",SUM(BH6:BM6))</f>
        <v>100</v>
      </c>
      <c r="BH6" s="133">
        <f t="shared" ref="BH6:BM6" si="15">BH5/$BG5*100</f>
        <v>46.696035242290748</v>
      </c>
      <c r="BI6" s="133">
        <f t="shared" si="15"/>
        <v>38.766519823788549</v>
      </c>
      <c r="BJ6" s="133">
        <f t="shared" si="15"/>
        <v>0.88105726872246704</v>
      </c>
      <c r="BK6" s="133">
        <f t="shared" si="15"/>
        <v>0</v>
      </c>
      <c r="BL6" s="133">
        <f t="shared" si="15"/>
        <v>0</v>
      </c>
      <c r="BM6" s="133">
        <f t="shared" si="15"/>
        <v>13.656387665198238</v>
      </c>
      <c r="BN6" s="134">
        <f>IF(SUM(BO6:BT6)&gt;100,"－",SUM(BO6:BT6))</f>
        <v>99.999999999999986</v>
      </c>
      <c r="BO6" s="133">
        <f t="shared" ref="BO6:BT6" si="16">BO5/$BN5*100</f>
        <v>31.794871794871792</v>
      </c>
      <c r="BP6" s="133">
        <f t="shared" si="16"/>
        <v>62.051282051282051</v>
      </c>
      <c r="BQ6" s="133">
        <f t="shared" si="16"/>
        <v>3.5897435897435894</v>
      </c>
      <c r="BR6" s="133">
        <f t="shared" si="16"/>
        <v>0.51282051282051277</v>
      </c>
      <c r="BS6" s="133">
        <f t="shared" si="16"/>
        <v>1.0256410256410255</v>
      </c>
      <c r="BT6" s="133">
        <f t="shared" si="16"/>
        <v>1.0256410256410255</v>
      </c>
      <c r="BU6" s="134">
        <f>IF(SUM(BV6:CA6)&gt;100,"－",SUM(BV6:CA6))</f>
        <v>99.999999999999986</v>
      </c>
      <c r="BV6" s="133">
        <f t="shared" ref="BV6:CA6" si="17">BV5/$BU5*100</f>
        <v>43.612334801762117</v>
      </c>
      <c r="BW6" s="133">
        <f t="shared" si="17"/>
        <v>41.85022026431718</v>
      </c>
      <c r="BX6" s="133">
        <f t="shared" si="17"/>
        <v>1.7621145374449341</v>
      </c>
      <c r="BY6" s="133">
        <f t="shared" si="17"/>
        <v>0.44052863436123352</v>
      </c>
      <c r="BZ6" s="133">
        <f t="shared" si="17"/>
        <v>0.44052863436123352</v>
      </c>
      <c r="CA6" s="133">
        <f t="shared" si="17"/>
        <v>11.894273127753303</v>
      </c>
      <c r="CB6" s="134">
        <f>IF(SUM(CC6:CH6)&gt;100,"－",SUM(CC6:CH6))</f>
        <v>99.999999999999986</v>
      </c>
      <c r="CC6" s="133">
        <f t="shared" ref="CC6:CH6" si="18">CC5/$CB5*100</f>
        <v>27.179487179487179</v>
      </c>
      <c r="CD6" s="133">
        <f t="shared" si="18"/>
        <v>47.179487179487175</v>
      </c>
      <c r="CE6" s="133">
        <f t="shared" si="18"/>
        <v>17.435897435897434</v>
      </c>
      <c r="CF6" s="133">
        <f t="shared" si="18"/>
        <v>4.6153846153846159</v>
      </c>
      <c r="CG6" s="133">
        <f t="shared" si="18"/>
        <v>2.5641025641025639</v>
      </c>
      <c r="CH6" s="133">
        <f t="shared" si="18"/>
        <v>1.0256410256410255</v>
      </c>
      <c r="CI6" s="134">
        <f>IF(SUM(CJ6:CO6)&gt;100,"－",SUM(CJ6:CO6))</f>
        <v>100.00000000000003</v>
      </c>
      <c r="CJ6" s="133">
        <f t="shared" ref="CJ6:CO6" si="19">CJ5/$CI5*100</f>
        <v>38.766519823788549</v>
      </c>
      <c r="CK6" s="133">
        <f t="shared" si="19"/>
        <v>39.647577092511014</v>
      </c>
      <c r="CL6" s="133">
        <f t="shared" si="19"/>
        <v>4.8458149779735686</v>
      </c>
      <c r="CM6" s="133">
        <f t="shared" si="19"/>
        <v>0.88105726872246704</v>
      </c>
      <c r="CN6" s="133">
        <f t="shared" si="19"/>
        <v>3.5242290748898681</v>
      </c>
      <c r="CO6" s="133">
        <f t="shared" si="19"/>
        <v>12.334801762114537</v>
      </c>
      <c r="CP6" s="134">
        <f>IF(SUM(CQ6:CV6)&gt;100,"－",SUM(CQ6:CV6))</f>
        <v>100</v>
      </c>
      <c r="CQ6" s="133">
        <f t="shared" ref="CQ6:CV6" si="20">CQ5/$CP5*100</f>
        <v>20</v>
      </c>
      <c r="CR6" s="133">
        <f t="shared" si="20"/>
        <v>55.897435897435898</v>
      </c>
      <c r="CS6" s="133">
        <f t="shared" si="20"/>
        <v>6.666666666666667</v>
      </c>
      <c r="CT6" s="133">
        <f t="shared" si="20"/>
        <v>1.0256410256410255</v>
      </c>
      <c r="CU6" s="133">
        <f t="shared" si="20"/>
        <v>12.820512820512819</v>
      </c>
      <c r="CV6" s="133">
        <f t="shared" si="20"/>
        <v>3.5897435897435894</v>
      </c>
      <c r="CW6" s="134">
        <f>IF(SUM(CX6:DC6)&gt;100,"－",SUM(CX6:DC6))</f>
        <v>99.999999999999972</v>
      </c>
      <c r="CX6" s="133">
        <f t="shared" ref="CX6:DC6" si="21">CX5/$CW5*100</f>
        <v>32.158590308370044</v>
      </c>
      <c r="CY6" s="133">
        <f t="shared" si="21"/>
        <v>48.017621145374449</v>
      </c>
      <c r="CZ6" s="133">
        <f t="shared" si="21"/>
        <v>6.1674008810572687</v>
      </c>
      <c r="DA6" s="133">
        <f t="shared" si="21"/>
        <v>0.44052863436123352</v>
      </c>
      <c r="DB6" s="133">
        <f t="shared" si="21"/>
        <v>0.44052863436123352</v>
      </c>
      <c r="DC6" s="133">
        <f t="shared" si="21"/>
        <v>12.77533039647577</v>
      </c>
      <c r="DD6" s="134">
        <f>IF(SUM(DE6:DJ6)&gt;100,"－",SUM(DE6:DJ6))</f>
        <v>99.999999999999986</v>
      </c>
      <c r="DE6" s="133">
        <f t="shared" ref="DE6:DJ6" si="22">DE5/$DD5*100</f>
        <v>40.512820512820511</v>
      </c>
      <c r="DF6" s="133">
        <f t="shared" si="22"/>
        <v>52.307692307692314</v>
      </c>
      <c r="DG6" s="133">
        <f t="shared" si="22"/>
        <v>4.6153846153846159</v>
      </c>
      <c r="DH6" s="133">
        <f t="shared" si="22"/>
        <v>0</v>
      </c>
      <c r="DI6" s="133">
        <f t="shared" si="22"/>
        <v>1.5384615384615385</v>
      </c>
      <c r="DJ6" s="133">
        <f t="shared" si="22"/>
        <v>1.0256410256410255</v>
      </c>
      <c r="DK6" s="134">
        <f>IF(SUM(DL6:DQ6)&gt;100,"－",SUM(DL6:DQ6))</f>
        <v>100</v>
      </c>
      <c r="DL6" s="133">
        <f t="shared" ref="DL6:DQ6" si="23">DL5/$DK5*100</f>
        <v>46.255506607929512</v>
      </c>
      <c r="DM6" s="133">
        <f t="shared" si="23"/>
        <v>37.444933920704848</v>
      </c>
      <c r="DN6" s="133">
        <f t="shared" si="23"/>
        <v>3.5242290748898681</v>
      </c>
      <c r="DO6" s="133">
        <f t="shared" si="23"/>
        <v>0</v>
      </c>
      <c r="DP6" s="133">
        <f t="shared" si="23"/>
        <v>0.44052863436123352</v>
      </c>
      <c r="DQ6" s="133">
        <f t="shared" si="23"/>
        <v>12.334801762114537</v>
      </c>
      <c r="DR6" s="134">
        <f>IF(SUM(DS6:DX6)&gt;100,"－",SUM(DS6:DX6))</f>
        <v>100</v>
      </c>
      <c r="DS6" s="133">
        <f t="shared" ref="DS6:DX6" si="24">DS5/$DR5*100</f>
        <v>37.435897435897438</v>
      </c>
      <c r="DT6" s="133">
        <f t="shared" si="24"/>
        <v>54.358974358974358</v>
      </c>
      <c r="DU6" s="133">
        <f t="shared" si="24"/>
        <v>3.0769230769230771</v>
      </c>
      <c r="DV6" s="133">
        <f t="shared" si="24"/>
        <v>0</v>
      </c>
      <c r="DW6" s="133">
        <f t="shared" si="24"/>
        <v>3.5897435897435894</v>
      </c>
      <c r="DX6" s="133">
        <f t="shared" si="24"/>
        <v>1.5384615384615385</v>
      </c>
      <c r="DY6" s="134">
        <f>IF(SUM(DZ6:EE6)&gt;100,"－",SUM(DZ6:EE6))</f>
        <v>100.00000000000001</v>
      </c>
      <c r="DZ6" s="133">
        <f t="shared" ref="DZ6:EE6" si="25">DZ5/$DY5*100</f>
        <v>49.779735682819378</v>
      </c>
      <c r="EA6" s="133">
        <f t="shared" si="25"/>
        <v>35.242290748898682</v>
      </c>
      <c r="EB6" s="133">
        <f t="shared" si="25"/>
        <v>2.2026431718061676</v>
      </c>
      <c r="EC6" s="133">
        <f t="shared" si="25"/>
        <v>0</v>
      </c>
      <c r="ED6" s="133">
        <f t="shared" si="25"/>
        <v>0.88105726872246704</v>
      </c>
      <c r="EE6" s="133">
        <f t="shared" si="25"/>
        <v>11.894273127753303</v>
      </c>
      <c r="EF6" s="134">
        <f>IF(SUM(EG6:EI6)&gt;100,"－",SUM(EG6:EI6))</f>
        <v>99.999999999999986</v>
      </c>
      <c r="EG6" s="133">
        <f t="shared" ref="EG6:EI6" si="26">EG5/$EF5*100</f>
        <v>64.102564102564102</v>
      </c>
      <c r="EH6" s="133">
        <f t="shared" si="26"/>
        <v>34.358974358974358</v>
      </c>
      <c r="EI6" s="133">
        <f t="shared" si="26"/>
        <v>1.5384615384615385</v>
      </c>
      <c r="EJ6" s="134">
        <f>IF(SUM(EK6:EM6)&gt;100,"－",SUM(EK6:EM6))</f>
        <v>100.00000000000001</v>
      </c>
      <c r="EK6" s="133">
        <f>EK5/$EJ5*100</f>
        <v>81.497797356828201</v>
      </c>
      <c r="EL6" s="133">
        <f>EL5/$EJ5*100</f>
        <v>17.621145374449341</v>
      </c>
      <c r="EM6" s="133">
        <f>EM5/$EJ5*100</f>
        <v>0.88105726872246704</v>
      </c>
      <c r="EN6" s="134">
        <f>IF(SUM(EO6:EQ6)&gt;100,"－",SUM(EO6:EQ6))</f>
        <v>100</v>
      </c>
      <c r="EO6" s="133">
        <f>EO5/$EN5*100</f>
        <v>62.564102564102562</v>
      </c>
      <c r="EP6" s="133">
        <f>EP5/$EN5*100</f>
        <v>35.384615384615387</v>
      </c>
      <c r="EQ6" s="133">
        <f>EQ5/$EN5*100</f>
        <v>2.0512820512820511</v>
      </c>
      <c r="ER6" s="134">
        <f>IF(SUM(ES6:EU6)&gt;100,"－",SUM(ES6:EU6))</f>
        <v>100</v>
      </c>
      <c r="ES6" s="133">
        <f>ES5/$ER5*100</f>
        <v>83.259911894273131</v>
      </c>
      <c r="ET6" s="133">
        <f>ET5/$ER5*100</f>
        <v>15.418502202643172</v>
      </c>
      <c r="EU6" s="133">
        <f>EU5/$ER5*100</f>
        <v>1.3215859030837005</v>
      </c>
      <c r="EV6" s="134">
        <f>IF(SUM(EW6:EY6)&gt;100,"－",SUM(EW6:EY6))</f>
        <v>100</v>
      </c>
      <c r="EW6" s="133">
        <f>EW5/$EV5*100</f>
        <v>30.555555555555557</v>
      </c>
      <c r="EX6" s="133">
        <f>EX5/$EV5*100</f>
        <v>47.453703703703702</v>
      </c>
      <c r="EY6" s="133">
        <f>EY5/$EV5*100</f>
        <v>21.99074074074074</v>
      </c>
      <c r="EZ6" s="134">
        <f>IF(SUM(FA6:FC6)&gt;100,"－",SUM(FA6:FC6))</f>
        <v>100</v>
      </c>
      <c r="FA6" s="133">
        <f>FA5/$EZ5*100</f>
        <v>57.870370370370374</v>
      </c>
      <c r="FB6" s="133">
        <f>FB5/$EZ5*100</f>
        <v>14.814814814814813</v>
      </c>
      <c r="FC6" s="133">
        <f>FC5/$EZ5*100</f>
        <v>27.314814814814813</v>
      </c>
      <c r="FD6" s="134">
        <f>IF(SUM(FE6:FG6)&gt;100,"－",SUM(FE6:FG6))</f>
        <v>100</v>
      </c>
      <c r="FE6" s="133">
        <f>FE5/$FD5*100</f>
        <v>5.3240740740740744</v>
      </c>
      <c r="FF6" s="133">
        <f>FF5/$FD5*100</f>
        <v>53.935185185185183</v>
      </c>
      <c r="FG6" s="133">
        <f>FG5/$FD5*100</f>
        <v>40.74074074074074</v>
      </c>
      <c r="FH6" s="134">
        <f>IF(SUM(FI6:FK6)&gt;100,"－",SUM(FI6:FK6))</f>
        <v>100</v>
      </c>
      <c r="FI6" s="133">
        <f>FI5/$FH5*100</f>
        <v>8.7962962962962958</v>
      </c>
      <c r="FJ6" s="133">
        <f>FJ5/$FH5*100</f>
        <v>41.666666666666671</v>
      </c>
      <c r="FK6" s="133">
        <f>FK5/$FH5*100</f>
        <v>49.537037037037038</v>
      </c>
      <c r="FL6" s="134">
        <f>IF(SUM(FM6:FO6)&gt;100,"－",SUM(FM6:FO6))</f>
        <v>100.00000000000001</v>
      </c>
      <c r="FM6" s="133">
        <f>FM5/$FL5*100</f>
        <v>37.5</v>
      </c>
      <c r="FN6" s="133">
        <f>FN5/$FL5*100</f>
        <v>39.120370370370374</v>
      </c>
      <c r="FO6" s="133">
        <f>FO5/$FL5*100</f>
        <v>23.37962962962963</v>
      </c>
      <c r="FP6" s="134">
        <f>IF(SUM(FQ6:FS6)&gt;100,"－",SUM(FQ6:FS6))</f>
        <v>100</v>
      </c>
      <c r="FQ6" s="133">
        <f>FQ5/$FP5*100</f>
        <v>54.629629629629626</v>
      </c>
      <c r="FR6" s="133">
        <f>FR5/$FP5*100</f>
        <v>16.666666666666664</v>
      </c>
      <c r="FS6" s="133">
        <f>FS5/$FP5*100</f>
        <v>28.703703703703702</v>
      </c>
      <c r="FT6" s="134">
        <f>IF(SUM(FU6:FX6)&gt;100,"－",SUM(FU6:FX6))</f>
        <v>99.999999999999986</v>
      </c>
      <c r="FU6" s="133">
        <f>FU5/$FT5*100</f>
        <v>1.0256410256410255</v>
      </c>
      <c r="FV6" s="133">
        <f>FV5/$FT5*100</f>
        <v>66.666666666666657</v>
      </c>
      <c r="FW6" s="133">
        <f>FW5/$FT5*100</f>
        <v>4.1025641025641022</v>
      </c>
      <c r="FX6" s="133">
        <f>FX5/$FT5*100</f>
        <v>28.205128205128204</v>
      </c>
      <c r="FY6" s="134">
        <f>IF(SUM(FZ6:GC6)&gt;100,"－",SUM(FZ6:GC6))</f>
        <v>100</v>
      </c>
      <c r="FZ6" s="133">
        <f>FZ5/$FY5*100</f>
        <v>0.44052863436123352</v>
      </c>
      <c r="GA6" s="133">
        <f>GA5/$FY5*100</f>
        <v>52.863436123348016</v>
      </c>
      <c r="GB6" s="133">
        <f>GB5/$FY5*100</f>
        <v>3.5242290748898681</v>
      </c>
      <c r="GC6" s="133">
        <f>GC5/$FY5*100</f>
        <v>43.171806167400881</v>
      </c>
      <c r="GD6" s="134">
        <f>IF(SUM(GE6:GH6)&gt;100,"－",SUM(GE6:GH6))</f>
        <v>100</v>
      </c>
      <c r="GE6" s="133">
        <f>GE5/$GD5*100</f>
        <v>1.5384615384615385</v>
      </c>
      <c r="GF6" s="133">
        <f>GF5/$GD5*100</f>
        <v>28.717948717948715</v>
      </c>
      <c r="GG6" s="133">
        <f>GG5/$GD5*100</f>
        <v>0.51282051282051277</v>
      </c>
      <c r="GH6" s="133">
        <f>GH5/$GD5*100</f>
        <v>69.230769230769226</v>
      </c>
      <c r="GI6" s="134">
        <f>IF(SUM(GJ6:GM6)&gt;100,"－",SUM(GJ6:GM6))</f>
        <v>100</v>
      </c>
      <c r="GJ6" s="133">
        <f>GJ5/$GI5*100</f>
        <v>0</v>
      </c>
      <c r="GK6" s="133">
        <f>GK5/$GI5*100</f>
        <v>30.837004405286343</v>
      </c>
      <c r="GL6" s="133">
        <f>GL5/$GI5*100</f>
        <v>0.88105726872246704</v>
      </c>
      <c r="GM6" s="133">
        <f>GM5/$GI5*100</f>
        <v>68.281938325991192</v>
      </c>
      <c r="GN6" s="134">
        <f>IF(SUM(GO6:GR6)&gt;100,"－",SUM(GO6:GR6))</f>
        <v>100</v>
      </c>
      <c r="GO6" s="133">
        <f>GO5/$GN5*100</f>
        <v>1.0256410256410255</v>
      </c>
      <c r="GP6" s="133">
        <f>GP5/$GN5*100</f>
        <v>49.230769230769234</v>
      </c>
      <c r="GQ6" s="133">
        <f>GQ5/$GN5*100</f>
        <v>2.5641025641025639</v>
      </c>
      <c r="GR6" s="133">
        <f>GR5/$GN5*100</f>
        <v>47.179487179487175</v>
      </c>
      <c r="GS6" s="134">
        <f>IF(SUM(GT6:GW6)&gt;100,"－",SUM(GT6:GW6))</f>
        <v>100</v>
      </c>
      <c r="GT6" s="133">
        <f>GT5/$GS5*100</f>
        <v>0</v>
      </c>
      <c r="GU6" s="133">
        <f>GU5/$GS5*100</f>
        <v>48.458149779735685</v>
      </c>
      <c r="GV6" s="133">
        <f>GV5/$GS5*100</f>
        <v>3.9647577092511015</v>
      </c>
      <c r="GW6" s="133">
        <f>GW5/$GS5*100</f>
        <v>47.577092511013213</v>
      </c>
      <c r="GX6" s="134">
        <f>IF(SUM(GY6:HC6)&gt;100,"－",SUM(GY6:HC6))</f>
        <v>99.999999999999986</v>
      </c>
      <c r="GY6" s="133">
        <f>GY5/$GX5*100</f>
        <v>15.50925925925926</v>
      </c>
      <c r="GZ6" s="133">
        <f>GZ5/$GX5*100</f>
        <v>71.990740740740748</v>
      </c>
      <c r="HA6" s="133">
        <f>HA5/$GX5*100</f>
        <v>9.4907407407407405</v>
      </c>
      <c r="HB6" s="133">
        <f>HB5/$GX5*100</f>
        <v>1.6203703703703702</v>
      </c>
      <c r="HC6" s="133">
        <f>HC5/$GX5*100</f>
        <v>1.3888888888888888</v>
      </c>
      <c r="HD6" s="134">
        <f>IF(SUM(HE6:HI6)&gt;100,"－",SUM(HE6:HI6))</f>
        <v>100</v>
      </c>
      <c r="HE6" s="133">
        <f>HE5/$HD5*100</f>
        <v>6.481481481481481</v>
      </c>
      <c r="HF6" s="133">
        <f>HF5/$HD5*100</f>
        <v>68.287037037037038</v>
      </c>
      <c r="HG6" s="133">
        <f>HG5/$HD5*100</f>
        <v>19.907407407407408</v>
      </c>
      <c r="HH6" s="133">
        <f>HH5/$HD5*100</f>
        <v>4.1666666666666661</v>
      </c>
      <c r="HI6" s="133">
        <f>HI5/$HD5*100</f>
        <v>1.1574074074074074</v>
      </c>
      <c r="HJ6" s="134">
        <f>IF(SUM(HK6:HO6)&gt;100,"－",SUM(HK6:HO6))</f>
        <v>99.999999999999986</v>
      </c>
      <c r="HK6" s="133">
        <f>HK5/$HJ5*100</f>
        <v>11.342592592592593</v>
      </c>
      <c r="HL6" s="133">
        <f>HL5/$HJ5*100</f>
        <v>64.351851851851848</v>
      </c>
      <c r="HM6" s="133">
        <f>HM5/$HJ5*100</f>
        <v>21.296296296296298</v>
      </c>
      <c r="HN6" s="133">
        <f>HN5/$HJ5*100</f>
        <v>1.6203703703703702</v>
      </c>
      <c r="HO6" s="133">
        <f>HO5/$HJ5*100</f>
        <v>1.3888888888888888</v>
      </c>
      <c r="HP6" s="134">
        <f>IF(SUM(HQ6:HU6)&gt;100,"－",SUM(HQ6:HU6))</f>
        <v>100</v>
      </c>
      <c r="HQ6" s="133">
        <f>HQ5/$HP5*100</f>
        <v>9.7222222222222232</v>
      </c>
      <c r="HR6" s="133">
        <f>HR5/$HP5*100</f>
        <v>66.666666666666657</v>
      </c>
      <c r="HS6" s="133">
        <f>HS5/$HP5*100</f>
        <v>20.833333333333336</v>
      </c>
      <c r="HT6" s="133">
        <f>HT5/$HP5*100</f>
        <v>2.083333333333333</v>
      </c>
      <c r="HU6" s="133">
        <f>HU5/$HP5*100</f>
        <v>0.69444444444444442</v>
      </c>
      <c r="HV6" s="134">
        <f>IF(SUM(HW6:IA6)&gt;100,"－",SUM(HW6:IA6))</f>
        <v>99.999999999999986</v>
      </c>
      <c r="HW6" s="133">
        <f>HW5/$HV5*100</f>
        <v>30.324074074074076</v>
      </c>
      <c r="HX6" s="133">
        <f>HX5/$HV5*100</f>
        <v>52.546296296296291</v>
      </c>
      <c r="HY6" s="133">
        <f>HY5/$HV5*100</f>
        <v>14.814814814814813</v>
      </c>
      <c r="HZ6" s="133">
        <f>HZ5/$HV5*100</f>
        <v>1.3888888888888888</v>
      </c>
      <c r="IA6" s="133">
        <f>IA5/$HV5*100</f>
        <v>0.92592592592592582</v>
      </c>
      <c r="IB6" s="134">
        <f>IF(SUM(IC6:IG6)&gt;100,"－",SUM(IC6:IG6))</f>
        <v>99.999999999999986</v>
      </c>
      <c r="IC6" s="133">
        <f>IC5/$IB5*100</f>
        <v>37.5</v>
      </c>
      <c r="ID6" s="133">
        <f>ID5/$IB5*100</f>
        <v>50.231481481481474</v>
      </c>
      <c r="IE6" s="133">
        <f>IE5/$IB5*100</f>
        <v>7.6388888888888893</v>
      </c>
      <c r="IF6" s="133">
        <f>IF5/$IB5*100</f>
        <v>3.9351851851851851</v>
      </c>
      <c r="IG6" s="133">
        <f>IG5/$IB5*100</f>
        <v>0.69444444444444442</v>
      </c>
      <c r="IH6" s="134">
        <f>IF(SUM(II6:IM6)&gt;100,"－",SUM(II6:IM6))</f>
        <v>100</v>
      </c>
      <c r="II6" s="133">
        <f>II5/$IH5*100</f>
        <v>8.1018518518518512</v>
      </c>
      <c r="IJ6" s="133">
        <f>IJ5/$IH5*100</f>
        <v>61.574074074074069</v>
      </c>
      <c r="IK6" s="133">
        <f>IK5/$IH5*100</f>
        <v>26.157407407407408</v>
      </c>
      <c r="IL6" s="133">
        <f>IL5/$IH5*100</f>
        <v>3.7037037037037033</v>
      </c>
      <c r="IM6" s="133">
        <f>IM5/$IH5*100</f>
        <v>0.46296296296296291</v>
      </c>
      <c r="IN6" s="134">
        <f>IF(SUM(IO6:IS6)&gt;100,"－",SUM(IO6:IS6))</f>
        <v>99.999999999999972</v>
      </c>
      <c r="IO6" s="133">
        <f>IO5/$IN5*100</f>
        <v>8.7962962962962958</v>
      </c>
      <c r="IP6" s="133">
        <f>IP5/$IN5*100</f>
        <v>66.666666666666657</v>
      </c>
      <c r="IQ6" s="133">
        <f>IQ5/$IN5*100</f>
        <v>20.601851851851851</v>
      </c>
      <c r="IR6" s="133">
        <f>IR5/$IN5*100</f>
        <v>2.3148148148148149</v>
      </c>
      <c r="IS6" s="133">
        <f>IS5/$IN5*100</f>
        <v>1.6203703703703702</v>
      </c>
      <c r="IT6" s="134">
        <f>IF(SUM(IU6:IY6)&gt;100,"－",SUM(IU6:IY6))</f>
        <v>99.999999999999986</v>
      </c>
      <c r="IU6" s="133">
        <f>IU5/$IT5*100</f>
        <v>15.046296296296296</v>
      </c>
      <c r="IV6" s="133">
        <f>IV5/$IT5*100</f>
        <v>50.231481481481474</v>
      </c>
      <c r="IW6" s="133">
        <f>IW5/$IT5*100</f>
        <v>29.629629629629626</v>
      </c>
      <c r="IX6" s="133">
        <f>IX5/$IT5*100</f>
        <v>4.1666666666666661</v>
      </c>
      <c r="IY6" s="133">
        <f>IY5/$IT5*100</f>
        <v>0.92592592592592582</v>
      </c>
    </row>
    <row r="7" spans="1:259" ht="15" customHeight="1" x14ac:dyDescent="0.15">
      <c r="A7" s="242" t="s">
        <v>616</v>
      </c>
      <c r="B7" s="135" t="s">
        <v>617</v>
      </c>
      <c r="C7" s="128">
        <f t="shared" ref="C7:C14" si="27">C20</f>
        <v>19</v>
      </c>
      <c r="D7" s="139">
        <f t="shared" ref="D7:F14" si="28">IF($C7=0,0,D20/$C7*100)</f>
        <v>73.68421052631578</v>
      </c>
      <c r="E7" s="139">
        <f t="shared" si="28"/>
        <v>21.052631578947366</v>
      </c>
      <c r="F7" s="139">
        <f t="shared" si="28"/>
        <v>5.2631578947368416</v>
      </c>
      <c r="G7" s="128">
        <f t="shared" ref="G7:G14" si="29">G20</f>
        <v>19</v>
      </c>
      <c r="H7" s="139">
        <f t="shared" ref="H7:N14" si="30">IF($G7=0,0,H20/$G7*100)</f>
        <v>73.68421052631578</v>
      </c>
      <c r="I7" s="139">
        <f t="shared" si="30"/>
        <v>0</v>
      </c>
      <c r="J7" s="139">
        <f t="shared" si="30"/>
        <v>0</v>
      </c>
      <c r="K7" s="139">
        <f t="shared" si="30"/>
        <v>5.2631578947368416</v>
      </c>
      <c r="L7" s="139">
        <f t="shared" si="30"/>
        <v>0</v>
      </c>
      <c r="M7" s="139">
        <f t="shared" si="30"/>
        <v>15.789473684210526</v>
      </c>
      <c r="N7" s="139">
        <f t="shared" si="30"/>
        <v>5.2631578947368416</v>
      </c>
      <c r="O7" s="128">
        <f t="shared" ref="O7:O14" si="31">O20</f>
        <v>19</v>
      </c>
      <c r="P7" s="139">
        <f t="shared" ref="P7:S14" si="32">IF($O7=0,0,P20/$O7*100)</f>
        <v>42.105263157894733</v>
      </c>
      <c r="Q7" s="139">
        <f t="shared" si="32"/>
        <v>42.105263157894733</v>
      </c>
      <c r="R7" s="139">
        <f t="shared" si="32"/>
        <v>15.789473684210526</v>
      </c>
      <c r="S7" s="139">
        <f t="shared" si="32"/>
        <v>0</v>
      </c>
      <c r="T7" s="128">
        <f t="shared" ref="T7:T14" si="33">T20</f>
        <v>19</v>
      </c>
      <c r="U7" s="139">
        <f t="shared" ref="U7:Z14" si="34">IF($T7=0,0,U20/$T7*100)</f>
        <v>57.894736842105267</v>
      </c>
      <c r="V7" s="139">
        <f t="shared" si="34"/>
        <v>15.789473684210526</v>
      </c>
      <c r="W7" s="139">
        <f t="shared" si="34"/>
        <v>10.526315789473683</v>
      </c>
      <c r="X7" s="139">
        <f t="shared" si="34"/>
        <v>15.789473684210526</v>
      </c>
      <c r="Y7" s="139">
        <f t="shared" si="34"/>
        <v>0</v>
      </c>
      <c r="Z7" s="139">
        <f t="shared" si="34"/>
        <v>0</v>
      </c>
      <c r="AA7" s="128">
        <f t="shared" ref="AA7:AA14" si="35">AA20</f>
        <v>19</v>
      </c>
      <c r="AB7" s="139">
        <f t="shared" ref="AB7:AD14" si="36">IF($AA7=0,0,AB20/$AA7*100)</f>
        <v>36.84210526315789</v>
      </c>
      <c r="AC7" s="139">
        <f t="shared" si="36"/>
        <v>63.157894736842103</v>
      </c>
      <c r="AD7" s="139">
        <f t="shared" si="36"/>
        <v>0</v>
      </c>
      <c r="AE7" s="128">
        <f t="shared" ref="AE7:AE14" si="37">AE20</f>
        <v>19</v>
      </c>
      <c r="AF7" s="139">
        <f t="shared" ref="AF7:AN14" si="38">IF($AE7=0,0,AF20/$AE7*100)</f>
        <v>21.052631578947366</v>
      </c>
      <c r="AG7" s="139">
        <f t="shared" si="38"/>
        <v>36.84210526315789</v>
      </c>
      <c r="AH7" s="139">
        <f t="shared" si="38"/>
        <v>0</v>
      </c>
      <c r="AI7" s="139">
        <f t="shared" si="38"/>
        <v>10.526315789473683</v>
      </c>
      <c r="AJ7" s="139">
        <f t="shared" si="38"/>
        <v>15.789473684210526</v>
      </c>
      <c r="AK7" s="139">
        <f t="shared" si="38"/>
        <v>0</v>
      </c>
      <c r="AL7" s="139">
        <f t="shared" si="38"/>
        <v>5.2631578947368416</v>
      </c>
      <c r="AM7" s="139">
        <f t="shared" si="38"/>
        <v>15.789473684210526</v>
      </c>
      <c r="AN7" s="139">
        <f t="shared" si="38"/>
        <v>10.526315789473683</v>
      </c>
      <c r="AO7" s="128">
        <f t="shared" ref="AO7:AO14" si="39">AO20</f>
        <v>19</v>
      </c>
      <c r="AP7" s="139">
        <f t="shared" ref="AP7:AY14" si="40">IF($AO7=0,0,AP20/$AO7*100)</f>
        <v>52.631578947368418</v>
      </c>
      <c r="AQ7" s="139">
        <f t="shared" si="40"/>
        <v>42.105263157894733</v>
      </c>
      <c r="AR7" s="139">
        <f t="shared" si="40"/>
        <v>26.315789473684209</v>
      </c>
      <c r="AS7" s="139">
        <f t="shared" si="40"/>
        <v>10.526315789473683</v>
      </c>
      <c r="AT7" s="139">
        <f t="shared" si="40"/>
        <v>63.157894736842103</v>
      </c>
      <c r="AU7" s="139">
        <f t="shared" si="40"/>
        <v>21.052631578947366</v>
      </c>
      <c r="AV7" s="139">
        <f t="shared" si="40"/>
        <v>26.315789473684209</v>
      </c>
      <c r="AW7" s="139">
        <f t="shared" si="40"/>
        <v>31.578947368421051</v>
      </c>
      <c r="AX7" s="139">
        <f t="shared" si="40"/>
        <v>10.526315789473683</v>
      </c>
      <c r="AY7" s="139">
        <f t="shared" si="40"/>
        <v>0</v>
      </c>
      <c r="AZ7" s="128">
        <f t="shared" ref="AZ7:AZ14" si="41">AZ20</f>
        <v>14</v>
      </c>
      <c r="BA7" s="139">
        <f t="shared" ref="BA7:BF14" si="42">IF($AZ7=0,0,BA20/$AZ7*100)</f>
        <v>21.428571428571427</v>
      </c>
      <c r="BB7" s="139">
        <f t="shared" si="42"/>
        <v>71.428571428571431</v>
      </c>
      <c r="BC7" s="139">
        <f t="shared" si="42"/>
        <v>7.1428571428571423</v>
      </c>
      <c r="BD7" s="139">
        <f t="shared" si="42"/>
        <v>0</v>
      </c>
      <c r="BE7" s="139">
        <f t="shared" si="42"/>
        <v>0</v>
      </c>
      <c r="BF7" s="139">
        <f t="shared" si="42"/>
        <v>0</v>
      </c>
      <c r="BG7" s="128">
        <f t="shared" ref="BG7:BG14" si="43">BG20</f>
        <v>4</v>
      </c>
      <c r="BH7" s="139">
        <f t="shared" ref="BH7:BM14" si="44">IF($BG7=0,0,BH20/$BG7*100)</f>
        <v>50</v>
      </c>
      <c r="BI7" s="139">
        <f t="shared" si="44"/>
        <v>25</v>
      </c>
      <c r="BJ7" s="139">
        <f t="shared" si="44"/>
        <v>0</v>
      </c>
      <c r="BK7" s="139">
        <f t="shared" si="44"/>
        <v>0</v>
      </c>
      <c r="BL7" s="139">
        <f t="shared" si="44"/>
        <v>0</v>
      </c>
      <c r="BM7" s="139">
        <f t="shared" si="44"/>
        <v>25</v>
      </c>
      <c r="BN7" s="128">
        <f t="shared" ref="BN7:BN14" si="45">BN20</f>
        <v>14</v>
      </c>
      <c r="BO7" s="139">
        <f t="shared" ref="BO7:BT14" si="46">IF($BN7=0,0,BO20/$BN7*100)</f>
        <v>35.714285714285715</v>
      </c>
      <c r="BP7" s="139">
        <f t="shared" si="46"/>
        <v>57.142857142857139</v>
      </c>
      <c r="BQ7" s="139">
        <f t="shared" si="46"/>
        <v>7.1428571428571423</v>
      </c>
      <c r="BR7" s="139">
        <f t="shared" si="46"/>
        <v>0</v>
      </c>
      <c r="BS7" s="139">
        <f t="shared" si="46"/>
        <v>0</v>
      </c>
      <c r="BT7" s="139">
        <f t="shared" si="46"/>
        <v>0</v>
      </c>
      <c r="BU7" s="128">
        <f t="shared" ref="BU7:BU14" si="47">BU20</f>
        <v>4</v>
      </c>
      <c r="BV7" s="139">
        <f t="shared" ref="BV7:CA14" si="48">IF($BU7=0,0,BV20/$BU7*100)</f>
        <v>25</v>
      </c>
      <c r="BW7" s="139">
        <f t="shared" si="48"/>
        <v>50</v>
      </c>
      <c r="BX7" s="139">
        <f t="shared" si="48"/>
        <v>0</v>
      </c>
      <c r="BY7" s="139">
        <f t="shared" si="48"/>
        <v>0</v>
      </c>
      <c r="BZ7" s="139">
        <f t="shared" si="48"/>
        <v>0</v>
      </c>
      <c r="CA7" s="139">
        <f t="shared" si="48"/>
        <v>25</v>
      </c>
      <c r="CB7" s="128">
        <f t="shared" ref="CB7:CB14" si="49">CB20</f>
        <v>14</v>
      </c>
      <c r="CC7" s="139">
        <f t="shared" ref="CC7:CH14" si="50">IF($CB7=0,0,CC20/$CB7*100)</f>
        <v>0</v>
      </c>
      <c r="CD7" s="139">
        <f t="shared" si="50"/>
        <v>50</v>
      </c>
      <c r="CE7" s="139">
        <f t="shared" si="50"/>
        <v>28.571428571428569</v>
      </c>
      <c r="CF7" s="139">
        <f t="shared" si="50"/>
        <v>14.285714285714285</v>
      </c>
      <c r="CG7" s="139">
        <f t="shared" si="50"/>
        <v>7.1428571428571423</v>
      </c>
      <c r="CH7" s="139">
        <f t="shared" si="50"/>
        <v>0</v>
      </c>
      <c r="CI7" s="128">
        <f t="shared" ref="CI7:CI14" si="51">CI20</f>
        <v>4</v>
      </c>
      <c r="CJ7" s="139">
        <f t="shared" ref="CJ7:CO14" si="52">IF($CI7=0,0,CJ20/$CI7*100)</f>
        <v>25</v>
      </c>
      <c r="CK7" s="139">
        <f t="shared" si="52"/>
        <v>25</v>
      </c>
      <c r="CL7" s="139">
        <f t="shared" si="52"/>
        <v>25</v>
      </c>
      <c r="CM7" s="139">
        <f t="shared" si="52"/>
        <v>0</v>
      </c>
      <c r="CN7" s="139">
        <f t="shared" si="52"/>
        <v>0</v>
      </c>
      <c r="CO7" s="139">
        <f t="shared" si="52"/>
        <v>25</v>
      </c>
      <c r="CP7" s="128">
        <f t="shared" ref="CP7:CP14" si="53">CP20</f>
        <v>14</v>
      </c>
      <c r="CQ7" s="139">
        <f t="shared" ref="CQ7:CV14" si="54">IF($CP7=0,0,CQ20/$CP7*100)</f>
        <v>7.1428571428571423</v>
      </c>
      <c r="CR7" s="139">
        <f t="shared" si="54"/>
        <v>71.428571428571431</v>
      </c>
      <c r="CS7" s="139">
        <f t="shared" si="54"/>
        <v>7.1428571428571423</v>
      </c>
      <c r="CT7" s="139">
        <f t="shared" si="54"/>
        <v>7.1428571428571423</v>
      </c>
      <c r="CU7" s="139">
        <f t="shared" si="54"/>
        <v>0</v>
      </c>
      <c r="CV7" s="139">
        <f t="shared" si="54"/>
        <v>7.1428571428571423</v>
      </c>
      <c r="CW7" s="128">
        <f t="shared" ref="CW7:CW14" si="55">CW20</f>
        <v>4</v>
      </c>
      <c r="CX7" s="139">
        <f t="shared" ref="CX7:DC14" si="56">IF($CW7=0,0,CX20/$CW7*100)</f>
        <v>25</v>
      </c>
      <c r="CY7" s="139">
        <f t="shared" si="56"/>
        <v>50</v>
      </c>
      <c r="CZ7" s="139">
        <f t="shared" si="56"/>
        <v>0</v>
      </c>
      <c r="DA7" s="139">
        <f t="shared" si="56"/>
        <v>0</v>
      </c>
      <c r="DB7" s="139">
        <f t="shared" si="56"/>
        <v>0</v>
      </c>
      <c r="DC7" s="139">
        <f t="shared" si="56"/>
        <v>25</v>
      </c>
      <c r="DD7" s="128">
        <f t="shared" ref="DD7:DD14" si="57">DD20</f>
        <v>14</v>
      </c>
      <c r="DE7" s="139">
        <f t="shared" ref="DE7:DJ14" si="58">IF($DD7=0,0,DE20/$DD7*100)</f>
        <v>57.142857142857139</v>
      </c>
      <c r="DF7" s="139">
        <f t="shared" si="58"/>
        <v>35.714285714285715</v>
      </c>
      <c r="DG7" s="139">
        <f t="shared" si="58"/>
        <v>7.1428571428571423</v>
      </c>
      <c r="DH7" s="139">
        <f t="shared" si="58"/>
        <v>0</v>
      </c>
      <c r="DI7" s="139">
        <f t="shared" si="58"/>
        <v>0</v>
      </c>
      <c r="DJ7" s="139">
        <f t="shared" si="58"/>
        <v>0</v>
      </c>
      <c r="DK7" s="128">
        <f t="shared" ref="DK7:DK14" si="59">DK20</f>
        <v>4</v>
      </c>
      <c r="DL7" s="139">
        <f t="shared" ref="DL7:DQ14" si="60">IF($DK7=0,0,DL20/$DK7*100)</f>
        <v>25</v>
      </c>
      <c r="DM7" s="139">
        <f t="shared" si="60"/>
        <v>50</v>
      </c>
      <c r="DN7" s="139">
        <f t="shared" si="60"/>
        <v>0</v>
      </c>
      <c r="DO7" s="139">
        <f t="shared" si="60"/>
        <v>0</v>
      </c>
      <c r="DP7" s="139">
        <f t="shared" si="60"/>
        <v>0</v>
      </c>
      <c r="DQ7" s="139">
        <f t="shared" si="60"/>
        <v>25</v>
      </c>
      <c r="DR7" s="128">
        <f t="shared" ref="DR7:DR14" si="61">DR20</f>
        <v>14</v>
      </c>
      <c r="DS7" s="139">
        <f t="shared" ref="DS7:DX14" si="62">IF($DR7=0,0,DS20/$DR7*100)</f>
        <v>35.714285714285715</v>
      </c>
      <c r="DT7" s="139">
        <f t="shared" si="62"/>
        <v>50</v>
      </c>
      <c r="DU7" s="139">
        <f t="shared" si="62"/>
        <v>0</v>
      </c>
      <c r="DV7" s="139">
        <f t="shared" si="62"/>
        <v>0</v>
      </c>
      <c r="DW7" s="139">
        <f t="shared" si="62"/>
        <v>7.1428571428571423</v>
      </c>
      <c r="DX7" s="139">
        <f t="shared" si="62"/>
        <v>7.1428571428571423</v>
      </c>
      <c r="DY7" s="128">
        <f t="shared" ref="DY7:DY14" si="63">DY20</f>
        <v>4</v>
      </c>
      <c r="DZ7" s="139">
        <f t="shared" ref="DZ7:EE14" si="64">IF($DY7=0,0,DZ20/$DY7*100)</f>
        <v>50</v>
      </c>
      <c r="EA7" s="139">
        <f t="shared" si="64"/>
        <v>25</v>
      </c>
      <c r="EB7" s="139">
        <f t="shared" si="64"/>
        <v>0</v>
      </c>
      <c r="EC7" s="139">
        <f t="shared" si="64"/>
        <v>0</v>
      </c>
      <c r="ED7" s="139">
        <f t="shared" si="64"/>
        <v>0</v>
      </c>
      <c r="EE7" s="139">
        <f t="shared" si="64"/>
        <v>25</v>
      </c>
      <c r="EF7" s="128">
        <f t="shared" ref="EF7:EF14" si="65">EF20</f>
        <v>14</v>
      </c>
      <c r="EG7" s="139">
        <f t="shared" ref="EG7:EI14" si="66">IF($EF7=0,0,EG20/$EF7*100)</f>
        <v>57.142857142857139</v>
      </c>
      <c r="EH7" s="139">
        <f t="shared" si="66"/>
        <v>42.857142857142854</v>
      </c>
      <c r="EI7" s="139">
        <f t="shared" si="66"/>
        <v>0</v>
      </c>
      <c r="EJ7" s="128">
        <f t="shared" ref="EJ7:EJ14" si="67">EJ20</f>
        <v>4</v>
      </c>
      <c r="EK7" s="139">
        <f t="shared" ref="EK7:EM14" si="68">IF($EJ7=0,0,EK20/$EJ7*100)</f>
        <v>75</v>
      </c>
      <c r="EL7" s="139">
        <f t="shared" si="68"/>
        <v>25</v>
      </c>
      <c r="EM7" s="139">
        <f t="shared" si="68"/>
        <v>0</v>
      </c>
      <c r="EN7" s="128">
        <f t="shared" ref="EN7:EN14" si="69">EN20</f>
        <v>14</v>
      </c>
      <c r="EO7" s="139">
        <f t="shared" ref="EO7:EQ14" si="70">IF($EN7=0,0,EO20/$EN7*100)</f>
        <v>35.714285714285715</v>
      </c>
      <c r="EP7" s="139">
        <f t="shared" si="70"/>
        <v>57.142857142857139</v>
      </c>
      <c r="EQ7" s="139">
        <f t="shared" si="70"/>
        <v>7.1428571428571423</v>
      </c>
      <c r="ER7" s="128">
        <f t="shared" ref="ER7:ER14" si="71">ER20</f>
        <v>4</v>
      </c>
      <c r="ES7" s="139">
        <f t="shared" ref="ES7:EU14" si="72">IF($ER7=0,0,ES20/$ER7*100)</f>
        <v>100</v>
      </c>
      <c r="ET7" s="139">
        <f t="shared" si="72"/>
        <v>0</v>
      </c>
      <c r="EU7" s="139">
        <f t="shared" si="72"/>
        <v>0</v>
      </c>
      <c r="EV7" s="128">
        <f t="shared" ref="EV7:EV14" si="73">EV20</f>
        <v>19</v>
      </c>
      <c r="EW7" s="139">
        <f t="shared" ref="EW7:EY14" si="74">IF($EV7=0,0,EW20/$EV7*100)</f>
        <v>21.052631578947366</v>
      </c>
      <c r="EX7" s="139">
        <f t="shared" si="74"/>
        <v>52.631578947368418</v>
      </c>
      <c r="EY7" s="139">
        <f t="shared" si="74"/>
        <v>26.315789473684209</v>
      </c>
      <c r="EZ7" s="128">
        <f t="shared" ref="EZ7:EZ14" si="75">EZ20</f>
        <v>19</v>
      </c>
      <c r="FA7" s="139">
        <f t="shared" ref="FA7:FC14" si="76">IF($EZ7=0,0,FA20/$EZ7*100)</f>
        <v>47.368421052631575</v>
      </c>
      <c r="FB7" s="139">
        <f t="shared" si="76"/>
        <v>10.526315789473683</v>
      </c>
      <c r="FC7" s="139">
        <f t="shared" si="76"/>
        <v>42.105263157894733</v>
      </c>
      <c r="FD7" s="128">
        <f t="shared" ref="FD7:FD14" si="77">FD20</f>
        <v>19</v>
      </c>
      <c r="FE7" s="139">
        <f t="shared" ref="FE7:FG14" si="78">IF($FD7=0,0,FE20/$FD7*100)</f>
        <v>10.526315789473683</v>
      </c>
      <c r="FF7" s="139">
        <f t="shared" si="78"/>
        <v>47.368421052631575</v>
      </c>
      <c r="FG7" s="139">
        <f t="shared" si="78"/>
        <v>42.105263157894733</v>
      </c>
      <c r="FH7" s="128">
        <f t="shared" ref="FH7:FH14" si="79">FH20</f>
        <v>19</v>
      </c>
      <c r="FI7" s="139">
        <f t="shared" ref="FI7:FK14" si="80">IF($FH7=0,0,FI20/$FH7*100)</f>
        <v>10.526315789473683</v>
      </c>
      <c r="FJ7" s="139">
        <f t="shared" si="80"/>
        <v>36.84210526315789</v>
      </c>
      <c r="FK7" s="139">
        <f t="shared" si="80"/>
        <v>52.631578947368418</v>
      </c>
      <c r="FL7" s="128">
        <f t="shared" ref="FL7:FL14" si="81">FL20</f>
        <v>19</v>
      </c>
      <c r="FM7" s="139">
        <f t="shared" ref="FM7:FO14" si="82">IF($FL7=0,0,FM20/$FL7*100)</f>
        <v>26.315789473684209</v>
      </c>
      <c r="FN7" s="139">
        <f t="shared" si="82"/>
        <v>36.84210526315789</v>
      </c>
      <c r="FO7" s="139">
        <f t="shared" si="82"/>
        <v>36.84210526315789</v>
      </c>
      <c r="FP7" s="128">
        <f t="shared" ref="FP7:FP14" si="83">FP20</f>
        <v>19</v>
      </c>
      <c r="FQ7" s="139">
        <f t="shared" ref="FQ7:FS14" si="84">IF($FP7=0,0,FQ20/$FP7*100)</f>
        <v>47.368421052631575</v>
      </c>
      <c r="FR7" s="139">
        <f t="shared" si="84"/>
        <v>15.789473684210526</v>
      </c>
      <c r="FS7" s="139">
        <f t="shared" si="84"/>
        <v>36.84210526315789</v>
      </c>
      <c r="FT7" s="128">
        <f t="shared" ref="FT7:FT14" si="85">FT20</f>
        <v>14</v>
      </c>
      <c r="FU7" s="139">
        <f t="shared" ref="FU7:FX14" si="86">IF($FT7=0,0,FU20/$FT7*100)</f>
        <v>0</v>
      </c>
      <c r="FV7" s="139">
        <f t="shared" si="86"/>
        <v>50</v>
      </c>
      <c r="FW7" s="139">
        <f t="shared" si="86"/>
        <v>0</v>
      </c>
      <c r="FX7" s="139">
        <f t="shared" si="86"/>
        <v>50</v>
      </c>
      <c r="FY7" s="128">
        <f t="shared" ref="FY7:FY14" si="87">FY20</f>
        <v>4</v>
      </c>
      <c r="FZ7" s="139">
        <f t="shared" ref="FZ7:GC14" si="88">IF($FY7=0,0,FZ20/$FY7*100)</f>
        <v>0</v>
      </c>
      <c r="GA7" s="139">
        <f t="shared" si="88"/>
        <v>0</v>
      </c>
      <c r="GB7" s="139">
        <f t="shared" si="88"/>
        <v>0</v>
      </c>
      <c r="GC7" s="139">
        <f t="shared" si="88"/>
        <v>100</v>
      </c>
      <c r="GD7" s="128">
        <f t="shared" ref="GD7:GD14" si="89">GD20</f>
        <v>14</v>
      </c>
      <c r="GE7" s="139">
        <f t="shared" ref="GE7:GH14" si="90">IF($GD7=0,0,GE20/$GD7*100)</f>
        <v>0</v>
      </c>
      <c r="GF7" s="139">
        <f t="shared" si="90"/>
        <v>35.714285714285715</v>
      </c>
      <c r="GG7" s="139">
        <f t="shared" si="90"/>
        <v>0</v>
      </c>
      <c r="GH7" s="139">
        <f t="shared" si="90"/>
        <v>64.285714285714292</v>
      </c>
      <c r="GI7" s="128">
        <f t="shared" ref="GI7:GI14" si="91">GI20</f>
        <v>4</v>
      </c>
      <c r="GJ7" s="139">
        <f t="shared" ref="GJ7:GM14" si="92">IF($GI7=0,0,GJ20/$GI7*100)</f>
        <v>0</v>
      </c>
      <c r="GK7" s="139">
        <f t="shared" si="92"/>
        <v>0</v>
      </c>
      <c r="GL7" s="139">
        <f t="shared" si="92"/>
        <v>0</v>
      </c>
      <c r="GM7" s="139">
        <f t="shared" si="92"/>
        <v>100</v>
      </c>
      <c r="GN7" s="128">
        <f t="shared" ref="GN7:GN14" si="93">GN20</f>
        <v>14</v>
      </c>
      <c r="GO7" s="139">
        <f t="shared" ref="GO7:GR14" si="94">IF($GN7=0,0,GO20/$GN7*100)</f>
        <v>0</v>
      </c>
      <c r="GP7" s="139">
        <f t="shared" si="94"/>
        <v>35.714285714285715</v>
      </c>
      <c r="GQ7" s="139">
        <f t="shared" si="94"/>
        <v>0</v>
      </c>
      <c r="GR7" s="139">
        <f t="shared" si="94"/>
        <v>64.285714285714292</v>
      </c>
      <c r="GS7" s="128">
        <f t="shared" ref="GS7:GS14" si="95">GS20</f>
        <v>4</v>
      </c>
      <c r="GT7" s="139">
        <f t="shared" ref="GT7:GW14" si="96">IF($GS7=0,0,GT20/$GS7*100)</f>
        <v>0</v>
      </c>
      <c r="GU7" s="139">
        <f t="shared" si="96"/>
        <v>25</v>
      </c>
      <c r="GV7" s="139">
        <f t="shared" si="96"/>
        <v>0</v>
      </c>
      <c r="GW7" s="139">
        <f t="shared" si="96"/>
        <v>75</v>
      </c>
      <c r="GX7" s="128">
        <f t="shared" ref="GX7:GX14" si="97">GX20</f>
        <v>19</v>
      </c>
      <c r="GY7" s="139">
        <f t="shared" ref="GY7:HC14" si="98">IF($GX7=0,0,GY20/$GX7*100)</f>
        <v>10.526315789473683</v>
      </c>
      <c r="GZ7" s="139">
        <f t="shared" si="98"/>
        <v>84.210526315789465</v>
      </c>
      <c r="HA7" s="139">
        <f t="shared" si="98"/>
        <v>5.2631578947368416</v>
      </c>
      <c r="HB7" s="139">
        <f t="shared" si="98"/>
        <v>0</v>
      </c>
      <c r="HC7" s="139">
        <f t="shared" si="98"/>
        <v>0</v>
      </c>
      <c r="HD7" s="128">
        <f t="shared" ref="HD7:HD14" si="99">HD20</f>
        <v>19</v>
      </c>
      <c r="HE7" s="139">
        <f t="shared" ref="HE7:HI14" si="100">IF($HD7=0,0,HE20/$HD7*100)</f>
        <v>15.789473684210526</v>
      </c>
      <c r="HF7" s="139">
        <f t="shared" si="100"/>
        <v>78.94736842105263</v>
      </c>
      <c r="HG7" s="139">
        <f t="shared" si="100"/>
        <v>5.2631578947368416</v>
      </c>
      <c r="HH7" s="139">
        <f t="shared" si="100"/>
        <v>0</v>
      </c>
      <c r="HI7" s="139">
        <f t="shared" si="100"/>
        <v>0</v>
      </c>
      <c r="HJ7" s="128">
        <f t="shared" ref="HJ7:HJ14" si="101">HJ20</f>
        <v>19</v>
      </c>
      <c r="HK7" s="139">
        <f t="shared" ref="HK7:HO14" si="102">IF($HJ7=0,0,HK20/$HJ7*100)</f>
        <v>21.052631578947366</v>
      </c>
      <c r="HL7" s="139">
        <f t="shared" si="102"/>
        <v>78.94736842105263</v>
      </c>
      <c r="HM7" s="139">
        <f t="shared" si="102"/>
        <v>0</v>
      </c>
      <c r="HN7" s="139">
        <f t="shared" si="102"/>
        <v>0</v>
      </c>
      <c r="HO7" s="139">
        <f t="shared" si="102"/>
        <v>0</v>
      </c>
      <c r="HP7" s="128">
        <f t="shared" ref="HP7:HP14" si="103">HP20</f>
        <v>19</v>
      </c>
      <c r="HQ7" s="139">
        <f t="shared" ref="HQ7:HU14" si="104">IF($HP7=0,0,HQ20/$HP7*100)</f>
        <v>15.789473684210526</v>
      </c>
      <c r="HR7" s="139">
        <f t="shared" si="104"/>
        <v>78.94736842105263</v>
      </c>
      <c r="HS7" s="139">
        <f t="shared" si="104"/>
        <v>5.2631578947368416</v>
      </c>
      <c r="HT7" s="139">
        <f t="shared" si="104"/>
        <v>0</v>
      </c>
      <c r="HU7" s="139">
        <f t="shared" si="104"/>
        <v>0</v>
      </c>
      <c r="HV7" s="128">
        <f t="shared" ref="HV7:HV14" si="105">HV20</f>
        <v>19</v>
      </c>
      <c r="HW7" s="139">
        <f t="shared" ref="HW7:IA14" si="106">IF($HV7=0,0,HW20/$HV7*100)</f>
        <v>21.052631578947366</v>
      </c>
      <c r="HX7" s="139">
        <f t="shared" si="106"/>
        <v>68.421052631578945</v>
      </c>
      <c r="HY7" s="139">
        <f t="shared" si="106"/>
        <v>5.2631578947368416</v>
      </c>
      <c r="HZ7" s="139">
        <f t="shared" si="106"/>
        <v>5.2631578947368416</v>
      </c>
      <c r="IA7" s="139">
        <f t="shared" si="106"/>
        <v>0</v>
      </c>
      <c r="IB7" s="128">
        <f t="shared" ref="IB7:IB14" si="107">IB20</f>
        <v>19</v>
      </c>
      <c r="IC7" s="139">
        <f t="shared" ref="IC7:IG14" si="108">IF($IB7=0,0,IC20/$IB7*100)</f>
        <v>36.84210526315789</v>
      </c>
      <c r="ID7" s="139">
        <f t="shared" si="108"/>
        <v>52.631578947368418</v>
      </c>
      <c r="IE7" s="139">
        <f t="shared" si="108"/>
        <v>5.2631578947368416</v>
      </c>
      <c r="IF7" s="139">
        <f t="shared" si="108"/>
        <v>5.2631578947368416</v>
      </c>
      <c r="IG7" s="139">
        <f t="shared" si="108"/>
        <v>0</v>
      </c>
      <c r="IH7" s="128">
        <f t="shared" ref="IH7:IH14" si="109">IH20</f>
        <v>19</v>
      </c>
      <c r="II7" s="139">
        <f t="shared" ref="II7:IM14" si="110">IF($IH7=0,0,II20/$IH7*100)</f>
        <v>10.526315789473683</v>
      </c>
      <c r="IJ7" s="139">
        <f t="shared" si="110"/>
        <v>52.631578947368418</v>
      </c>
      <c r="IK7" s="139">
        <f t="shared" si="110"/>
        <v>26.315789473684209</v>
      </c>
      <c r="IL7" s="139">
        <f t="shared" si="110"/>
        <v>10.526315789473683</v>
      </c>
      <c r="IM7" s="139">
        <f t="shared" si="110"/>
        <v>0</v>
      </c>
      <c r="IN7" s="128">
        <f t="shared" ref="IN7:IN14" si="111">IN20</f>
        <v>19</v>
      </c>
      <c r="IO7" s="139">
        <f t="shared" ref="IO7:IS14" si="112">IF($IN7=0,0,IO20/$IN7*100)</f>
        <v>5.2631578947368416</v>
      </c>
      <c r="IP7" s="139">
        <f t="shared" si="112"/>
        <v>78.94736842105263</v>
      </c>
      <c r="IQ7" s="139">
        <f t="shared" si="112"/>
        <v>5.2631578947368416</v>
      </c>
      <c r="IR7" s="139">
        <f t="shared" si="112"/>
        <v>10.526315789473683</v>
      </c>
      <c r="IS7" s="139">
        <f t="shared" si="112"/>
        <v>0</v>
      </c>
      <c r="IT7" s="128">
        <f t="shared" ref="IT7:IT14" si="113">IT20</f>
        <v>19</v>
      </c>
      <c r="IU7" s="139">
        <f t="shared" ref="IU7:IY14" si="114">IF($IT7=0,0,IU20/$IT7*100)</f>
        <v>26.315789473684209</v>
      </c>
      <c r="IV7" s="139">
        <f t="shared" si="114"/>
        <v>47.368421052631575</v>
      </c>
      <c r="IW7" s="139">
        <f t="shared" si="114"/>
        <v>21.052631578947366</v>
      </c>
      <c r="IX7" s="139">
        <f t="shared" si="114"/>
        <v>5.2631578947368416</v>
      </c>
      <c r="IY7" s="139">
        <f t="shared" si="114"/>
        <v>0</v>
      </c>
    </row>
    <row r="8" spans="1:259" ht="15" customHeight="1" x14ac:dyDescent="0.15">
      <c r="A8" s="150" t="s">
        <v>419</v>
      </c>
      <c r="B8" s="129" t="s">
        <v>618</v>
      </c>
      <c r="C8" s="143">
        <f t="shared" si="27"/>
        <v>18</v>
      </c>
      <c r="D8" s="142">
        <f t="shared" si="28"/>
        <v>72.222222222222214</v>
      </c>
      <c r="E8" s="142">
        <f t="shared" si="28"/>
        <v>22.222222222222221</v>
      </c>
      <c r="F8" s="142">
        <f t="shared" si="28"/>
        <v>5.5555555555555554</v>
      </c>
      <c r="G8" s="143">
        <f t="shared" si="29"/>
        <v>18</v>
      </c>
      <c r="H8" s="142">
        <f t="shared" si="30"/>
        <v>61.111111111111114</v>
      </c>
      <c r="I8" s="142">
        <f t="shared" si="30"/>
        <v>27.777777777777779</v>
      </c>
      <c r="J8" s="142">
        <f t="shared" si="30"/>
        <v>0</v>
      </c>
      <c r="K8" s="142">
        <f t="shared" si="30"/>
        <v>0</v>
      </c>
      <c r="L8" s="142">
        <f t="shared" si="30"/>
        <v>0</v>
      </c>
      <c r="M8" s="142">
        <f t="shared" si="30"/>
        <v>5.5555555555555554</v>
      </c>
      <c r="N8" s="142">
        <f t="shared" si="30"/>
        <v>5.5555555555555554</v>
      </c>
      <c r="O8" s="143">
        <f t="shared" si="31"/>
        <v>18</v>
      </c>
      <c r="P8" s="142">
        <f t="shared" si="32"/>
        <v>50</v>
      </c>
      <c r="Q8" s="142">
        <f t="shared" si="32"/>
        <v>27.777777777777779</v>
      </c>
      <c r="R8" s="142">
        <f t="shared" si="32"/>
        <v>16.666666666666664</v>
      </c>
      <c r="S8" s="142">
        <f t="shared" si="32"/>
        <v>5.5555555555555554</v>
      </c>
      <c r="T8" s="143">
        <f t="shared" si="33"/>
        <v>18</v>
      </c>
      <c r="U8" s="142">
        <f t="shared" si="34"/>
        <v>88.888888888888886</v>
      </c>
      <c r="V8" s="142">
        <f t="shared" si="34"/>
        <v>11.111111111111111</v>
      </c>
      <c r="W8" s="142">
        <f t="shared" si="34"/>
        <v>0</v>
      </c>
      <c r="X8" s="142">
        <f t="shared" si="34"/>
        <v>0</v>
      </c>
      <c r="Y8" s="142">
        <f t="shared" si="34"/>
        <v>0</v>
      </c>
      <c r="Z8" s="142">
        <f t="shared" si="34"/>
        <v>0</v>
      </c>
      <c r="AA8" s="143">
        <f t="shared" si="35"/>
        <v>18</v>
      </c>
      <c r="AB8" s="142">
        <f t="shared" si="36"/>
        <v>55.555555555555557</v>
      </c>
      <c r="AC8" s="142">
        <f t="shared" si="36"/>
        <v>27.777777777777779</v>
      </c>
      <c r="AD8" s="142">
        <f t="shared" si="36"/>
        <v>16.666666666666664</v>
      </c>
      <c r="AE8" s="143">
        <f t="shared" si="37"/>
        <v>18</v>
      </c>
      <c r="AF8" s="142">
        <f t="shared" si="38"/>
        <v>5.5555555555555554</v>
      </c>
      <c r="AG8" s="142">
        <f t="shared" si="38"/>
        <v>38.888888888888893</v>
      </c>
      <c r="AH8" s="142">
        <f t="shared" si="38"/>
        <v>5.5555555555555554</v>
      </c>
      <c r="AI8" s="142">
        <f t="shared" si="38"/>
        <v>0</v>
      </c>
      <c r="AJ8" s="142">
        <f t="shared" si="38"/>
        <v>22.222222222222221</v>
      </c>
      <c r="AK8" s="142">
        <f t="shared" si="38"/>
        <v>11.111111111111111</v>
      </c>
      <c r="AL8" s="142">
        <f t="shared" si="38"/>
        <v>0</v>
      </c>
      <c r="AM8" s="142">
        <f t="shared" si="38"/>
        <v>16.666666666666664</v>
      </c>
      <c r="AN8" s="142">
        <f t="shared" si="38"/>
        <v>5.5555555555555554</v>
      </c>
      <c r="AO8" s="143">
        <f t="shared" si="39"/>
        <v>18</v>
      </c>
      <c r="AP8" s="142">
        <f t="shared" si="40"/>
        <v>27.777777777777779</v>
      </c>
      <c r="AQ8" s="142">
        <f t="shared" si="40"/>
        <v>44.444444444444443</v>
      </c>
      <c r="AR8" s="142">
        <f t="shared" si="40"/>
        <v>27.777777777777779</v>
      </c>
      <c r="AS8" s="142">
        <f t="shared" si="40"/>
        <v>27.777777777777779</v>
      </c>
      <c r="AT8" s="142">
        <f t="shared" si="40"/>
        <v>61.111111111111114</v>
      </c>
      <c r="AU8" s="142">
        <f t="shared" si="40"/>
        <v>33.333333333333329</v>
      </c>
      <c r="AV8" s="142">
        <f t="shared" si="40"/>
        <v>33.333333333333329</v>
      </c>
      <c r="AW8" s="142">
        <f t="shared" si="40"/>
        <v>11.111111111111111</v>
      </c>
      <c r="AX8" s="142">
        <f t="shared" si="40"/>
        <v>0</v>
      </c>
      <c r="AY8" s="142">
        <f t="shared" si="40"/>
        <v>11.111111111111111</v>
      </c>
      <c r="AZ8" s="143">
        <f t="shared" si="41"/>
        <v>13</v>
      </c>
      <c r="BA8" s="142">
        <f t="shared" si="42"/>
        <v>7.6923076923076925</v>
      </c>
      <c r="BB8" s="142">
        <f t="shared" si="42"/>
        <v>84.615384615384613</v>
      </c>
      <c r="BC8" s="142">
        <f t="shared" si="42"/>
        <v>7.6923076923076925</v>
      </c>
      <c r="BD8" s="142">
        <f t="shared" si="42"/>
        <v>0</v>
      </c>
      <c r="BE8" s="142">
        <f t="shared" si="42"/>
        <v>0</v>
      </c>
      <c r="BF8" s="142">
        <f t="shared" si="42"/>
        <v>0</v>
      </c>
      <c r="BG8" s="143">
        <f t="shared" si="43"/>
        <v>4</v>
      </c>
      <c r="BH8" s="142">
        <f t="shared" si="44"/>
        <v>25</v>
      </c>
      <c r="BI8" s="142">
        <f t="shared" si="44"/>
        <v>75</v>
      </c>
      <c r="BJ8" s="142">
        <f t="shared" si="44"/>
        <v>0</v>
      </c>
      <c r="BK8" s="142">
        <f t="shared" si="44"/>
        <v>0</v>
      </c>
      <c r="BL8" s="142">
        <f t="shared" si="44"/>
        <v>0</v>
      </c>
      <c r="BM8" s="142">
        <f t="shared" si="44"/>
        <v>0</v>
      </c>
      <c r="BN8" s="143">
        <f t="shared" si="45"/>
        <v>13</v>
      </c>
      <c r="BO8" s="142">
        <f t="shared" si="46"/>
        <v>15.384615384615385</v>
      </c>
      <c r="BP8" s="142">
        <f t="shared" si="46"/>
        <v>69.230769230769226</v>
      </c>
      <c r="BQ8" s="142">
        <f t="shared" si="46"/>
        <v>7.6923076923076925</v>
      </c>
      <c r="BR8" s="142">
        <f t="shared" si="46"/>
        <v>0</v>
      </c>
      <c r="BS8" s="142">
        <f t="shared" si="46"/>
        <v>7.6923076923076925</v>
      </c>
      <c r="BT8" s="142">
        <f t="shared" si="46"/>
        <v>0</v>
      </c>
      <c r="BU8" s="143">
        <f t="shared" si="47"/>
        <v>4</v>
      </c>
      <c r="BV8" s="142">
        <f t="shared" si="48"/>
        <v>25</v>
      </c>
      <c r="BW8" s="142">
        <f t="shared" si="48"/>
        <v>75</v>
      </c>
      <c r="BX8" s="142">
        <f t="shared" si="48"/>
        <v>0</v>
      </c>
      <c r="BY8" s="142">
        <f t="shared" si="48"/>
        <v>0</v>
      </c>
      <c r="BZ8" s="142">
        <f t="shared" si="48"/>
        <v>0</v>
      </c>
      <c r="CA8" s="142">
        <f t="shared" si="48"/>
        <v>0</v>
      </c>
      <c r="CB8" s="143">
        <f t="shared" si="49"/>
        <v>13</v>
      </c>
      <c r="CC8" s="142">
        <f t="shared" si="50"/>
        <v>0</v>
      </c>
      <c r="CD8" s="142">
        <f t="shared" si="50"/>
        <v>46.153846153846153</v>
      </c>
      <c r="CE8" s="142">
        <f t="shared" si="50"/>
        <v>30.76923076923077</v>
      </c>
      <c r="CF8" s="142">
        <f t="shared" si="50"/>
        <v>7.6923076923076925</v>
      </c>
      <c r="CG8" s="142">
        <f t="shared" si="50"/>
        <v>15.384615384615385</v>
      </c>
      <c r="CH8" s="142">
        <f t="shared" si="50"/>
        <v>0</v>
      </c>
      <c r="CI8" s="143">
        <f t="shared" si="51"/>
        <v>4</v>
      </c>
      <c r="CJ8" s="142">
        <f t="shared" si="52"/>
        <v>25</v>
      </c>
      <c r="CK8" s="142">
        <f t="shared" si="52"/>
        <v>75</v>
      </c>
      <c r="CL8" s="142">
        <f t="shared" si="52"/>
        <v>0</v>
      </c>
      <c r="CM8" s="142">
        <f t="shared" si="52"/>
        <v>0</v>
      </c>
      <c r="CN8" s="142">
        <f t="shared" si="52"/>
        <v>0</v>
      </c>
      <c r="CO8" s="142">
        <f t="shared" si="52"/>
        <v>0</v>
      </c>
      <c r="CP8" s="143">
        <f t="shared" si="53"/>
        <v>13</v>
      </c>
      <c r="CQ8" s="142">
        <f t="shared" si="54"/>
        <v>0</v>
      </c>
      <c r="CR8" s="142">
        <f t="shared" si="54"/>
        <v>69.230769230769226</v>
      </c>
      <c r="CS8" s="142">
        <f t="shared" si="54"/>
        <v>15.384615384615385</v>
      </c>
      <c r="CT8" s="142">
        <f t="shared" si="54"/>
        <v>7.6923076923076925</v>
      </c>
      <c r="CU8" s="142">
        <f t="shared" si="54"/>
        <v>7.6923076923076925</v>
      </c>
      <c r="CV8" s="142">
        <f t="shared" si="54"/>
        <v>0</v>
      </c>
      <c r="CW8" s="143">
        <f t="shared" si="55"/>
        <v>4</v>
      </c>
      <c r="CX8" s="142">
        <f t="shared" si="56"/>
        <v>25</v>
      </c>
      <c r="CY8" s="142">
        <f t="shared" si="56"/>
        <v>75</v>
      </c>
      <c r="CZ8" s="142">
        <f t="shared" si="56"/>
        <v>0</v>
      </c>
      <c r="DA8" s="142">
        <f t="shared" si="56"/>
        <v>0</v>
      </c>
      <c r="DB8" s="142">
        <f t="shared" si="56"/>
        <v>0</v>
      </c>
      <c r="DC8" s="142">
        <f t="shared" si="56"/>
        <v>0</v>
      </c>
      <c r="DD8" s="143">
        <f t="shared" si="57"/>
        <v>13</v>
      </c>
      <c r="DE8" s="142">
        <f t="shared" si="58"/>
        <v>30.76923076923077</v>
      </c>
      <c r="DF8" s="142">
        <f t="shared" si="58"/>
        <v>69.230769230769226</v>
      </c>
      <c r="DG8" s="142">
        <f t="shared" si="58"/>
        <v>0</v>
      </c>
      <c r="DH8" s="142">
        <f t="shared" si="58"/>
        <v>0</v>
      </c>
      <c r="DI8" s="142">
        <f t="shared" si="58"/>
        <v>0</v>
      </c>
      <c r="DJ8" s="142">
        <f t="shared" si="58"/>
        <v>0</v>
      </c>
      <c r="DK8" s="143">
        <f t="shared" si="59"/>
        <v>4</v>
      </c>
      <c r="DL8" s="142">
        <f t="shared" si="60"/>
        <v>25</v>
      </c>
      <c r="DM8" s="142">
        <f t="shared" si="60"/>
        <v>75</v>
      </c>
      <c r="DN8" s="142">
        <f t="shared" si="60"/>
        <v>0</v>
      </c>
      <c r="DO8" s="142">
        <f t="shared" si="60"/>
        <v>0</v>
      </c>
      <c r="DP8" s="142">
        <f t="shared" si="60"/>
        <v>0</v>
      </c>
      <c r="DQ8" s="142">
        <f t="shared" si="60"/>
        <v>0</v>
      </c>
      <c r="DR8" s="143">
        <f t="shared" si="61"/>
        <v>13</v>
      </c>
      <c r="DS8" s="142">
        <f t="shared" si="62"/>
        <v>7.6923076923076925</v>
      </c>
      <c r="DT8" s="142">
        <f t="shared" si="62"/>
        <v>69.230769230769226</v>
      </c>
      <c r="DU8" s="142">
        <f t="shared" si="62"/>
        <v>7.6923076923076925</v>
      </c>
      <c r="DV8" s="142">
        <f t="shared" si="62"/>
        <v>0</v>
      </c>
      <c r="DW8" s="142">
        <f t="shared" si="62"/>
        <v>15.384615384615385</v>
      </c>
      <c r="DX8" s="142">
        <f t="shared" si="62"/>
        <v>0</v>
      </c>
      <c r="DY8" s="143">
        <f t="shared" si="63"/>
        <v>4</v>
      </c>
      <c r="DZ8" s="142">
        <f t="shared" si="64"/>
        <v>25</v>
      </c>
      <c r="EA8" s="142">
        <f t="shared" si="64"/>
        <v>75</v>
      </c>
      <c r="EB8" s="142">
        <f t="shared" si="64"/>
        <v>0</v>
      </c>
      <c r="EC8" s="142">
        <f t="shared" si="64"/>
        <v>0</v>
      </c>
      <c r="ED8" s="142">
        <f t="shared" si="64"/>
        <v>0</v>
      </c>
      <c r="EE8" s="142">
        <f t="shared" si="64"/>
        <v>0</v>
      </c>
      <c r="EF8" s="143">
        <f t="shared" si="65"/>
        <v>13</v>
      </c>
      <c r="EG8" s="142">
        <f t="shared" si="66"/>
        <v>53.846153846153847</v>
      </c>
      <c r="EH8" s="142">
        <f t="shared" si="66"/>
        <v>38.461538461538467</v>
      </c>
      <c r="EI8" s="142">
        <f t="shared" si="66"/>
        <v>7.6923076923076925</v>
      </c>
      <c r="EJ8" s="143">
        <f t="shared" si="67"/>
        <v>4</v>
      </c>
      <c r="EK8" s="142">
        <f t="shared" si="68"/>
        <v>100</v>
      </c>
      <c r="EL8" s="142">
        <f t="shared" si="68"/>
        <v>0</v>
      </c>
      <c r="EM8" s="142">
        <f t="shared" si="68"/>
        <v>0</v>
      </c>
      <c r="EN8" s="143">
        <f t="shared" si="69"/>
        <v>13</v>
      </c>
      <c r="EO8" s="142">
        <f t="shared" si="70"/>
        <v>69.230769230769226</v>
      </c>
      <c r="EP8" s="142">
        <f t="shared" si="70"/>
        <v>23.076923076923077</v>
      </c>
      <c r="EQ8" s="142">
        <f t="shared" si="70"/>
        <v>7.6923076923076925</v>
      </c>
      <c r="ER8" s="143">
        <f t="shared" si="71"/>
        <v>4</v>
      </c>
      <c r="ES8" s="142">
        <f t="shared" si="72"/>
        <v>100</v>
      </c>
      <c r="ET8" s="142">
        <f t="shared" si="72"/>
        <v>0</v>
      </c>
      <c r="EU8" s="142">
        <f t="shared" si="72"/>
        <v>0</v>
      </c>
      <c r="EV8" s="143">
        <f t="shared" si="73"/>
        <v>18</v>
      </c>
      <c r="EW8" s="142">
        <f t="shared" si="74"/>
        <v>44.444444444444443</v>
      </c>
      <c r="EX8" s="142">
        <f t="shared" si="74"/>
        <v>38.888888888888893</v>
      </c>
      <c r="EY8" s="142">
        <f t="shared" si="74"/>
        <v>16.666666666666664</v>
      </c>
      <c r="EZ8" s="143">
        <f t="shared" si="75"/>
        <v>18</v>
      </c>
      <c r="FA8" s="142">
        <f t="shared" si="76"/>
        <v>50</v>
      </c>
      <c r="FB8" s="142">
        <f t="shared" si="76"/>
        <v>27.777777777777779</v>
      </c>
      <c r="FC8" s="142">
        <f t="shared" si="76"/>
        <v>22.222222222222221</v>
      </c>
      <c r="FD8" s="143">
        <f t="shared" si="77"/>
        <v>18</v>
      </c>
      <c r="FE8" s="142">
        <f t="shared" si="78"/>
        <v>5.5555555555555554</v>
      </c>
      <c r="FF8" s="142">
        <f t="shared" si="78"/>
        <v>72.222222222222214</v>
      </c>
      <c r="FG8" s="142">
        <f t="shared" si="78"/>
        <v>22.222222222222221</v>
      </c>
      <c r="FH8" s="143">
        <f t="shared" si="79"/>
        <v>18</v>
      </c>
      <c r="FI8" s="142">
        <f t="shared" si="80"/>
        <v>0</v>
      </c>
      <c r="FJ8" s="142">
        <f t="shared" si="80"/>
        <v>72.222222222222214</v>
      </c>
      <c r="FK8" s="142">
        <f t="shared" si="80"/>
        <v>27.777777777777779</v>
      </c>
      <c r="FL8" s="143">
        <f t="shared" si="81"/>
        <v>18</v>
      </c>
      <c r="FM8" s="142">
        <f t="shared" si="82"/>
        <v>33.333333333333329</v>
      </c>
      <c r="FN8" s="142">
        <f t="shared" si="82"/>
        <v>38.888888888888893</v>
      </c>
      <c r="FO8" s="142">
        <f t="shared" si="82"/>
        <v>27.777777777777779</v>
      </c>
      <c r="FP8" s="143">
        <f t="shared" si="83"/>
        <v>18</v>
      </c>
      <c r="FQ8" s="142">
        <f t="shared" si="84"/>
        <v>38.888888888888893</v>
      </c>
      <c r="FR8" s="142">
        <f t="shared" si="84"/>
        <v>33.333333333333329</v>
      </c>
      <c r="FS8" s="142">
        <f t="shared" si="84"/>
        <v>27.777777777777779</v>
      </c>
      <c r="FT8" s="143">
        <f t="shared" si="85"/>
        <v>13</v>
      </c>
      <c r="FU8" s="142">
        <f t="shared" si="86"/>
        <v>7.6923076923076925</v>
      </c>
      <c r="FV8" s="142">
        <f t="shared" si="86"/>
        <v>53.846153846153847</v>
      </c>
      <c r="FW8" s="142">
        <f t="shared" si="86"/>
        <v>0</v>
      </c>
      <c r="FX8" s="142">
        <f t="shared" si="86"/>
        <v>38.461538461538467</v>
      </c>
      <c r="FY8" s="143">
        <f t="shared" si="87"/>
        <v>4</v>
      </c>
      <c r="FZ8" s="142">
        <f t="shared" si="88"/>
        <v>0</v>
      </c>
      <c r="GA8" s="142">
        <f t="shared" si="88"/>
        <v>25</v>
      </c>
      <c r="GB8" s="142">
        <f t="shared" si="88"/>
        <v>0</v>
      </c>
      <c r="GC8" s="142">
        <f t="shared" si="88"/>
        <v>75</v>
      </c>
      <c r="GD8" s="143">
        <f t="shared" si="89"/>
        <v>13</v>
      </c>
      <c r="GE8" s="142">
        <f t="shared" si="90"/>
        <v>7.6923076923076925</v>
      </c>
      <c r="GF8" s="142">
        <f t="shared" si="90"/>
        <v>30.76923076923077</v>
      </c>
      <c r="GG8" s="142">
        <f t="shared" si="90"/>
        <v>7.6923076923076925</v>
      </c>
      <c r="GH8" s="142">
        <f t="shared" si="90"/>
        <v>53.846153846153847</v>
      </c>
      <c r="GI8" s="143">
        <f t="shared" si="91"/>
        <v>4</v>
      </c>
      <c r="GJ8" s="142">
        <f t="shared" si="92"/>
        <v>0</v>
      </c>
      <c r="GK8" s="142">
        <f t="shared" si="92"/>
        <v>75</v>
      </c>
      <c r="GL8" s="142">
        <f t="shared" si="92"/>
        <v>0</v>
      </c>
      <c r="GM8" s="142">
        <f t="shared" si="92"/>
        <v>25</v>
      </c>
      <c r="GN8" s="143">
        <f t="shared" si="93"/>
        <v>13</v>
      </c>
      <c r="GO8" s="142">
        <f t="shared" si="94"/>
        <v>7.6923076923076925</v>
      </c>
      <c r="GP8" s="142">
        <f t="shared" si="94"/>
        <v>23.076923076923077</v>
      </c>
      <c r="GQ8" s="142">
        <f t="shared" si="94"/>
        <v>7.6923076923076925</v>
      </c>
      <c r="GR8" s="142">
        <f t="shared" si="94"/>
        <v>61.53846153846154</v>
      </c>
      <c r="GS8" s="143">
        <f t="shared" si="95"/>
        <v>4</v>
      </c>
      <c r="GT8" s="142">
        <f t="shared" si="96"/>
        <v>0</v>
      </c>
      <c r="GU8" s="142">
        <f t="shared" si="96"/>
        <v>50</v>
      </c>
      <c r="GV8" s="142">
        <f t="shared" si="96"/>
        <v>0</v>
      </c>
      <c r="GW8" s="142">
        <f t="shared" si="96"/>
        <v>50</v>
      </c>
      <c r="GX8" s="143">
        <f t="shared" si="97"/>
        <v>18</v>
      </c>
      <c r="GY8" s="142">
        <f t="shared" si="98"/>
        <v>27.777777777777779</v>
      </c>
      <c r="GZ8" s="142">
        <f t="shared" si="98"/>
        <v>66.666666666666657</v>
      </c>
      <c r="HA8" s="142">
        <f t="shared" si="98"/>
        <v>0</v>
      </c>
      <c r="HB8" s="142">
        <f t="shared" si="98"/>
        <v>5.5555555555555554</v>
      </c>
      <c r="HC8" s="142">
        <f t="shared" si="98"/>
        <v>0</v>
      </c>
      <c r="HD8" s="143">
        <f t="shared" si="99"/>
        <v>18</v>
      </c>
      <c r="HE8" s="142">
        <f t="shared" si="100"/>
        <v>11.111111111111111</v>
      </c>
      <c r="HF8" s="142">
        <f t="shared" si="100"/>
        <v>83.333333333333343</v>
      </c>
      <c r="HG8" s="142">
        <f t="shared" si="100"/>
        <v>5.5555555555555554</v>
      </c>
      <c r="HH8" s="142">
        <f t="shared" si="100"/>
        <v>0</v>
      </c>
      <c r="HI8" s="142">
        <f t="shared" si="100"/>
        <v>0</v>
      </c>
      <c r="HJ8" s="143">
        <f t="shared" si="101"/>
        <v>18</v>
      </c>
      <c r="HK8" s="142">
        <f t="shared" si="102"/>
        <v>22.222222222222221</v>
      </c>
      <c r="HL8" s="142">
        <f t="shared" si="102"/>
        <v>77.777777777777786</v>
      </c>
      <c r="HM8" s="142">
        <f t="shared" si="102"/>
        <v>0</v>
      </c>
      <c r="HN8" s="142">
        <f t="shared" si="102"/>
        <v>0</v>
      </c>
      <c r="HO8" s="142">
        <f t="shared" si="102"/>
        <v>0</v>
      </c>
      <c r="HP8" s="143">
        <f t="shared" si="103"/>
        <v>18</v>
      </c>
      <c r="HQ8" s="142">
        <f t="shared" si="104"/>
        <v>22.222222222222221</v>
      </c>
      <c r="HR8" s="142">
        <f t="shared" si="104"/>
        <v>77.777777777777786</v>
      </c>
      <c r="HS8" s="142">
        <f t="shared" si="104"/>
        <v>0</v>
      </c>
      <c r="HT8" s="142">
        <f t="shared" si="104"/>
        <v>0</v>
      </c>
      <c r="HU8" s="142">
        <f t="shared" si="104"/>
        <v>0</v>
      </c>
      <c r="HV8" s="143">
        <f t="shared" si="105"/>
        <v>18</v>
      </c>
      <c r="HW8" s="142">
        <f t="shared" si="106"/>
        <v>22.222222222222221</v>
      </c>
      <c r="HX8" s="142">
        <f t="shared" si="106"/>
        <v>44.444444444444443</v>
      </c>
      <c r="HY8" s="142">
        <f t="shared" si="106"/>
        <v>27.777777777777779</v>
      </c>
      <c r="HZ8" s="142">
        <f t="shared" si="106"/>
        <v>5.5555555555555554</v>
      </c>
      <c r="IA8" s="142">
        <f t="shared" si="106"/>
        <v>0</v>
      </c>
      <c r="IB8" s="143">
        <f t="shared" si="107"/>
        <v>18</v>
      </c>
      <c r="IC8" s="142">
        <f t="shared" si="108"/>
        <v>11.111111111111111</v>
      </c>
      <c r="ID8" s="142">
        <f t="shared" si="108"/>
        <v>72.222222222222214</v>
      </c>
      <c r="IE8" s="142">
        <f t="shared" si="108"/>
        <v>11.111111111111111</v>
      </c>
      <c r="IF8" s="142">
        <f t="shared" si="108"/>
        <v>5.5555555555555554</v>
      </c>
      <c r="IG8" s="142">
        <f t="shared" si="108"/>
        <v>0</v>
      </c>
      <c r="IH8" s="143">
        <f t="shared" si="109"/>
        <v>18</v>
      </c>
      <c r="II8" s="142">
        <f t="shared" si="110"/>
        <v>16.666666666666664</v>
      </c>
      <c r="IJ8" s="142">
        <f t="shared" si="110"/>
        <v>77.777777777777786</v>
      </c>
      <c r="IK8" s="142">
        <f t="shared" si="110"/>
        <v>5.5555555555555554</v>
      </c>
      <c r="IL8" s="142">
        <f t="shared" si="110"/>
        <v>0</v>
      </c>
      <c r="IM8" s="142">
        <f t="shared" si="110"/>
        <v>0</v>
      </c>
      <c r="IN8" s="143">
        <f t="shared" si="111"/>
        <v>18</v>
      </c>
      <c r="IO8" s="142">
        <f t="shared" si="112"/>
        <v>0</v>
      </c>
      <c r="IP8" s="142">
        <f t="shared" si="112"/>
        <v>88.888888888888886</v>
      </c>
      <c r="IQ8" s="142">
        <f t="shared" si="112"/>
        <v>5.5555555555555554</v>
      </c>
      <c r="IR8" s="142">
        <f t="shared" si="112"/>
        <v>5.5555555555555554</v>
      </c>
      <c r="IS8" s="142">
        <f t="shared" si="112"/>
        <v>0</v>
      </c>
      <c r="IT8" s="143">
        <f t="shared" si="113"/>
        <v>18</v>
      </c>
      <c r="IU8" s="142">
        <f t="shared" si="114"/>
        <v>0</v>
      </c>
      <c r="IV8" s="142">
        <f t="shared" si="114"/>
        <v>66.666666666666657</v>
      </c>
      <c r="IW8" s="142">
        <f t="shared" si="114"/>
        <v>27.777777777777779</v>
      </c>
      <c r="IX8" s="142">
        <f t="shared" si="114"/>
        <v>5.5555555555555554</v>
      </c>
      <c r="IY8" s="142">
        <f t="shared" si="114"/>
        <v>0</v>
      </c>
    </row>
    <row r="9" spans="1:259" ht="15" customHeight="1" x14ac:dyDescent="0.15">
      <c r="A9" s="150"/>
      <c r="B9" s="129" t="s">
        <v>619</v>
      </c>
      <c r="C9" s="143">
        <f t="shared" si="27"/>
        <v>98</v>
      </c>
      <c r="D9" s="142">
        <f t="shared" si="28"/>
        <v>48.979591836734691</v>
      </c>
      <c r="E9" s="142">
        <f t="shared" si="28"/>
        <v>48.979591836734691</v>
      </c>
      <c r="F9" s="142">
        <f t="shared" si="28"/>
        <v>2.0408163265306123</v>
      </c>
      <c r="G9" s="143">
        <f t="shared" si="29"/>
        <v>98</v>
      </c>
      <c r="H9" s="142">
        <f t="shared" si="30"/>
        <v>60.204081632653065</v>
      </c>
      <c r="I9" s="142">
        <f t="shared" si="30"/>
        <v>15.306122448979592</v>
      </c>
      <c r="J9" s="142">
        <f t="shared" si="30"/>
        <v>1.0204081632653061</v>
      </c>
      <c r="K9" s="142">
        <f t="shared" si="30"/>
        <v>9.183673469387756</v>
      </c>
      <c r="L9" s="142">
        <f t="shared" si="30"/>
        <v>4.0816326530612246</v>
      </c>
      <c r="M9" s="142">
        <f t="shared" si="30"/>
        <v>10.204081632653061</v>
      </c>
      <c r="N9" s="142">
        <f t="shared" si="30"/>
        <v>0</v>
      </c>
      <c r="O9" s="143">
        <f t="shared" si="31"/>
        <v>98</v>
      </c>
      <c r="P9" s="142">
        <f t="shared" si="32"/>
        <v>67.346938775510196</v>
      </c>
      <c r="Q9" s="142">
        <f t="shared" si="32"/>
        <v>25.510204081632654</v>
      </c>
      <c r="R9" s="142">
        <f t="shared" si="32"/>
        <v>7.1428571428571423</v>
      </c>
      <c r="S9" s="142">
        <f t="shared" si="32"/>
        <v>0</v>
      </c>
      <c r="T9" s="143">
        <f t="shared" si="33"/>
        <v>98</v>
      </c>
      <c r="U9" s="142">
        <f t="shared" si="34"/>
        <v>64.285714285714292</v>
      </c>
      <c r="V9" s="142">
        <f t="shared" si="34"/>
        <v>17.346938775510203</v>
      </c>
      <c r="W9" s="142">
        <f t="shared" si="34"/>
        <v>14.285714285714285</v>
      </c>
      <c r="X9" s="142">
        <f t="shared" si="34"/>
        <v>4.0816326530612246</v>
      </c>
      <c r="Y9" s="142">
        <f t="shared" si="34"/>
        <v>0</v>
      </c>
      <c r="Z9" s="142">
        <f t="shared" si="34"/>
        <v>0</v>
      </c>
      <c r="AA9" s="143">
        <f t="shared" si="35"/>
        <v>98</v>
      </c>
      <c r="AB9" s="142">
        <f t="shared" si="36"/>
        <v>69.387755102040813</v>
      </c>
      <c r="AC9" s="142">
        <f t="shared" si="36"/>
        <v>23.469387755102041</v>
      </c>
      <c r="AD9" s="142">
        <f t="shared" si="36"/>
        <v>7.1428571428571423</v>
      </c>
      <c r="AE9" s="143">
        <f t="shared" si="37"/>
        <v>98</v>
      </c>
      <c r="AF9" s="142">
        <f t="shared" si="38"/>
        <v>17.346938775510203</v>
      </c>
      <c r="AG9" s="142">
        <f t="shared" si="38"/>
        <v>43.877551020408163</v>
      </c>
      <c r="AH9" s="142">
        <f t="shared" si="38"/>
        <v>12.244897959183673</v>
      </c>
      <c r="AI9" s="142">
        <f t="shared" si="38"/>
        <v>5.1020408163265305</v>
      </c>
      <c r="AJ9" s="142">
        <f t="shared" si="38"/>
        <v>34.693877551020407</v>
      </c>
      <c r="AK9" s="142">
        <f t="shared" si="38"/>
        <v>4.0816326530612246</v>
      </c>
      <c r="AL9" s="142">
        <f t="shared" si="38"/>
        <v>0</v>
      </c>
      <c r="AM9" s="142">
        <f t="shared" si="38"/>
        <v>7.1428571428571423</v>
      </c>
      <c r="AN9" s="142">
        <f t="shared" si="38"/>
        <v>2.0408163265306123</v>
      </c>
      <c r="AO9" s="143">
        <f t="shared" si="39"/>
        <v>98</v>
      </c>
      <c r="AP9" s="142">
        <f t="shared" si="40"/>
        <v>44.897959183673471</v>
      </c>
      <c r="AQ9" s="142">
        <f t="shared" si="40"/>
        <v>45.91836734693878</v>
      </c>
      <c r="AR9" s="142">
        <f t="shared" si="40"/>
        <v>24.489795918367346</v>
      </c>
      <c r="AS9" s="142">
        <f t="shared" si="40"/>
        <v>22.448979591836736</v>
      </c>
      <c r="AT9" s="142">
        <f t="shared" si="40"/>
        <v>34.693877551020407</v>
      </c>
      <c r="AU9" s="142">
        <f t="shared" si="40"/>
        <v>15.306122448979592</v>
      </c>
      <c r="AV9" s="142">
        <f t="shared" si="40"/>
        <v>26.530612244897959</v>
      </c>
      <c r="AW9" s="142">
        <f t="shared" si="40"/>
        <v>35.714285714285715</v>
      </c>
      <c r="AX9" s="142">
        <f t="shared" si="40"/>
        <v>7.1428571428571423</v>
      </c>
      <c r="AY9" s="142">
        <f t="shared" si="40"/>
        <v>5.1020408163265305</v>
      </c>
      <c r="AZ9" s="143">
        <f t="shared" si="41"/>
        <v>48</v>
      </c>
      <c r="BA9" s="142">
        <f t="shared" si="42"/>
        <v>33.333333333333329</v>
      </c>
      <c r="BB9" s="142">
        <f t="shared" si="42"/>
        <v>62.5</v>
      </c>
      <c r="BC9" s="142">
        <f t="shared" si="42"/>
        <v>2.083333333333333</v>
      </c>
      <c r="BD9" s="142">
        <f t="shared" si="42"/>
        <v>0</v>
      </c>
      <c r="BE9" s="142">
        <f t="shared" si="42"/>
        <v>0</v>
      </c>
      <c r="BF9" s="142">
        <f t="shared" si="42"/>
        <v>2.083333333333333</v>
      </c>
      <c r="BG9" s="143">
        <f t="shared" si="43"/>
        <v>48</v>
      </c>
      <c r="BH9" s="142">
        <f t="shared" si="44"/>
        <v>41.666666666666671</v>
      </c>
      <c r="BI9" s="142">
        <f t="shared" si="44"/>
        <v>39.583333333333329</v>
      </c>
      <c r="BJ9" s="142">
        <f t="shared" si="44"/>
        <v>0</v>
      </c>
      <c r="BK9" s="142">
        <f t="shared" si="44"/>
        <v>0</v>
      </c>
      <c r="BL9" s="142">
        <f t="shared" si="44"/>
        <v>0</v>
      </c>
      <c r="BM9" s="142">
        <f t="shared" si="44"/>
        <v>18.75</v>
      </c>
      <c r="BN9" s="143">
        <f t="shared" si="45"/>
        <v>48</v>
      </c>
      <c r="BO9" s="142">
        <f t="shared" si="46"/>
        <v>39.583333333333329</v>
      </c>
      <c r="BP9" s="142">
        <f t="shared" si="46"/>
        <v>60.416666666666664</v>
      </c>
      <c r="BQ9" s="142">
        <f t="shared" si="46"/>
        <v>0</v>
      </c>
      <c r="BR9" s="142">
        <f t="shared" si="46"/>
        <v>0</v>
      </c>
      <c r="BS9" s="142">
        <f t="shared" si="46"/>
        <v>0</v>
      </c>
      <c r="BT9" s="142">
        <f t="shared" si="46"/>
        <v>0</v>
      </c>
      <c r="BU9" s="143">
        <f t="shared" si="47"/>
        <v>48</v>
      </c>
      <c r="BV9" s="142">
        <f t="shared" si="48"/>
        <v>39.583333333333329</v>
      </c>
      <c r="BW9" s="142">
        <f t="shared" si="48"/>
        <v>41.666666666666671</v>
      </c>
      <c r="BX9" s="142">
        <f t="shared" si="48"/>
        <v>2.083333333333333</v>
      </c>
      <c r="BY9" s="142">
        <f t="shared" si="48"/>
        <v>0</v>
      </c>
      <c r="BZ9" s="142">
        <f t="shared" si="48"/>
        <v>0</v>
      </c>
      <c r="CA9" s="142">
        <f t="shared" si="48"/>
        <v>16.666666666666664</v>
      </c>
      <c r="CB9" s="143">
        <f t="shared" si="49"/>
        <v>48</v>
      </c>
      <c r="CC9" s="142">
        <f t="shared" si="50"/>
        <v>37.5</v>
      </c>
      <c r="CD9" s="142">
        <f t="shared" si="50"/>
        <v>47.916666666666671</v>
      </c>
      <c r="CE9" s="142">
        <f t="shared" si="50"/>
        <v>12.5</v>
      </c>
      <c r="CF9" s="142">
        <f t="shared" si="50"/>
        <v>2.083333333333333</v>
      </c>
      <c r="CG9" s="142">
        <f t="shared" si="50"/>
        <v>0</v>
      </c>
      <c r="CH9" s="142">
        <f t="shared" si="50"/>
        <v>0</v>
      </c>
      <c r="CI9" s="143">
        <f t="shared" si="51"/>
        <v>48</v>
      </c>
      <c r="CJ9" s="142">
        <f t="shared" si="52"/>
        <v>41.666666666666671</v>
      </c>
      <c r="CK9" s="142">
        <f t="shared" si="52"/>
        <v>29.166666666666668</v>
      </c>
      <c r="CL9" s="142">
        <f t="shared" si="52"/>
        <v>6.25</v>
      </c>
      <c r="CM9" s="142">
        <f t="shared" si="52"/>
        <v>2.083333333333333</v>
      </c>
      <c r="CN9" s="142">
        <f t="shared" si="52"/>
        <v>2.083333333333333</v>
      </c>
      <c r="CO9" s="142">
        <f t="shared" si="52"/>
        <v>18.75</v>
      </c>
      <c r="CP9" s="143">
        <f t="shared" si="53"/>
        <v>48</v>
      </c>
      <c r="CQ9" s="142">
        <f t="shared" si="54"/>
        <v>25</v>
      </c>
      <c r="CR9" s="142">
        <f t="shared" si="54"/>
        <v>52.083333333333336</v>
      </c>
      <c r="CS9" s="142">
        <f t="shared" si="54"/>
        <v>12.5</v>
      </c>
      <c r="CT9" s="142">
        <f t="shared" si="54"/>
        <v>0</v>
      </c>
      <c r="CU9" s="142">
        <f t="shared" si="54"/>
        <v>8.3333333333333321</v>
      </c>
      <c r="CV9" s="142">
        <f t="shared" si="54"/>
        <v>2.083333333333333</v>
      </c>
      <c r="CW9" s="143">
        <f t="shared" si="55"/>
        <v>48</v>
      </c>
      <c r="CX9" s="142">
        <f t="shared" si="56"/>
        <v>22.916666666666664</v>
      </c>
      <c r="CY9" s="142">
        <f t="shared" si="56"/>
        <v>50</v>
      </c>
      <c r="CZ9" s="142">
        <f t="shared" si="56"/>
        <v>8.3333333333333321</v>
      </c>
      <c r="DA9" s="142">
        <f t="shared" si="56"/>
        <v>0</v>
      </c>
      <c r="DB9" s="142">
        <f t="shared" si="56"/>
        <v>0</v>
      </c>
      <c r="DC9" s="142">
        <f t="shared" si="56"/>
        <v>18.75</v>
      </c>
      <c r="DD9" s="143">
        <f t="shared" si="57"/>
        <v>48</v>
      </c>
      <c r="DE9" s="142">
        <f t="shared" si="58"/>
        <v>50</v>
      </c>
      <c r="DF9" s="142">
        <f t="shared" si="58"/>
        <v>50</v>
      </c>
      <c r="DG9" s="142">
        <f t="shared" si="58"/>
        <v>0</v>
      </c>
      <c r="DH9" s="142">
        <f t="shared" si="58"/>
        <v>0</v>
      </c>
      <c r="DI9" s="142">
        <f t="shared" si="58"/>
        <v>0</v>
      </c>
      <c r="DJ9" s="142">
        <f t="shared" si="58"/>
        <v>0</v>
      </c>
      <c r="DK9" s="143">
        <f t="shared" si="59"/>
        <v>48</v>
      </c>
      <c r="DL9" s="142">
        <f t="shared" si="60"/>
        <v>41.666666666666671</v>
      </c>
      <c r="DM9" s="142">
        <f t="shared" si="60"/>
        <v>37.5</v>
      </c>
      <c r="DN9" s="142">
        <f t="shared" si="60"/>
        <v>4.1666666666666661</v>
      </c>
      <c r="DO9" s="142">
        <f t="shared" si="60"/>
        <v>0</v>
      </c>
      <c r="DP9" s="142">
        <f t="shared" si="60"/>
        <v>0</v>
      </c>
      <c r="DQ9" s="142">
        <f t="shared" si="60"/>
        <v>16.666666666666664</v>
      </c>
      <c r="DR9" s="143">
        <f t="shared" si="61"/>
        <v>48</v>
      </c>
      <c r="DS9" s="142">
        <f t="shared" si="62"/>
        <v>47.916666666666671</v>
      </c>
      <c r="DT9" s="142">
        <f t="shared" si="62"/>
        <v>47.916666666666671</v>
      </c>
      <c r="DU9" s="142">
        <f t="shared" si="62"/>
        <v>2.083333333333333</v>
      </c>
      <c r="DV9" s="142">
        <f t="shared" si="62"/>
        <v>0</v>
      </c>
      <c r="DW9" s="142">
        <f t="shared" si="62"/>
        <v>2.083333333333333</v>
      </c>
      <c r="DX9" s="142">
        <f t="shared" si="62"/>
        <v>0</v>
      </c>
      <c r="DY9" s="143">
        <f t="shared" si="63"/>
        <v>48</v>
      </c>
      <c r="DZ9" s="142">
        <f t="shared" si="64"/>
        <v>50</v>
      </c>
      <c r="EA9" s="142">
        <f t="shared" si="64"/>
        <v>33.333333333333329</v>
      </c>
      <c r="EB9" s="142">
        <f t="shared" si="64"/>
        <v>0</v>
      </c>
      <c r="EC9" s="142">
        <f t="shared" si="64"/>
        <v>0</v>
      </c>
      <c r="ED9" s="142">
        <f t="shared" si="64"/>
        <v>0</v>
      </c>
      <c r="EE9" s="142">
        <f t="shared" si="64"/>
        <v>16.666666666666664</v>
      </c>
      <c r="EF9" s="143">
        <f t="shared" si="65"/>
        <v>48</v>
      </c>
      <c r="EG9" s="142">
        <f t="shared" si="66"/>
        <v>77.083333333333343</v>
      </c>
      <c r="EH9" s="142">
        <f t="shared" si="66"/>
        <v>22.916666666666664</v>
      </c>
      <c r="EI9" s="142">
        <f t="shared" si="66"/>
        <v>0</v>
      </c>
      <c r="EJ9" s="143">
        <f t="shared" si="67"/>
        <v>48</v>
      </c>
      <c r="EK9" s="142">
        <f t="shared" si="68"/>
        <v>85.416666666666657</v>
      </c>
      <c r="EL9" s="142">
        <f t="shared" si="68"/>
        <v>14.583333333333334</v>
      </c>
      <c r="EM9" s="142">
        <f t="shared" si="68"/>
        <v>0</v>
      </c>
      <c r="EN9" s="143">
        <f t="shared" si="69"/>
        <v>48</v>
      </c>
      <c r="EO9" s="142">
        <f t="shared" si="70"/>
        <v>64.583333333333343</v>
      </c>
      <c r="EP9" s="142">
        <f t="shared" si="70"/>
        <v>33.333333333333329</v>
      </c>
      <c r="EQ9" s="142">
        <f t="shared" si="70"/>
        <v>2.083333333333333</v>
      </c>
      <c r="ER9" s="143">
        <f t="shared" si="71"/>
        <v>48</v>
      </c>
      <c r="ES9" s="142">
        <f t="shared" si="72"/>
        <v>89.583333333333343</v>
      </c>
      <c r="ET9" s="142">
        <f t="shared" si="72"/>
        <v>10.416666666666668</v>
      </c>
      <c r="EU9" s="142">
        <f t="shared" si="72"/>
        <v>0</v>
      </c>
      <c r="EV9" s="143">
        <f t="shared" si="73"/>
        <v>98</v>
      </c>
      <c r="EW9" s="142">
        <f t="shared" si="74"/>
        <v>35.714285714285715</v>
      </c>
      <c r="EX9" s="142">
        <f t="shared" si="74"/>
        <v>42.857142857142854</v>
      </c>
      <c r="EY9" s="142">
        <f t="shared" si="74"/>
        <v>21.428571428571427</v>
      </c>
      <c r="EZ9" s="143">
        <f t="shared" si="75"/>
        <v>98</v>
      </c>
      <c r="FA9" s="142">
        <f t="shared" si="76"/>
        <v>54.081632653061227</v>
      </c>
      <c r="FB9" s="142">
        <f t="shared" si="76"/>
        <v>22.448979591836736</v>
      </c>
      <c r="FC9" s="142">
        <f t="shared" si="76"/>
        <v>23.469387755102041</v>
      </c>
      <c r="FD9" s="143">
        <f t="shared" si="77"/>
        <v>98</v>
      </c>
      <c r="FE9" s="142">
        <f t="shared" si="78"/>
        <v>9.183673469387756</v>
      </c>
      <c r="FF9" s="142">
        <f t="shared" si="78"/>
        <v>54.081632653061227</v>
      </c>
      <c r="FG9" s="142">
        <f t="shared" si="78"/>
        <v>36.734693877551024</v>
      </c>
      <c r="FH9" s="143">
        <f t="shared" si="79"/>
        <v>98</v>
      </c>
      <c r="FI9" s="142">
        <f t="shared" si="80"/>
        <v>10.204081632653061</v>
      </c>
      <c r="FJ9" s="142">
        <f t="shared" si="80"/>
        <v>44.897959183673471</v>
      </c>
      <c r="FK9" s="142">
        <f t="shared" si="80"/>
        <v>44.897959183673471</v>
      </c>
      <c r="FL9" s="143">
        <f t="shared" si="81"/>
        <v>98</v>
      </c>
      <c r="FM9" s="142">
        <f t="shared" si="82"/>
        <v>43.877551020408163</v>
      </c>
      <c r="FN9" s="142">
        <f t="shared" si="82"/>
        <v>36.734693877551024</v>
      </c>
      <c r="FO9" s="142">
        <f t="shared" si="82"/>
        <v>19.387755102040817</v>
      </c>
      <c r="FP9" s="143">
        <f t="shared" si="83"/>
        <v>98</v>
      </c>
      <c r="FQ9" s="142">
        <f t="shared" si="84"/>
        <v>56.12244897959183</v>
      </c>
      <c r="FR9" s="142">
        <f t="shared" si="84"/>
        <v>16.326530612244898</v>
      </c>
      <c r="FS9" s="142">
        <f t="shared" si="84"/>
        <v>27.551020408163261</v>
      </c>
      <c r="FT9" s="143">
        <f t="shared" si="85"/>
        <v>48</v>
      </c>
      <c r="FU9" s="142">
        <f t="shared" si="86"/>
        <v>2.083333333333333</v>
      </c>
      <c r="FV9" s="142">
        <f t="shared" si="86"/>
        <v>75</v>
      </c>
      <c r="FW9" s="142">
        <f t="shared" si="86"/>
        <v>2.083333333333333</v>
      </c>
      <c r="FX9" s="142">
        <f t="shared" si="86"/>
        <v>20.833333333333336</v>
      </c>
      <c r="FY9" s="143">
        <f t="shared" si="87"/>
        <v>48</v>
      </c>
      <c r="FZ9" s="142">
        <f t="shared" si="88"/>
        <v>2.083333333333333</v>
      </c>
      <c r="GA9" s="142">
        <f t="shared" si="88"/>
        <v>58.333333333333336</v>
      </c>
      <c r="GB9" s="142">
        <f t="shared" si="88"/>
        <v>0</v>
      </c>
      <c r="GC9" s="142">
        <f t="shared" si="88"/>
        <v>39.583333333333329</v>
      </c>
      <c r="GD9" s="143">
        <f t="shared" si="89"/>
        <v>48</v>
      </c>
      <c r="GE9" s="142">
        <f t="shared" si="90"/>
        <v>4.1666666666666661</v>
      </c>
      <c r="GF9" s="142">
        <f t="shared" si="90"/>
        <v>22.916666666666664</v>
      </c>
      <c r="GG9" s="142">
        <f t="shared" si="90"/>
        <v>0</v>
      </c>
      <c r="GH9" s="142">
        <f t="shared" si="90"/>
        <v>72.916666666666657</v>
      </c>
      <c r="GI9" s="143">
        <f t="shared" si="91"/>
        <v>48</v>
      </c>
      <c r="GJ9" s="142">
        <f t="shared" si="92"/>
        <v>0</v>
      </c>
      <c r="GK9" s="142">
        <f t="shared" si="92"/>
        <v>29.166666666666668</v>
      </c>
      <c r="GL9" s="142">
        <f t="shared" si="92"/>
        <v>0</v>
      </c>
      <c r="GM9" s="142">
        <f t="shared" si="92"/>
        <v>70.833333333333343</v>
      </c>
      <c r="GN9" s="143">
        <f t="shared" si="93"/>
        <v>48</v>
      </c>
      <c r="GO9" s="142">
        <f t="shared" si="94"/>
        <v>0</v>
      </c>
      <c r="GP9" s="142">
        <f t="shared" si="94"/>
        <v>54.166666666666664</v>
      </c>
      <c r="GQ9" s="142">
        <f t="shared" si="94"/>
        <v>2.083333333333333</v>
      </c>
      <c r="GR9" s="142">
        <f t="shared" si="94"/>
        <v>43.75</v>
      </c>
      <c r="GS9" s="143">
        <f t="shared" si="95"/>
        <v>48</v>
      </c>
      <c r="GT9" s="142">
        <f t="shared" si="96"/>
        <v>0</v>
      </c>
      <c r="GU9" s="142">
        <f t="shared" si="96"/>
        <v>56.25</v>
      </c>
      <c r="GV9" s="142">
        <f t="shared" si="96"/>
        <v>8.3333333333333321</v>
      </c>
      <c r="GW9" s="142">
        <f t="shared" si="96"/>
        <v>35.416666666666671</v>
      </c>
      <c r="GX9" s="143">
        <f t="shared" si="97"/>
        <v>98</v>
      </c>
      <c r="GY9" s="142">
        <f t="shared" si="98"/>
        <v>14.285714285714285</v>
      </c>
      <c r="GZ9" s="142">
        <f t="shared" si="98"/>
        <v>77.551020408163268</v>
      </c>
      <c r="HA9" s="142">
        <f t="shared" si="98"/>
        <v>5.1020408163265305</v>
      </c>
      <c r="HB9" s="142">
        <f t="shared" si="98"/>
        <v>2.0408163265306123</v>
      </c>
      <c r="HC9" s="142">
        <f t="shared" si="98"/>
        <v>1.0204081632653061</v>
      </c>
      <c r="HD9" s="143">
        <f t="shared" si="99"/>
        <v>98</v>
      </c>
      <c r="HE9" s="142">
        <f t="shared" si="100"/>
        <v>10.204081632653061</v>
      </c>
      <c r="HF9" s="142">
        <f t="shared" si="100"/>
        <v>71.428571428571431</v>
      </c>
      <c r="HG9" s="142">
        <f t="shared" si="100"/>
        <v>12.244897959183673</v>
      </c>
      <c r="HH9" s="142">
        <f t="shared" si="100"/>
        <v>5.1020408163265305</v>
      </c>
      <c r="HI9" s="142">
        <f t="shared" si="100"/>
        <v>1.0204081632653061</v>
      </c>
      <c r="HJ9" s="143">
        <f t="shared" si="101"/>
        <v>98</v>
      </c>
      <c r="HK9" s="142">
        <f t="shared" si="102"/>
        <v>14.285714285714285</v>
      </c>
      <c r="HL9" s="142">
        <f t="shared" si="102"/>
        <v>75.510204081632651</v>
      </c>
      <c r="HM9" s="142">
        <f t="shared" si="102"/>
        <v>9.183673469387756</v>
      </c>
      <c r="HN9" s="142">
        <f t="shared" si="102"/>
        <v>1.0204081632653061</v>
      </c>
      <c r="HO9" s="142">
        <f t="shared" si="102"/>
        <v>0</v>
      </c>
      <c r="HP9" s="143">
        <f t="shared" si="103"/>
        <v>98</v>
      </c>
      <c r="HQ9" s="142">
        <f t="shared" si="104"/>
        <v>10.204081632653061</v>
      </c>
      <c r="HR9" s="142">
        <f t="shared" si="104"/>
        <v>77.551020408163268</v>
      </c>
      <c r="HS9" s="142">
        <f t="shared" si="104"/>
        <v>11.224489795918368</v>
      </c>
      <c r="HT9" s="142">
        <f t="shared" si="104"/>
        <v>1.0204081632653061</v>
      </c>
      <c r="HU9" s="142">
        <f t="shared" si="104"/>
        <v>0</v>
      </c>
      <c r="HV9" s="143">
        <f t="shared" si="105"/>
        <v>98</v>
      </c>
      <c r="HW9" s="142">
        <f t="shared" si="106"/>
        <v>38.775510204081634</v>
      </c>
      <c r="HX9" s="142">
        <f t="shared" si="106"/>
        <v>48.979591836734691</v>
      </c>
      <c r="HY9" s="142">
        <f t="shared" si="106"/>
        <v>10.204081632653061</v>
      </c>
      <c r="HZ9" s="142">
        <f t="shared" si="106"/>
        <v>1.0204081632653061</v>
      </c>
      <c r="IA9" s="142">
        <f t="shared" si="106"/>
        <v>1.0204081632653061</v>
      </c>
      <c r="IB9" s="143">
        <f t="shared" si="107"/>
        <v>98</v>
      </c>
      <c r="IC9" s="142">
        <f t="shared" si="108"/>
        <v>39.795918367346935</v>
      </c>
      <c r="ID9" s="142">
        <f t="shared" si="108"/>
        <v>51.020408163265309</v>
      </c>
      <c r="IE9" s="142">
        <f t="shared" si="108"/>
        <v>3.0612244897959182</v>
      </c>
      <c r="IF9" s="142">
        <f t="shared" si="108"/>
        <v>5.1020408163265305</v>
      </c>
      <c r="IG9" s="142">
        <f t="shared" si="108"/>
        <v>1.0204081632653061</v>
      </c>
      <c r="IH9" s="143">
        <f t="shared" si="109"/>
        <v>98</v>
      </c>
      <c r="II9" s="142">
        <f t="shared" si="110"/>
        <v>12.244897959183673</v>
      </c>
      <c r="IJ9" s="142">
        <f t="shared" si="110"/>
        <v>63.265306122448983</v>
      </c>
      <c r="IK9" s="142">
        <f t="shared" si="110"/>
        <v>22.448979591836736</v>
      </c>
      <c r="IL9" s="142">
        <f t="shared" si="110"/>
        <v>2.0408163265306123</v>
      </c>
      <c r="IM9" s="142">
        <f t="shared" si="110"/>
        <v>0</v>
      </c>
      <c r="IN9" s="143">
        <f t="shared" si="111"/>
        <v>98</v>
      </c>
      <c r="IO9" s="142">
        <f t="shared" si="112"/>
        <v>12.244897959183673</v>
      </c>
      <c r="IP9" s="142">
        <f t="shared" si="112"/>
        <v>78.571428571428569</v>
      </c>
      <c r="IQ9" s="142">
        <f t="shared" si="112"/>
        <v>8.1632653061224492</v>
      </c>
      <c r="IR9" s="142">
        <f t="shared" si="112"/>
        <v>1.0204081632653061</v>
      </c>
      <c r="IS9" s="142">
        <f t="shared" si="112"/>
        <v>0</v>
      </c>
      <c r="IT9" s="143">
        <f t="shared" si="113"/>
        <v>98</v>
      </c>
      <c r="IU9" s="142">
        <f t="shared" si="114"/>
        <v>19.387755102040817</v>
      </c>
      <c r="IV9" s="142">
        <f t="shared" si="114"/>
        <v>50</v>
      </c>
      <c r="IW9" s="142">
        <f t="shared" si="114"/>
        <v>26.530612244897959</v>
      </c>
      <c r="IX9" s="142">
        <f t="shared" si="114"/>
        <v>4.0816326530612246</v>
      </c>
      <c r="IY9" s="142">
        <f t="shared" si="114"/>
        <v>0</v>
      </c>
    </row>
    <row r="10" spans="1:259" ht="15" customHeight="1" x14ac:dyDescent="0.15">
      <c r="A10" s="150"/>
      <c r="B10" s="129" t="s">
        <v>620</v>
      </c>
      <c r="C10" s="143">
        <f t="shared" si="27"/>
        <v>117</v>
      </c>
      <c r="D10" s="142">
        <f t="shared" si="28"/>
        <v>53.846153846153847</v>
      </c>
      <c r="E10" s="142">
        <f t="shared" si="28"/>
        <v>43.589743589743591</v>
      </c>
      <c r="F10" s="142">
        <f t="shared" si="28"/>
        <v>2.5641025641025639</v>
      </c>
      <c r="G10" s="143">
        <f t="shared" si="29"/>
        <v>117</v>
      </c>
      <c r="H10" s="142">
        <f t="shared" si="30"/>
        <v>53.846153846153847</v>
      </c>
      <c r="I10" s="142">
        <f t="shared" si="30"/>
        <v>27.350427350427353</v>
      </c>
      <c r="J10" s="142">
        <f t="shared" si="30"/>
        <v>0.85470085470085477</v>
      </c>
      <c r="K10" s="142">
        <f t="shared" si="30"/>
        <v>4.2735042735042734</v>
      </c>
      <c r="L10" s="142">
        <f t="shared" si="30"/>
        <v>1.7094017094017095</v>
      </c>
      <c r="M10" s="142">
        <f t="shared" si="30"/>
        <v>10.256410256410255</v>
      </c>
      <c r="N10" s="142">
        <f t="shared" si="30"/>
        <v>1.7094017094017095</v>
      </c>
      <c r="O10" s="143">
        <f t="shared" si="31"/>
        <v>117</v>
      </c>
      <c r="P10" s="142">
        <f t="shared" si="32"/>
        <v>63.247863247863243</v>
      </c>
      <c r="Q10" s="142">
        <f t="shared" si="32"/>
        <v>28.205128205128204</v>
      </c>
      <c r="R10" s="142">
        <f t="shared" si="32"/>
        <v>7.6923076923076925</v>
      </c>
      <c r="S10" s="142">
        <f t="shared" si="32"/>
        <v>0.85470085470085477</v>
      </c>
      <c r="T10" s="143">
        <f t="shared" si="33"/>
        <v>117</v>
      </c>
      <c r="U10" s="142">
        <f t="shared" si="34"/>
        <v>58.974358974358978</v>
      </c>
      <c r="V10" s="142">
        <f t="shared" si="34"/>
        <v>11.965811965811966</v>
      </c>
      <c r="W10" s="142">
        <f t="shared" si="34"/>
        <v>22.222222222222221</v>
      </c>
      <c r="X10" s="142">
        <f t="shared" si="34"/>
        <v>5.982905982905983</v>
      </c>
      <c r="Y10" s="142">
        <f t="shared" si="34"/>
        <v>0</v>
      </c>
      <c r="Z10" s="142">
        <f t="shared" si="34"/>
        <v>0.85470085470085477</v>
      </c>
      <c r="AA10" s="143">
        <f t="shared" si="35"/>
        <v>117</v>
      </c>
      <c r="AB10" s="142">
        <f t="shared" si="36"/>
        <v>62.393162393162392</v>
      </c>
      <c r="AC10" s="142">
        <f t="shared" si="36"/>
        <v>29.914529914529915</v>
      </c>
      <c r="AD10" s="142">
        <f t="shared" si="36"/>
        <v>7.6923076923076925</v>
      </c>
      <c r="AE10" s="143">
        <f t="shared" si="37"/>
        <v>117</v>
      </c>
      <c r="AF10" s="142">
        <f t="shared" si="38"/>
        <v>11.111111111111111</v>
      </c>
      <c r="AG10" s="142">
        <f t="shared" si="38"/>
        <v>41.880341880341881</v>
      </c>
      <c r="AH10" s="142">
        <f t="shared" si="38"/>
        <v>16.239316239316238</v>
      </c>
      <c r="AI10" s="142">
        <f t="shared" si="38"/>
        <v>5.982905982905983</v>
      </c>
      <c r="AJ10" s="142">
        <f t="shared" si="38"/>
        <v>27.350427350427353</v>
      </c>
      <c r="AK10" s="142">
        <f t="shared" si="38"/>
        <v>3.4188034188034191</v>
      </c>
      <c r="AL10" s="142">
        <f t="shared" si="38"/>
        <v>0</v>
      </c>
      <c r="AM10" s="142">
        <f t="shared" si="38"/>
        <v>6.8376068376068382</v>
      </c>
      <c r="AN10" s="142">
        <f t="shared" si="38"/>
        <v>1.7094017094017095</v>
      </c>
      <c r="AO10" s="143">
        <f t="shared" si="39"/>
        <v>117</v>
      </c>
      <c r="AP10" s="142">
        <f t="shared" si="40"/>
        <v>42.735042735042732</v>
      </c>
      <c r="AQ10" s="142">
        <f t="shared" si="40"/>
        <v>35.042735042735039</v>
      </c>
      <c r="AR10" s="142">
        <f t="shared" si="40"/>
        <v>27.350427350427353</v>
      </c>
      <c r="AS10" s="142">
        <f t="shared" si="40"/>
        <v>25.641025641025639</v>
      </c>
      <c r="AT10" s="142">
        <f t="shared" si="40"/>
        <v>35.897435897435898</v>
      </c>
      <c r="AU10" s="142">
        <f t="shared" si="40"/>
        <v>12.820512820512819</v>
      </c>
      <c r="AV10" s="142">
        <f t="shared" si="40"/>
        <v>25.641025641025639</v>
      </c>
      <c r="AW10" s="142">
        <f t="shared" si="40"/>
        <v>35.897435897435898</v>
      </c>
      <c r="AX10" s="142">
        <f t="shared" si="40"/>
        <v>8.5470085470085468</v>
      </c>
      <c r="AY10" s="142">
        <f t="shared" si="40"/>
        <v>0.85470085470085477</v>
      </c>
      <c r="AZ10" s="143">
        <f t="shared" si="41"/>
        <v>63</v>
      </c>
      <c r="BA10" s="142">
        <f t="shared" si="42"/>
        <v>31.746031746031743</v>
      </c>
      <c r="BB10" s="142">
        <f t="shared" si="42"/>
        <v>53.968253968253968</v>
      </c>
      <c r="BC10" s="142">
        <f t="shared" si="42"/>
        <v>4.7619047619047619</v>
      </c>
      <c r="BD10" s="142">
        <f t="shared" si="42"/>
        <v>0</v>
      </c>
      <c r="BE10" s="142">
        <f t="shared" si="42"/>
        <v>4.7619047619047619</v>
      </c>
      <c r="BF10" s="142">
        <f t="shared" si="42"/>
        <v>4.7619047619047619</v>
      </c>
      <c r="BG10" s="143">
        <f t="shared" si="43"/>
        <v>51</v>
      </c>
      <c r="BH10" s="142">
        <f t="shared" si="44"/>
        <v>52.941176470588239</v>
      </c>
      <c r="BI10" s="142">
        <f t="shared" si="44"/>
        <v>39.215686274509807</v>
      </c>
      <c r="BJ10" s="142">
        <f t="shared" si="44"/>
        <v>1.9607843137254901</v>
      </c>
      <c r="BK10" s="142">
        <f t="shared" si="44"/>
        <v>0</v>
      </c>
      <c r="BL10" s="142">
        <f t="shared" si="44"/>
        <v>0</v>
      </c>
      <c r="BM10" s="142">
        <f t="shared" si="44"/>
        <v>5.8823529411764701</v>
      </c>
      <c r="BN10" s="143">
        <f t="shared" si="45"/>
        <v>63</v>
      </c>
      <c r="BO10" s="142">
        <f t="shared" si="46"/>
        <v>31.746031746031743</v>
      </c>
      <c r="BP10" s="142">
        <f t="shared" si="46"/>
        <v>61.904761904761905</v>
      </c>
      <c r="BQ10" s="142">
        <f t="shared" si="46"/>
        <v>3.1746031746031744</v>
      </c>
      <c r="BR10" s="142">
        <f t="shared" si="46"/>
        <v>0</v>
      </c>
      <c r="BS10" s="142">
        <f t="shared" si="46"/>
        <v>1.5873015873015872</v>
      </c>
      <c r="BT10" s="142">
        <f t="shared" si="46"/>
        <v>1.5873015873015872</v>
      </c>
      <c r="BU10" s="143">
        <f t="shared" si="47"/>
        <v>51</v>
      </c>
      <c r="BV10" s="142">
        <f t="shared" si="48"/>
        <v>41.17647058823529</v>
      </c>
      <c r="BW10" s="142">
        <f t="shared" si="48"/>
        <v>50.980392156862742</v>
      </c>
      <c r="BX10" s="142">
        <f t="shared" si="48"/>
        <v>1.9607843137254901</v>
      </c>
      <c r="BY10" s="142">
        <f t="shared" si="48"/>
        <v>0</v>
      </c>
      <c r="BZ10" s="142">
        <f t="shared" si="48"/>
        <v>0</v>
      </c>
      <c r="CA10" s="142">
        <f t="shared" si="48"/>
        <v>5.8823529411764701</v>
      </c>
      <c r="CB10" s="143">
        <f t="shared" si="49"/>
        <v>63</v>
      </c>
      <c r="CC10" s="142">
        <f t="shared" si="50"/>
        <v>31.746031746031743</v>
      </c>
      <c r="CD10" s="142">
        <f t="shared" si="50"/>
        <v>50.793650793650791</v>
      </c>
      <c r="CE10" s="142">
        <f t="shared" si="50"/>
        <v>9.5238095238095237</v>
      </c>
      <c r="CF10" s="142">
        <f t="shared" si="50"/>
        <v>4.7619047619047619</v>
      </c>
      <c r="CG10" s="142">
        <f t="shared" si="50"/>
        <v>1.5873015873015872</v>
      </c>
      <c r="CH10" s="142">
        <f t="shared" si="50"/>
        <v>1.5873015873015872</v>
      </c>
      <c r="CI10" s="143">
        <f t="shared" si="51"/>
        <v>51</v>
      </c>
      <c r="CJ10" s="142">
        <f t="shared" si="52"/>
        <v>39.215686274509807</v>
      </c>
      <c r="CK10" s="142">
        <f t="shared" si="52"/>
        <v>47.058823529411761</v>
      </c>
      <c r="CL10" s="142">
        <f t="shared" si="52"/>
        <v>5.8823529411764701</v>
      </c>
      <c r="CM10" s="142">
        <f t="shared" si="52"/>
        <v>0</v>
      </c>
      <c r="CN10" s="142">
        <f t="shared" si="52"/>
        <v>1.9607843137254901</v>
      </c>
      <c r="CO10" s="142">
        <f t="shared" si="52"/>
        <v>5.8823529411764701</v>
      </c>
      <c r="CP10" s="143">
        <f t="shared" si="53"/>
        <v>63</v>
      </c>
      <c r="CQ10" s="142">
        <f t="shared" si="54"/>
        <v>23.809523809523807</v>
      </c>
      <c r="CR10" s="142">
        <f t="shared" si="54"/>
        <v>52.380952380952387</v>
      </c>
      <c r="CS10" s="142">
        <f t="shared" si="54"/>
        <v>1.5873015873015872</v>
      </c>
      <c r="CT10" s="142">
        <f t="shared" si="54"/>
        <v>0</v>
      </c>
      <c r="CU10" s="142">
        <f t="shared" si="54"/>
        <v>19.047619047619047</v>
      </c>
      <c r="CV10" s="142">
        <f t="shared" si="54"/>
        <v>3.1746031746031744</v>
      </c>
      <c r="CW10" s="143">
        <f t="shared" si="55"/>
        <v>51</v>
      </c>
      <c r="CX10" s="142">
        <f t="shared" si="56"/>
        <v>45.098039215686278</v>
      </c>
      <c r="CY10" s="142">
        <f t="shared" si="56"/>
        <v>45.098039215686278</v>
      </c>
      <c r="CZ10" s="142">
        <f t="shared" si="56"/>
        <v>3.9215686274509802</v>
      </c>
      <c r="DA10" s="142">
        <f t="shared" si="56"/>
        <v>0</v>
      </c>
      <c r="DB10" s="142">
        <f t="shared" si="56"/>
        <v>0</v>
      </c>
      <c r="DC10" s="142">
        <f t="shared" si="56"/>
        <v>5.8823529411764701</v>
      </c>
      <c r="DD10" s="143">
        <f t="shared" si="57"/>
        <v>63</v>
      </c>
      <c r="DE10" s="142">
        <f t="shared" si="58"/>
        <v>41.269841269841265</v>
      </c>
      <c r="DF10" s="142">
        <f t="shared" si="58"/>
        <v>46.031746031746032</v>
      </c>
      <c r="DG10" s="142">
        <f t="shared" si="58"/>
        <v>6.3492063492063489</v>
      </c>
      <c r="DH10" s="142">
        <f t="shared" si="58"/>
        <v>0</v>
      </c>
      <c r="DI10" s="142">
        <f t="shared" si="58"/>
        <v>4.7619047619047619</v>
      </c>
      <c r="DJ10" s="142">
        <f t="shared" si="58"/>
        <v>1.5873015873015872</v>
      </c>
      <c r="DK10" s="143">
        <f t="shared" si="59"/>
        <v>51</v>
      </c>
      <c r="DL10" s="142">
        <f t="shared" si="60"/>
        <v>50.980392156862742</v>
      </c>
      <c r="DM10" s="142">
        <f t="shared" si="60"/>
        <v>41.17647058823529</v>
      </c>
      <c r="DN10" s="142">
        <f t="shared" si="60"/>
        <v>3.9215686274509802</v>
      </c>
      <c r="DO10" s="142">
        <f t="shared" si="60"/>
        <v>0</v>
      </c>
      <c r="DP10" s="142">
        <f t="shared" si="60"/>
        <v>0</v>
      </c>
      <c r="DQ10" s="142">
        <f t="shared" si="60"/>
        <v>3.9215686274509802</v>
      </c>
      <c r="DR10" s="143">
        <f t="shared" si="61"/>
        <v>63</v>
      </c>
      <c r="DS10" s="142">
        <f t="shared" si="62"/>
        <v>38.095238095238095</v>
      </c>
      <c r="DT10" s="142">
        <f t="shared" si="62"/>
        <v>50.793650793650791</v>
      </c>
      <c r="DU10" s="142">
        <f t="shared" si="62"/>
        <v>4.7619047619047619</v>
      </c>
      <c r="DV10" s="142">
        <f t="shared" si="62"/>
        <v>0</v>
      </c>
      <c r="DW10" s="142">
        <f t="shared" si="62"/>
        <v>4.7619047619047619</v>
      </c>
      <c r="DX10" s="142">
        <f t="shared" si="62"/>
        <v>1.5873015873015872</v>
      </c>
      <c r="DY10" s="143">
        <f t="shared" si="63"/>
        <v>51</v>
      </c>
      <c r="DZ10" s="142">
        <f t="shared" si="64"/>
        <v>47.058823529411761</v>
      </c>
      <c r="EA10" s="142">
        <f t="shared" si="64"/>
        <v>41.17647058823529</v>
      </c>
      <c r="EB10" s="142">
        <f t="shared" si="64"/>
        <v>5.8823529411764701</v>
      </c>
      <c r="EC10" s="142">
        <f t="shared" si="64"/>
        <v>0</v>
      </c>
      <c r="ED10" s="142">
        <f t="shared" si="64"/>
        <v>1.9607843137254901</v>
      </c>
      <c r="EE10" s="142">
        <f t="shared" si="64"/>
        <v>3.9215686274509802</v>
      </c>
      <c r="EF10" s="143">
        <f t="shared" si="65"/>
        <v>63</v>
      </c>
      <c r="EG10" s="142">
        <f t="shared" si="66"/>
        <v>65.079365079365076</v>
      </c>
      <c r="EH10" s="142">
        <f t="shared" si="66"/>
        <v>33.333333333333329</v>
      </c>
      <c r="EI10" s="142">
        <f t="shared" si="66"/>
        <v>1.5873015873015872</v>
      </c>
      <c r="EJ10" s="143">
        <f t="shared" si="67"/>
        <v>51</v>
      </c>
      <c r="EK10" s="142">
        <f t="shared" si="68"/>
        <v>88.235294117647058</v>
      </c>
      <c r="EL10" s="142">
        <f t="shared" si="68"/>
        <v>11.76470588235294</v>
      </c>
      <c r="EM10" s="142">
        <f t="shared" si="68"/>
        <v>0</v>
      </c>
      <c r="EN10" s="143">
        <f t="shared" si="69"/>
        <v>63</v>
      </c>
      <c r="EO10" s="142">
        <f t="shared" si="70"/>
        <v>63.492063492063487</v>
      </c>
      <c r="EP10" s="142">
        <f t="shared" si="70"/>
        <v>36.507936507936506</v>
      </c>
      <c r="EQ10" s="142">
        <f t="shared" si="70"/>
        <v>0</v>
      </c>
      <c r="ER10" s="143">
        <f t="shared" si="71"/>
        <v>51</v>
      </c>
      <c r="ES10" s="142">
        <f t="shared" si="72"/>
        <v>84.313725490196077</v>
      </c>
      <c r="ET10" s="142">
        <f t="shared" si="72"/>
        <v>13.725490196078432</v>
      </c>
      <c r="EU10" s="142">
        <f t="shared" si="72"/>
        <v>1.9607843137254901</v>
      </c>
      <c r="EV10" s="143">
        <f t="shared" si="73"/>
        <v>117</v>
      </c>
      <c r="EW10" s="142">
        <f t="shared" si="74"/>
        <v>32.478632478632477</v>
      </c>
      <c r="EX10" s="142">
        <f t="shared" si="74"/>
        <v>46.153846153846153</v>
      </c>
      <c r="EY10" s="142">
        <f t="shared" si="74"/>
        <v>21.367521367521366</v>
      </c>
      <c r="EZ10" s="143">
        <f t="shared" si="75"/>
        <v>117</v>
      </c>
      <c r="FA10" s="142">
        <f t="shared" si="76"/>
        <v>60.683760683760681</v>
      </c>
      <c r="FB10" s="142">
        <f t="shared" si="76"/>
        <v>13.675213675213676</v>
      </c>
      <c r="FC10" s="142">
        <f t="shared" si="76"/>
        <v>25.641025641025639</v>
      </c>
      <c r="FD10" s="143">
        <f t="shared" si="77"/>
        <v>117</v>
      </c>
      <c r="FE10" s="142">
        <f t="shared" si="78"/>
        <v>4.2735042735042734</v>
      </c>
      <c r="FF10" s="142">
        <f t="shared" si="78"/>
        <v>53.846153846153847</v>
      </c>
      <c r="FG10" s="142">
        <f t="shared" si="78"/>
        <v>41.880341880341881</v>
      </c>
      <c r="FH10" s="143">
        <f t="shared" si="79"/>
        <v>117</v>
      </c>
      <c r="FI10" s="142">
        <f t="shared" si="80"/>
        <v>11.965811965811966</v>
      </c>
      <c r="FJ10" s="142">
        <f t="shared" si="80"/>
        <v>37.606837606837608</v>
      </c>
      <c r="FK10" s="142">
        <f t="shared" si="80"/>
        <v>50.427350427350426</v>
      </c>
      <c r="FL10" s="143">
        <f t="shared" si="81"/>
        <v>117</v>
      </c>
      <c r="FM10" s="142">
        <f t="shared" si="82"/>
        <v>41.880341880341881</v>
      </c>
      <c r="FN10" s="142">
        <f t="shared" si="82"/>
        <v>40.17094017094017</v>
      </c>
      <c r="FO10" s="142">
        <f t="shared" si="82"/>
        <v>17.948717948717949</v>
      </c>
      <c r="FP10" s="143">
        <f t="shared" si="83"/>
        <v>117</v>
      </c>
      <c r="FQ10" s="142">
        <f t="shared" si="84"/>
        <v>53.846153846153847</v>
      </c>
      <c r="FR10" s="142">
        <f t="shared" si="84"/>
        <v>17.948717948717949</v>
      </c>
      <c r="FS10" s="142">
        <f t="shared" si="84"/>
        <v>28.205128205128204</v>
      </c>
      <c r="FT10" s="143">
        <f t="shared" si="85"/>
        <v>63</v>
      </c>
      <c r="FU10" s="142">
        <f t="shared" si="86"/>
        <v>0</v>
      </c>
      <c r="FV10" s="142">
        <f t="shared" si="86"/>
        <v>69.841269841269835</v>
      </c>
      <c r="FW10" s="142">
        <f t="shared" si="86"/>
        <v>6.3492063492063489</v>
      </c>
      <c r="FX10" s="142">
        <f t="shared" si="86"/>
        <v>23.809523809523807</v>
      </c>
      <c r="FY10" s="143">
        <f t="shared" si="87"/>
        <v>51</v>
      </c>
      <c r="FZ10" s="142">
        <f t="shared" si="88"/>
        <v>0</v>
      </c>
      <c r="GA10" s="142">
        <f t="shared" si="88"/>
        <v>52.941176470588239</v>
      </c>
      <c r="GB10" s="142">
        <f t="shared" si="88"/>
        <v>1.9607843137254901</v>
      </c>
      <c r="GC10" s="142">
        <f t="shared" si="88"/>
        <v>45.098039215686278</v>
      </c>
      <c r="GD10" s="143">
        <f t="shared" si="89"/>
        <v>63</v>
      </c>
      <c r="GE10" s="142">
        <f t="shared" si="90"/>
        <v>0</v>
      </c>
      <c r="GF10" s="142">
        <f t="shared" si="90"/>
        <v>33.333333333333329</v>
      </c>
      <c r="GG10" s="142">
        <f t="shared" si="90"/>
        <v>0</v>
      </c>
      <c r="GH10" s="142">
        <f t="shared" si="90"/>
        <v>66.666666666666657</v>
      </c>
      <c r="GI10" s="143">
        <f t="shared" si="91"/>
        <v>51</v>
      </c>
      <c r="GJ10" s="142">
        <f t="shared" si="92"/>
        <v>0</v>
      </c>
      <c r="GK10" s="142">
        <f t="shared" si="92"/>
        <v>27.450980392156865</v>
      </c>
      <c r="GL10" s="142">
        <f t="shared" si="92"/>
        <v>1.9607843137254901</v>
      </c>
      <c r="GM10" s="142">
        <f t="shared" si="92"/>
        <v>70.588235294117652</v>
      </c>
      <c r="GN10" s="143">
        <f t="shared" si="93"/>
        <v>63</v>
      </c>
      <c r="GO10" s="142">
        <f t="shared" si="94"/>
        <v>1.5873015873015872</v>
      </c>
      <c r="GP10" s="142">
        <f t="shared" si="94"/>
        <v>44.444444444444443</v>
      </c>
      <c r="GQ10" s="142">
        <f t="shared" si="94"/>
        <v>3.1746031746031744</v>
      </c>
      <c r="GR10" s="142">
        <f t="shared" si="94"/>
        <v>50.793650793650791</v>
      </c>
      <c r="GS10" s="143">
        <f t="shared" si="95"/>
        <v>51</v>
      </c>
      <c r="GT10" s="142">
        <f t="shared" si="96"/>
        <v>0</v>
      </c>
      <c r="GU10" s="142">
        <f t="shared" si="96"/>
        <v>62.745098039215684</v>
      </c>
      <c r="GV10" s="142">
        <f t="shared" si="96"/>
        <v>3.9215686274509802</v>
      </c>
      <c r="GW10" s="142">
        <f t="shared" si="96"/>
        <v>33.333333333333329</v>
      </c>
      <c r="GX10" s="143">
        <f t="shared" si="97"/>
        <v>117</v>
      </c>
      <c r="GY10" s="142">
        <f t="shared" si="98"/>
        <v>9.4017094017094021</v>
      </c>
      <c r="GZ10" s="142">
        <f t="shared" si="98"/>
        <v>82.90598290598291</v>
      </c>
      <c r="HA10" s="142">
        <f t="shared" si="98"/>
        <v>4.2735042735042734</v>
      </c>
      <c r="HB10" s="142">
        <f t="shared" si="98"/>
        <v>0</v>
      </c>
      <c r="HC10" s="142">
        <f t="shared" si="98"/>
        <v>3.4188034188034191</v>
      </c>
      <c r="HD10" s="143">
        <f t="shared" si="99"/>
        <v>117</v>
      </c>
      <c r="HE10" s="142">
        <f t="shared" si="100"/>
        <v>4.2735042735042734</v>
      </c>
      <c r="HF10" s="142">
        <f t="shared" si="100"/>
        <v>70.085470085470078</v>
      </c>
      <c r="HG10" s="142">
        <f t="shared" si="100"/>
        <v>20.512820512820511</v>
      </c>
      <c r="HH10" s="142">
        <f t="shared" si="100"/>
        <v>2.5641025641025639</v>
      </c>
      <c r="HI10" s="142">
        <f t="shared" si="100"/>
        <v>2.5641025641025639</v>
      </c>
      <c r="HJ10" s="143">
        <f t="shared" si="101"/>
        <v>117</v>
      </c>
      <c r="HK10" s="142">
        <f t="shared" si="102"/>
        <v>7.6923076923076925</v>
      </c>
      <c r="HL10" s="142">
        <f t="shared" si="102"/>
        <v>71.794871794871796</v>
      </c>
      <c r="HM10" s="142">
        <f t="shared" si="102"/>
        <v>17.948717948717949</v>
      </c>
      <c r="HN10" s="142">
        <f t="shared" si="102"/>
        <v>0</v>
      </c>
      <c r="HO10" s="142">
        <f t="shared" si="102"/>
        <v>2.5641025641025639</v>
      </c>
      <c r="HP10" s="143">
        <f t="shared" si="103"/>
        <v>117</v>
      </c>
      <c r="HQ10" s="142">
        <f t="shared" si="104"/>
        <v>6.8376068376068382</v>
      </c>
      <c r="HR10" s="142">
        <f t="shared" si="104"/>
        <v>74.358974358974365</v>
      </c>
      <c r="HS10" s="142">
        <f t="shared" si="104"/>
        <v>15.384615384615385</v>
      </c>
      <c r="HT10" s="142">
        <f t="shared" si="104"/>
        <v>0.85470085470085477</v>
      </c>
      <c r="HU10" s="142">
        <f t="shared" si="104"/>
        <v>2.5641025641025639</v>
      </c>
      <c r="HV10" s="143">
        <f t="shared" si="105"/>
        <v>117</v>
      </c>
      <c r="HW10" s="142">
        <f t="shared" si="106"/>
        <v>29.914529914529915</v>
      </c>
      <c r="HX10" s="142">
        <f t="shared" si="106"/>
        <v>52.991452991452995</v>
      </c>
      <c r="HY10" s="142">
        <f t="shared" si="106"/>
        <v>14.529914529914532</v>
      </c>
      <c r="HZ10" s="142">
        <f t="shared" si="106"/>
        <v>0</v>
      </c>
      <c r="IA10" s="142">
        <f t="shared" si="106"/>
        <v>2.5641025641025639</v>
      </c>
      <c r="IB10" s="143">
        <f t="shared" si="107"/>
        <v>117</v>
      </c>
      <c r="IC10" s="142">
        <f t="shared" si="108"/>
        <v>35.042735042735039</v>
      </c>
      <c r="ID10" s="142">
        <f t="shared" si="108"/>
        <v>52.136752136752143</v>
      </c>
      <c r="IE10" s="142">
        <f t="shared" si="108"/>
        <v>10.256410256410255</v>
      </c>
      <c r="IF10" s="142">
        <f t="shared" si="108"/>
        <v>0.85470085470085477</v>
      </c>
      <c r="IG10" s="142">
        <f t="shared" si="108"/>
        <v>1.7094017094017095</v>
      </c>
      <c r="IH10" s="143">
        <f t="shared" si="109"/>
        <v>117</v>
      </c>
      <c r="II10" s="142">
        <f t="shared" si="110"/>
        <v>5.982905982905983</v>
      </c>
      <c r="IJ10" s="142">
        <f t="shared" si="110"/>
        <v>54.700854700854705</v>
      </c>
      <c r="IK10" s="142">
        <f t="shared" si="110"/>
        <v>32.478632478632477</v>
      </c>
      <c r="IL10" s="142">
        <f t="shared" si="110"/>
        <v>5.1282051282051277</v>
      </c>
      <c r="IM10" s="142">
        <f t="shared" si="110"/>
        <v>1.7094017094017095</v>
      </c>
      <c r="IN10" s="143">
        <f t="shared" si="111"/>
        <v>117</v>
      </c>
      <c r="IO10" s="142">
        <f t="shared" si="112"/>
        <v>6.8376068376068382</v>
      </c>
      <c r="IP10" s="142">
        <f t="shared" si="112"/>
        <v>65.811965811965806</v>
      </c>
      <c r="IQ10" s="142">
        <f t="shared" si="112"/>
        <v>19.658119658119659</v>
      </c>
      <c r="IR10" s="142">
        <f t="shared" si="112"/>
        <v>3.4188034188034191</v>
      </c>
      <c r="IS10" s="142">
        <f t="shared" si="112"/>
        <v>4.2735042735042734</v>
      </c>
      <c r="IT10" s="143">
        <f t="shared" si="113"/>
        <v>117</v>
      </c>
      <c r="IU10" s="142">
        <f t="shared" si="114"/>
        <v>14.529914529914532</v>
      </c>
      <c r="IV10" s="142">
        <f t="shared" si="114"/>
        <v>46.153846153846153</v>
      </c>
      <c r="IW10" s="142">
        <f t="shared" si="114"/>
        <v>33.333333333333329</v>
      </c>
      <c r="IX10" s="142">
        <f t="shared" si="114"/>
        <v>4.2735042735042734</v>
      </c>
      <c r="IY10" s="142">
        <f t="shared" si="114"/>
        <v>1.7094017094017095</v>
      </c>
    </row>
    <row r="11" spans="1:259" ht="15" customHeight="1" x14ac:dyDescent="0.15">
      <c r="A11" s="150"/>
      <c r="B11" s="129" t="s">
        <v>621</v>
      </c>
      <c r="C11" s="143">
        <f t="shared" si="27"/>
        <v>78</v>
      </c>
      <c r="D11" s="142">
        <f t="shared" si="28"/>
        <v>35.897435897435898</v>
      </c>
      <c r="E11" s="142">
        <f t="shared" si="28"/>
        <v>64.102564102564102</v>
      </c>
      <c r="F11" s="142">
        <f t="shared" si="28"/>
        <v>0</v>
      </c>
      <c r="G11" s="143">
        <f t="shared" si="29"/>
        <v>78</v>
      </c>
      <c r="H11" s="142">
        <f t="shared" si="30"/>
        <v>50</v>
      </c>
      <c r="I11" s="142">
        <f t="shared" si="30"/>
        <v>25.641025641025639</v>
      </c>
      <c r="J11" s="142">
        <f t="shared" si="30"/>
        <v>1.2820512820512819</v>
      </c>
      <c r="K11" s="142">
        <f t="shared" si="30"/>
        <v>2.5641025641025639</v>
      </c>
      <c r="L11" s="142">
        <f t="shared" si="30"/>
        <v>1.2820512820512819</v>
      </c>
      <c r="M11" s="142">
        <f t="shared" si="30"/>
        <v>19.230769230769234</v>
      </c>
      <c r="N11" s="142">
        <f t="shared" si="30"/>
        <v>0</v>
      </c>
      <c r="O11" s="143">
        <f t="shared" si="31"/>
        <v>78</v>
      </c>
      <c r="P11" s="142">
        <f t="shared" si="32"/>
        <v>73.076923076923066</v>
      </c>
      <c r="Q11" s="142">
        <f t="shared" si="32"/>
        <v>17.948717948717949</v>
      </c>
      <c r="R11" s="142">
        <f t="shared" si="32"/>
        <v>6.4102564102564097</v>
      </c>
      <c r="S11" s="142">
        <f t="shared" si="32"/>
        <v>2.5641025641025639</v>
      </c>
      <c r="T11" s="143">
        <f t="shared" si="33"/>
        <v>78</v>
      </c>
      <c r="U11" s="142">
        <f t="shared" si="34"/>
        <v>51.282051282051277</v>
      </c>
      <c r="V11" s="142">
        <f t="shared" si="34"/>
        <v>16.666666666666664</v>
      </c>
      <c r="W11" s="142">
        <f t="shared" si="34"/>
        <v>20.512820512820511</v>
      </c>
      <c r="X11" s="142">
        <f t="shared" si="34"/>
        <v>10.256410256410255</v>
      </c>
      <c r="Y11" s="142">
        <f t="shared" si="34"/>
        <v>0</v>
      </c>
      <c r="Z11" s="142">
        <f t="shared" si="34"/>
        <v>1.2820512820512819</v>
      </c>
      <c r="AA11" s="143">
        <f t="shared" si="35"/>
        <v>78</v>
      </c>
      <c r="AB11" s="142">
        <f t="shared" si="36"/>
        <v>67.948717948717956</v>
      </c>
      <c r="AC11" s="142">
        <f t="shared" si="36"/>
        <v>25.641025641025639</v>
      </c>
      <c r="AD11" s="142">
        <f t="shared" si="36"/>
        <v>6.4102564102564097</v>
      </c>
      <c r="AE11" s="143">
        <f t="shared" si="37"/>
        <v>78</v>
      </c>
      <c r="AF11" s="142">
        <f t="shared" si="38"/>
        <v>11.538461538461538</v>
      </c>
      <c r="AG11" s="142">
        <f t="shared" si="38"/>
        <v>32.051282051282051</v>
      </c>
      <c r="AH11" s="142">
        <f t="shared" si="38"/>
        <v>20.512820512820511</v>
      </c>
      <c r="AI11" s="142">
        <f t="shared" si="38"/>
        <v>2.5641025641025639</v>
      </c>
      <c r="AJ11" s="142">
        <f t="shared" si="38"/>
        <v>29.487179487179489</v>
      </c>
      <c r="AK11" s="142">
        <f t="shared" si="38"/>
        <v>1.2820512820512819</v>
      </c>
      <c r="AL11" s="142">
        <f t="shared" si="38"/>
        <v>1.2820512820512819</v>
      </c>
      <c r="AM11" s="142">
        <f t="shared" si="38"/>
        <v>17.948717948717949</v>
      </c>
      <c r="AN11" s="142">
        <f t="shared" si="38"/>
        <v>3.8461538461538463</v>
      </c>
      <c r="AO11" s="143">
        <f t="shared" si="39"/>
        <v>78</v>
      </c>
      <c r="AP11" s="142">
        <f t="shared" si="40"/>
        <v>50</v>
      </c>
      <c r="AQ11" s="142">
        <f t="shared" si="40"/>
        <v>37.179487179487182</v>
      </c>
      <c r="AR11" s="142">
        <f t="shared" si="40"/>
        <v>29.487179487179489</v>
      </c>
      <c r="AS11" s="142">
        <f t="shared" si="40"/>
        <v>19.230769230769234</v>
      </c>
      <c r="AT11" s="142">
        <f t="shared" si="40"/>
        <v>37.179487179487182</v>
      </c>
      <c r="AU11" s="142">
        <f t="shared" si="40"/>
        <v>12.820512820512819</v>
      </c>
      <c r="AV11" s="142">
        <f t="shared" si="40"/>
        <v>30.76923076923077</v>
      </c>
      <c r="AW11" s="142">
        <f t="shared" si="40"/>
        <v>41.025641025641022</v>
      </c>
      <c r="AX11" s="142">
        <f t="shared" si="40"/>
        <v>3.8461538461538463</v>
      </c>
      <c r="AY11" s="142">
        <f t="shared" si="40"/>
        <v>3.8461538461538463</v>
      </c>
      <c r="AZ11" s="143">
        <f t="shared" si="41"/>
        <v>28</v>
      </c>
      <c r="BA11" s="142">
        <f t="shared" si="42"/>
        <v>28.571428571428569</v>
      </c>
      <c r="BB11" s="142">
        <f t="shared" si="42"/>
        <v>64.285714285714292</v>
      </c>
      <c r="BC11" s="142">
        <f t="shared" si="42"/>
        <v>3.5714285714285712</v>
      </c>
      <c r="BD11" s="142">
        <f t="shared" si="42"/>
        <v>0</v>
      </c>
      <c r="BE11" s="142">
        <f t="shared" si="42"/>
        <v>3.5714285714285712</v>
      </c>
      <c r="BF11" s="142">
        <f t="shared" si="42"/>
        <v>0</v>
      </c>
      <c r="BG11" s="143">
        <f t="shared" si="43"/>
        <v>50</v>
      </c>
      <c r="BH11" s="142">
        <f t="shared" si="44"/>
        <v>50</v>
      </c>
      <c r="BI11" s="142">
        <f t="shared" si="44"/>
        <v>28.000000000000004</v>
      </c>
      <c r="BJ11" s="142">
        <f t="shared" si="44"/>
        <v>2</v>
      </c>
      <c r="BK11" s="142">
        <f t="shared" si="44"/>
        <v>0</v>
      </c>
      <c r="BL11" s="142">
        <f t="shared" si="44"/>
        <v>0</v>
      </c>
      <c r="BM11" s="142">
        <f t="shared" si="44"/>
        <v>20</v>
      </c>
      <c r="BN11" s="143">
        <f t="shared" si="45"/>
        <v>28</v>
      </c>
      <c r="BO11" s="142">
        <f t="shared" si="46"/>
        <v>39.285714285714285</v>
      </c>
      <c r="BP11" s="142">
        <f t="shared" si="46"/>
        <v>53.571428571428569</v>
      </c>
      <c r="BQ11" s="142">
        <f t="shared" si="46"/>
        <v>3.5714285714285712</v>
      </c>
      <c r="BR11" s="142">
        <f t="shared" si="46"/>
        <v>0</v>
      </c>
      <c r="BS11" s="142">
        <f t="shared" si="46"/>
        <v>0</v>
      </c>
      <c r="BT11" s="142">
        <f t="shared" si="46"/>
        <v>3.5714285714285712</v>
      </c>
      <c r="BU11" s="143">
        <f t="shared" si="47"/>
        <v>50</v>
      </c>
      <c r="BV11" s="142">
        <f t="shared" si="48"/>
        <v>52</v>
      </c>
      <c r="BW11" s="142">
        <f t="shared" si="48"/>
        <v>26</v>
      </c>
      <c r="BX11" s="142">
        <f t="shared" si="48"/>
        <v>2</v>
      </c>
      <c r="BY11" s="142">
        <f t="shared" si="48"/>
        <v>0</v>
      </c>
      <c r="BZ11" s="142">
        <f t="shared" si="48"/>
        <v>2</v>
      </c>
      <c r="CA11" s="142">
        <f t="shared" si="48"/>
        <v>18</v>
      </c>
      <c r="CB11" s="143">
        <f t="shared" si="49"/>
        <v>28</v>
      </c>
      <c r="CC11" s="142">
        <f t="shared" si="50"/>
        <v>28.571428571428569</v>
      </c>
      <c r="CD11" s="142">
        <f t="shared" si="50"/>
        <v>42.857142857142854</v>
      </c>
      <c r="CE11" s="142">
        <f t="shared" si="50"/>
        <v>21.428571428571427</v>
      </c>
      <c r="CF11" s="142">
        <f t="shared" si="50"/>
        <v>0</v>
      </c>
      <c r="CG11" s="142">
        <f t="shared" si="50"/>
        <v>3.5714285714285712</v>
      </c>
      <c r="CH11" s="142">
        <f t="shared" si="50"/>
        <v>3.5714285714285712</v>
      </c>
      <c r="CI11" s="143">
        <f t="shared" si="51"/>
        <v>50</v>
      </c>
      <c r="CJ11" s="142">
        <f t="shared" si="52"/>
        <v>38</v>
      </c>
      <c r="CK11" s="142">
        <f t="shared" si="52"/>
        <v>34</v>
      </c>
      <c r="CL11" s="142">
        <f t="shared" si="52"/>
        <v>2</v>
      </c>
      <c r="CM11" s="142">
        <f t="shared" si="52"/>
        <v>2</v>
      </c>
      <c r="CN11" s="142">
        <f t="shared" si="52"/>
        <v>6</v>
      </c>
      <c r="CO11" s="142">
        <f t="shared" si="52"/>
        <v>18</v>
      </c>
      <c r="CP11" s="143">
        <f t="shared" si="53"/>
        <v>28</v>
      </c>
      <c r="CQ11" s="142">
        <f t="shared" si="54"/>
        <v>25</v>
      </c>
      <c r="CR11" s="142">
        <f t="shared" si="54"/>
        <v>50</v>
      </c>
      <c r="CS11" s="142">
        <f t="shared" si="54"/>
        <v>0</v>
      </c>
      <c r="CT11" s="142">
        <f t="shared" si="54"/>
        <v>0</v>
      </c>
      <c r="CU11" s="142">
        <f t="shared" si="54"/>
        <v>14.285714285714285</v>
      </c>
      <c r="CV11" s="142">
        <f t="shared" si="54"/>
        <v>10.714285714285714</v>
      </c>
      <c r="CW11" s="143">
        <f t="shared" si="55"/>
        <v>50</v>
      </c>
      <c r="CX11" s="142">
        <f t="shared" si="56"/>
        <v>28.000000000000004</v>
      </c>
      <c r="CY11" s="142">
        <f t="shared" si="56"/>
        <v>44</v>
      </c>
      <c r="CZ11" s="142">
        <f t="shared" si="56"/>
        <v>8</v>
      </c>
      <c r="DA11" s="142">
        <f t="shared" si="56"/>
        <v>0</v>
      </c>
      <c r="DB11" s="142">
        <f t="shared" si="56"/>
        <v>2</v>
      </c>
      <c r="DC11" s="142">
        <f t="shared" si="56"/>
        <v>18</v>
      </c>
      <c r="DD11" s="143">
        <f t="shared" si="57"/>
        <v>28</v>
      </c>
      <c r="DE11" s="142">
        <f t="shared" si="58"/>
        <v>42.857142857142854</v>
      </c>
      <c r="DF11" s="142">
        <f t="shared" si="58"/>
        <v>50</v>
      </c>
      <c r="DG11" s="142">
        <f t="shared" si="58"/>
        <v>3.5714285714285712</v>
      </c>
      <c r="DH11" s="142">
        <f t="shared" si="58"/>
        <v>0</v>
      </c>
      <c r="DI11" s="142">
        <f t="shared" si="58"/>
        <v>0</v>
      </c>
      <c r="DJ11" s="142">
        <f t="shared" si="58"/>
        <v>3.5714285714285712</v>
      </c>
      <c r="DK11" s="143">
        <f t="shared" si="59"/>
        <v>50</v>
      </c>
      <c r="DL11" s="142">
        <f t="shared" si="60"/>
        <v>56.000000000000007</v>
      </c>
      <c r="DM11" s="142">
        <f t="shared" si="60"/>
        <v>20</v>
      </c>
      <c r="DN11" s="142">
        <f t="shared" si="60"/>
        <v>4</v>
      </c>
      <c r="DO11" s="142">
        <f t="shared" si="60"/>
        <v>0</v>
      </c>
      <c r="DP11" s="142">
        <f t="shared" si="60"/>
        <v>0</v>
      </c>
      <c r="DQ11" s="142">
        <f t="shared" si="60"/>
        <v>20</v>
      </c>
      <c r="DR11" s="143">
        <f t="shared" si="61"/>
        <v>28</v>
      </c>
      <c r="DS11" s="142">
        <f t="shared" si="62"/>
        <v>46.428571428571431</v>
      </c>
      <c r="DT11" s="142">
        <f t="shared" si="62"/>
        <v>50</v>
      </c>
      <c r="DU11" s="142">
        <f t="shared" si="62"/>
        <v>0</v>
      </c>
      <c r="DV11" s="142">
        <f t="shared" si="62"/>
        <v>0</v>
      </c>
      <c r="DW11" s="142">
        <f t="shared" si="62"/>
        <v>0</v>
      </c>
      <c r="DX11" s="142">
        <f t="shared" si="62"/>
        <v>3.5714285714285712</v>
      </c>
      <c r="DY11" s="143">
        <f t="shared" si="63"/>
        <v>50</v>
      </c>
      <c r="DZ11" s="142">
        <f t="shared" si="64"/>
        <v>56.000000000000007</v>
      </c>
      <c r="EA11" s="142">
        <f t="shared" si="64"/>
        <v>24</v>
      </c>
      <c r="EB11" s="142">
        <f t="shared" si="64"/>
        <v>2</v>
      </c>
      <c r="EC11" s="142">
        <f t="shared" si="64"/>
        <v>0</v>
      </c>
      <c r="ED11" s="142">
        <f t="shared" si="64"/>
        <v>0</v>
      </c>
      <c r="EE11" s="142">
        <f t="shared" si="64"/>
        <v>18</v>
      </c>
      <c r="EF11" s="143">
        <f t="shared" si="65"/>
        <v>28</v>
      </c>
      <c r="EG11" s="142">
        <f t="shared" si="66"/>
        <v>57.142857142857139</v>
      </c>
      <c r="EH11" s="142">
        <f t="shared" si="66"/>
        <v>42.857142857142854</v>
      </c>
      <c r="EI11" s="142">
        <f t="shared" si="66"/>
        <v>0</v>
      </c>
      <c r="EJ11" s="143">
        <f t="shared" si="67"/>
        <v>50</v>
      </c>
      <c r="EK11" s="142">
        <f t="shared" si="68"/>
        <v>78</v>
      </c>
      <c r="EL11" s="142">
        <f t="shared" si="68"/>
        <v>20</v>
      </c>
      <c r="EM11" s="142">
        <f t="shared" si="68"/>
        <v>2</v>
      </c>
      <c r="EN11" s="143">
        <f t="shared" si="69"/>
        <v>28</v>
      </c>
      <c r="EO11" s="142">
        <f t="shared" si="70"/>
        <v>60.714285714285708</v>
      </c>
      <c r="EP11" s="142">
        <f t="shared" si="70"/>
        <v>39.285714285714285</v>
      </c>
      <c r="EQ11" s="142">
        <f t="shared" si="70"/>
        <v>0</v>
      </c>
      <c r="ER11" s="143">
        <f t="shared" si="71"/>
        <v>50</v>
      </c>
      <c r="ES11" s="142">
        <f t="shared" si="72"/>
        <v>80</v>
      </c>
      <c r="ET11" s="142">
        <f t="shared" si="72"/>
        <v>16</v>
      </c>
      <c r="EU11" s="142">
        <f t="shared" si="72"/>
        <v>4</v>
      </c>
      <c r="EV11" s="143">
        <f t="shared" si="73"/>
        <v>78</v>
      </c>
      <c r="EW11" s="142">
        <f t="shared" si="74"/>
        <v>29.487179487179489</v>
      </c>
      <c r="EX11" s="142">
        <f t="shared" si="74"/>
        <v>50</v>
      </c>
      <c r="EY11" s="142">
        <f t="shared" si="74"/>
        <v>20.512820512820511</v>
      </c>
      <c r="EZ11" s="143">
        <f t="shared" si="75"/>
        <v>78</v>
      </c>
      <c r="FA11" s="142">
        <f t="shared" si="76"/>
        <v>62.820512820512818</v>
      </c>
      <c r="FB11" s="142">
        <f t="shared" si="76"/>
        <v>10.256410256410255</v>
      </c>
      <c r="FC11" s="142">
        <f t="shared" si="76"/>
        <v>26.923076923076923</v>
      </c>
      <c r="FD11" s="143">
        <f t="shared" si="77"/>
        <v>78</v>
      </c>
      <c r="FE11" s="142">
        <f t="shared" si="78"/>
        <v>3.8461538461538463</v>
      </c>
      <c r="FF11" s="142">
        <f t="shared" si="78"/>
        <v>55.128205128205131</v>
      </c>
      <c r="FG11" s="142">
        <f t="shared" si="78"/>
        <v>41.025641025641022</v>
      </c>
      <c r="FH11" s="143">
        <f t="shared" si="79"/>
        <v>78</v>
      </c>
      <c r="FI11" s="142">
        <f t="shared" si="80"/>
        <v>8.9743589743589745</v>
      </c>
      <c r="FJ11" s="142">
        <f t="shared" si="80"/>
        <v>42.307692307692307</v>
      </c>
      <c r="FK11" s="142">
        <f t="shared" si="80"/>
        <v>48.717948717948715</v>
      </c>
      <c r="FL11" s="143">
        <f t="shared" si="81"/>
        <v>78</v>
      </c>
      <c r="FM11" s="142">
        <f t="shared" si="82"/>
        <v>38.461538461538467</v>
      </c>
      <c r="FN11" s="142">
        <f t="shared" si="82"/>
        <v>39.743589743589745</v>
      </c>
      <c r="FO11" s="142">
        <f t="shared" si="82"/>
        <v>21.794871794871796</v>
      </c>
      <c r="FP11" s="143">
        <f t="shared" si="83"/>
        <v>78</v>
      </c>
      <c r="FQ11" s="142">
        <f t="shared" si="84"/>
        <v>64.102564102564102</v>
      </c>
      <c r="FR11" s="142">
        <f t="shared" si="84"/>
        <v>10.256410256410255</v>
      </c>
      <c r="FS11" s="142">
        <f t="shared" si="84"/>
        <v>25.641025641025639</v>
      </c>
      <c r="FT11" s="143">
        <f t="shared" si="85"/>
        <v>28</v>
      </c>
      <c r="FU11" s="142">
        <f t="shared" si="86"/>
        <v>0</v>
      </c>
      <c r="FV11" s="142">
        <f t="shared" si="86"/>
        <v>75</v>
      </c>
      <c r="FW11" s="142">
        <f t="shared" si="86"/>
        <v>3.5714285714285712</v>
      </c>
      <c r="FX11" s="142">
        <f t="shared" si="86"/>
        <v>21.428571428571427</v>
      </c>
      <c r="FY11" s="143">
        <f t="shared" si="87"/>
        <v>50</v>
      </c>
      <c r="FZ11" s="142">
        <f t="shared" si="88"/>
        <v>0</v>
      </c>
      <c r="GA11" s="142">
        <f t="shared" si="88"/>
        <v>56.000000000000007</v>
      </c>
      <c r="GB11" s="142">
        <f t="shared" si="88"/>
        <v>4</v>
      </c>
      <c r="GC11" s="142">
        <f t="shared" si="88"/>
        <v>40</v>
      </c>
      <c r="GD11" s="143">
        <f t="shared" si="89"/>
        <v>28</v>
      </c>
      <c r="GE11" s="142">
        <f t="shared" si="90"/>
        <v>0</v>
      </c>
      <c r="GF11" s="142">
        <f t="shared" si="90"/>
        <v>21.428571428571427</v>
      </c>
      <c r="GG11" s="142">
        <f t="shared" si="90"/>
        <v>0</v>
      </c>
      <c r="GH11" s="142">
        <f t="shared" si="90"/>
        <v>78.571428571428569</v>
      </c>
      <c r="GI11" s="143">
        <f t="shared" si="91"/>
        <v>50</v>
      </c>
      <c r="GJ11" s="142">
        <f t="shared" si="92"/>
        <v>0</v>
      </c>
      <c r="GK11" s="142">
        <f t="shared" si="92"/>
        <v>40</v>
      </c>
      <c r="GL11" s="142">
        <f t="shared" si="92"/>
        <v>2</v>
      </c>
      <c r="GM11" s="142">
        <f t="shared" si="92"/>
        <v>57.999999999999993</v>
      </c>
      <c r="GN11" s="143">
        <f t="shared" si="93"/>
        <v>28</v>
      </c>
      <c r="GO11" s="142">
        <f t="shared" si="94"/>
        <v>0</v>
      </c>
      <c r="GP11" s="142">
        <f t="shared" si="94"/>
        <v>67.857142857142861</v>
      </c>
      <c r="GQ11" s="142">
        <f t="shared" si="94"/>
        <v>0</v>
      </c>
      <c r="GR11" s="142">
        <f t="shared" si="94"/>
        <v>32.142857142857146</v>
      </c>
      <c r="GS11" s="143">
        <f t="shared" si="95"/>
        <v>50</v>
      </c>
      <c r="GT11" s="142">
        <f t="shared" si="96"/>
        <v>0</v>
      </c>
      <c r="GU11" s="142">
        <f t="shared" si="96"/>
        <v>40</v>
      </c>
      <c r="GV11" s="142">
        <f t="shared" si="96"/>
        <v>4</v>
      </c>
      <c r="GW11" s="142">
        <f t="shared" si="96"/>
        <v>56.000000000000007</v>
      </c>
      <c r="GX11" s="143">
        <f t="shared" si="97"/>
        <v>78</v>
      </c>
      <c r="GY11" s="142">
        <f t="shared" si="98"/>
        <v>19.230769230769234</v>
      </c>
      <c r="GZ11" s="142">
        <f t="shared" si="98"/>
        <v>69.230769230769226</v>
      </c>
      <c r="HA11" s="142">
        <f t="shared" si="98"/>
        <v>11.538461538461538</v>
      </c>
      <c r="HB11" s="142">
        <f t="shared" si="98"/>
        <v>0</v>
      </c>
      <c r="HC11" s="142">
        <f t="shared" si="98"/>
        <v>0</v>
      </c>
      <c r="HD11" s="143">
        <f t="shared" si="99"/>
        <v>78</v>
      </c>
      <c r="HE11" s="142">
        <f t="shared" si="100"/>
        <v>5.1282051282051277</v>
      </c>
      <c r="HF11" s="142">
        <f t="shared" si="100"/>
        <v>69.230769230769226</v>
      </c>
      <c r="HG11" s="142">
        <f t="shared" si="100"/>
        <v>20.512820512820511</v>
      </c>
      <c r="HH11" s="142">
        <f t="shared" si="100"/>
        <v>5.1282051282051277</v>
      </c>
      <c r="HI11" s="142">
        <f t="shared" si="100"/>
        <v>0</v>
      </c>
      <c r="HJ11" s="143">
        <f t="shared" si="101"/>
        <v>78</v>
      </c>
      <c r="HK11" s="142">
        <f t="shared" si="102"/>
        <v>12.820512820512819</v>
      </c>
      <c r="HL11" s="142">
        <f t="shared" si="102"/>
        <v>51.282051282051277</v>
      </c>
      <c r="HM11" s="142">
        <f t="shared" si="102"/>
        <v>32.051282051282051</v>
      </c>
      <c r="HN11" s="142">
        <f t="shared" si="102"/>
        <v>1.2820512820512819</v>
      </c>
      <c r="HO11" s="142">
        <f t="shared" si="102"/>
        <v>2.5641025641025639</v>
      </c>
      <c r="HP11" s="143">
        <f t="shared" si="103"/>
        <v>78</v>
      </c>
      <c r="HQ11" s="142">
        <f t="shared" si="104"/>
        <v>11.538461538461538</v>
      </c>
      <c r="HR11" s="142">
        <f t="shared" si="104"/>
        <v>50</v>
      </c>
      <c r="HS11" s="142">
        <f t="shared" si="104"/>
        <v>35.897435897435898</v>
      </c>
      <c r="HT11" s="142">
        <f t="shared" si="104"/>
        <v>2.5641025641025639</v>
      </c>
      <c r="HU11" s="142">
        <f t="shared" si="104"/>
        <v>0</v>
      </c>
      <c r="HV11" s="143">
        <f t="shared" si="105"/>
        <v>78</v>
      </c>
      <c r="HW11" s="142">
        <f t="shared" si="106"/>
        <v>30.76923076923077</v>
      </c>
      <c r="HX11" s="142">
        <f t="shared" si="106"/>
        <v>50</v>
      </c>
      <c r="HY11" s="142">
        <f t="shared" si="106"/>
        <v>17.948717948717949</v>
      </c>
      <c r="HZ11" s="142">
        <f t="shared" si="106"/>
        <v>1.2820512820512819</v>
      </c>
      <c r="IA11" s="142">
        <f t="shared" si="106"/>
        <v>0</v>
      </c>
      <c r="IB11" s="143">
        <f t="shared" si="107"/>
        <v>78</v>
      </c>
      <c r="IC11" s="142">
        <f t="shared" si="108"/>
        <v>35.897435897435898</v>
      </c>
      <c r="ID11" s="142">
        <f t="shared" si="108"/>
        <v>55.128205128205131</v>
      </c>
      <c r="IE11" s="142">
        <f t="shared" si="108"/>
        <v>6.4102564102564097</v>
      </c>
      <c r="IF11" s="142">
        <f t="shared" si="108"/>
        <v>2.5641025641025639</v>
      </c>
      <c r="IG11" s="142">
        <f t="shared" si="108"/>
        <v>0</v>
      </c>
      <c r="IH11" s="143">
        <f t="shared" si="109"/>
        <v>78</v>
      </c>
      <c r="II11" s="142">
        <f t="shared" si="110"/>
        <v>3.8461538461538463</v>
      </c>
      <c r="IJ11" s="142">
        <f t="shared" si="110"/>
        <v>64.102564102564102</v>
      </c>
      <c r="IK11" s="142">
        <f t="shared" si="110"/>
        <v>28.205128205128204</v>
      </c>
      <c r="IL11" s="142">
        <f t="shared" si="110"/>
        <v>3.8461538461538463</v>
      </c>
      <c r="IM11" s="142">
        <f t="shared" si="110"/>
        <v>0</v>
      </c>
      <c r="IN11" s="143">
        <f t="shared" si="111"/>
        <v>78</v>
      </c>
      <c r="IO11" s="142">
        <f t="shared" si="112"/>
        <v>10.256410256410255</v>
      </c>
      <c r="IP11" s="142">
        <f t="shared" si="112"/>
        <v>56.410256410256409</v>
      </c>
      <c r="IQ11" s="142">
        <f t="shared" si="112"/>
        <v>30.76923076923077</v>
      </c>
      <c r="IR11" s="142">
        <f t="shared" si="112"/>
        <v>1.2820512820512819</v>
      </c>
      <c r="IS11" s="142">
        <f t="shared" si="112"/>
        <v>1.2820512820512819</v>
      </c>
      <c r="IT11" s="143">
        <f t="shared" si="113"/>
        <v>78</v>
      </c>
      <c r="IU11" s="142">
        <f t="shared" si="114"/>
        <v>12.820512820512819</v>
      </c>
      <c r="IV11" s="142">
        <f t="shared" si="114"/>
        <v>51.282051282051277</v>
      </c>
      <c r="IW11" s="142">
        <f t="shared" si="114"/>
        <v>34.615384615384613</v>
      </c>
      <c r="IX11" s="142">
        <f t="shared" si="114"/>
        <v>0</v>
      </c>
      <c r="IY11" s="142">
        <f t="shared" si="114"/>
        <v>1.2820512820512819</v>
      </c>
    </row>
    <row r="12" spans="1:259" ht="15" customHeight="1" x14ac:dyDescent="0.15">
      <c r="A12" s="150"/>
      <c r="B12" s="129" t="s">
        <v>622</v>
      </c>
      <c r="C12" s="143">
        <f t="shared" si="27"/>
        <v>68</v>
      </c>
      <c r="D12" s="142">
        <f t="shared" si="28"/>
        <v>32.352941176470587</v>
      </c>
      <c r="E12" s="142">
        <f t="shared" si="28"/>
        <v>64.705882352941174</v>
      </c>
      <c r="F12" s="142">
        <f t="shared" si="28"/>
        <v>2.9411764705882351</v>
      </c>
      <c r="G12" s="143">
        <f t="shared" si="29"/>
        <v>68</v>
      </c>
      <c r="H12" s="142">
        <f t="shared" si="30"/>
        <v>38.235294117647058</v>
      </c>
      <c r="I12" s="142">
        <f t="shared" si="30"/>
        <v>39.705882352941174</v>
      </c>
      <c r="J12" s="142">
        <f t="shared" si="30"/>
        <v>1.4705882352941175</v>
      </c>
      <c r="K12" s="142">
        <f t="shared" si="30"/>
        <v>5.8823529411764701</v>
      </c>
      <c r="L12" s="142">
        <f t="shared" si="30"/>
        <v>0</v>
      </c>
      <c r="M12" s="142">
        <f t="shared" si="30"/>
        <v>13.23529411764706</v>
      </c>
      <c r="N12" s="142">
        <f t="shared" si="30"/>
        <v>1.4705882352941175</v>
      </c>
      <c r="O12" s="143">
        <f t="shared" si="31"/>
        <v>68</v>
      </c>
      <c r="P12" s="142">
        <f t="shared" si="32"/>
        <v>69.117647058823522</v>
      </c>
      <c r="Q12" s="142">
        <f t="shared" si="32"/>
        <v>22.058823529411764</v>
      </c>
      <c r="R12" s="142">
        <f t="shared" si="32"/>
        <v>8.8235294117647065</v>
      </c>
      <c r="S12" s="142">
        <f t="shared" si="32"/>
        <v>0</v>
      </c>
      <c r="T12" s="143">
        <f t="shared" si="33"/>
        <v>68</v>
      </c>
      <c r="U12" s="142">
        <f t="shared" si="34"/>
        <v>42.647058823529413</v>
      </c>
      <c r="V12" s="142">
        <f t="shared" si="34"/>
        <v>22.058823529411764</v>
      </c>
      <c r="W12" s="142">
        <f t="shared" si="34"/>
        <v>25</v>
      </c>
      <c r="X12" s="142">
        <f t="shared" si="34"/>
        <v>10.294117647058822</v>
      </c>
      <c r="Y12" s="142">
        <f t="shared" si="34"/>
        <v>0</v>
      </c>
      <c r="Z12" s="142">
        <f t="shared" si="34"/>
        <v>0</v>
      </c>
      <c r="AA12" s="143">
        <f t="shared" si="35"/>
        <v>68</v>
      </c>
      <c r="AB12" s="142">
        <f t="shared" si="36"/>
        <v>50</v>
      </c>
      <c r="AC12" s="142">
        <f t="shared" si="36"/>
        <v>44.117647058823529</v>
      </c>
      <c r="AD12" s="142">
        <f t="shared" si="36"/>
        <v>5.8823529411764701</v>
      </c>
      <c r="AE12" s="143">
        <f t="shared" si="37"/>
        <v>68</v>
      </c>
      <c r="AF12" s="142">
        <f t="shared" si="38"/>
        <v>10.294117647058822</v>
      </c>
      <c r="AG12" s="142">
        <f t="shared" si="38"/>
        <v>25</v>
      </c>
      <c r="AH12" s="142">
        <f t="shared" si="38"/>
        <v>30.882352941176471</v>
      </c>
      <c r="AI12" s="142">
        <f t="shared" si="38"/>
        <v>5.8823529411764701</v>
      </c>
      <c r="AJ12" s="142">
        <f t="shared" si="38"/>
        <v>27.941176470588236</v>
      </c>
      <c r="AK12" s="142">
        <f t="shared" si="38"/>
        <v>1.4705882352941175</v>
      </c>
      <c r="AL12" s="142">
        <f t="shared" si="38"/>
        <v>0</v>
      </c>
      <c r="AM12" s="142">
        <f t="shared" si="38"/>
        <v>5.8823529411764701</v>
      </c>
      <c r="AN12" s="142">
        <f t="shared" si="38"/>
        <v>2.9411764705882351</v>
      </c>
      <c r="AO12" s="143">
        <f t="shared" si="39"/>
        <v>68</v>
      </c>
      <c r="AP12" s="142">
        <f t="shared" si="40"/>
        <v>55.882352941176471</v>
      </c>
      <c r="AQ12" s="142">
        <f t="shared" si="40"/>
        <v>32.352941176470587</v>
      </c>
      <c r="AR12" s="142">
        <f t="shared" si="40"/>
        <v>22.058823529411764</v>
      </c>
      <c r="AS12" s="142">
        <f t="shared" si="40"/>
        <v>29.411764705882355</v>
      </c>
      <c r="AT12" s="142">
        <f t="shared" si="40"/>
        <v>33.82352941176471</v>
      </c>
      <c r="AU12" s="142">
        <f t="shared" si="40"/>
        <v>11.76470588235294</v>
      </c>
      <c r="AV12" s="142">
        <f t="shared" si="40"/>
        <v>41.17647058823529</v>
      </c>
      <c r="AW12" s="142">
        <f t="shared" si="40"/>
        <v>41.17647058823529</v>
      </c>
      <c r="AX12" s="142">
        <f t="shared" si="40"/>
        <v>8.8235294117647065</v>
      </c>
      <c r="AY12" s="142">
        <f t="shared" si="40"/>
        <v>1.4705882352941175</v>
      </c>
      <c r="AZ12" s="143">
        <f t="shared" si="41"/>
        <v>22</v>
      </c>
      <c r="BA12" s="142">
        <f t="shared" si="42"/>
        <v>13.636363636363635</v>
      </c>
      <c r="BB12" s="142">
        <f t="shared" si="42"/>
        <v>77.272727272727266</v>
      </c>
      <c r="BC12" s="142">
        <f t="shared" si="42"/>
        <v>9.0909090909090917</v>
      </c>
      <c r="BD12" s="142">
        <f t="shared" si="42"/>
        <v>0</v>
      </c>
      <c r="BE12" s="142">
        <f t="shared" si="42"/>
        <v>0</v>
      </c>
      <c r="BF12" s="142">
        <f t="shared" si="42"/>
        <v>0</v>
      </c>
      <c r="BG12" s="143">
        <f t="shared" si="43"/>
        <v>44</v>
      </c>
      <c r="BH12" s="142">
        <f t="shared" si="44"/>
        <v>38.636363636363633</v>
      </c>
      <c r="BI12" s="142">
        <f t="shared" si="44"/>
        <v>50</v>
      </c>
      <c r="BJ12" s="142">
        <f t="shared" si="44"/>
        <v>0</v>
      </c>
      <c r="BK12" s="142">
        <f t="shared" si="44"/>
        <v>0</v>
      </c>
      <c r="BL12" s="142">
        <f t="shared" si="44"/>
        <v>0</v>
      </c>
      <c r="BM12" s="142">
        <f t="shared" si="44"/>
        <v>11.363636363636363</v>
      </c>
      <c r="BN12" s="143">
        <f t="shared" si="45"/>
        <v>22</v>
      </c>
      <c r="BO12" s="142">
        <f t="shared" si="46"/>
        <v>18.181818181818183</v>
      </c>
      <c r="BP12" s="142">
        <f t="shared" si="46"/>
        <v>72.727272727272734</v>
      </c>
      <c r="BQ12" s="142">
        <f t="shared" si="46"/>
        <v>4.5454545454545459</v>
      </c>
      <c r="BR12" s="142">
        <f t="shared" si="46"/>
        <v>4.5454545454545459</v>
      </c>
      <c r="BS12" s="142">
        <f t="shared" si="46"/>
        <v>0</v>
      </c>
      <c r="BT12" s="142">
        <f t="shared" si="46"/>
        <v>0</v>
      </c>
      <c r="BU12" s="143">
        <f t="shared" si="47"/>
        <v>44</v>
      </c>
      <c r="BV12" s="142">
        <f t="shared" si="48"/>
        <v>45.454545454545453</v>
      </c>
      <c r="BW12" s="142">
        <f t="shared" si="48"/>
        <v>45.454545454545453</v>
      </c>
      <c r="BX12" s="142">
        <f t="shared" si="48"/>
        <v>2.2727272727272729</v>
      </c>
      <c r="BY12" s="142">
        <f t="shared" si="48"/>
        <v>0</v>
      </c>
      <c r="BZ12" s="142">
        <f t="shared" si="48"/>
        <v>0</v>
      </c>
      <c r="CA12" s="142">
        <f t="shared" si="48"/>
        <v>6.8181818181818175</v>
      </c>
      <c r="CB12" s="143">
        <f t="shared" si="49"/>
        <v>22</v>
      </c>
      <c r="CC12" s="142">
        <f t="shared" si="50"/>
        <v>27.27272727272727</v>
      </c>
      <c r="CD12" s="142">
        <f t="shared" si="50"/>
        <v>40.909090909090914</v>
      </c>
      <c r="CE12" s="142">
        <f t="shared" si="50"/>
        <v>27.27272727272727</v>
      </c>
      <c r="CF12" s="142">
        <f t="shared" si="50"/>
        <v>4.5454545454545459</v>
      </c>
      <c r="CG12" s="142">
        <f t="shared" si="50"/>
        <v>0</v>
      </c>
      <c r="CH12" s="142">
        <f t="shared" si="50"/>
        <v>0</v>
      </c>
      <c r="CI12" s="143">
        <f t="shared" si="51"/>
        <v>44</v>
      </c>
      <c r="CJ12" s="142">
        <f t="shared" si="52"/>
        <v>34.090909090909086</v>
      </c>
      <c r="CK12" s="142">
        <f t="shared" si="52"/>
        <v>47.727272727272727</v>
      </c>
      <c r="CL12" s="142">
        <f t="shared" si="52"/>
        <v>4.5454545454545459</v>
      </c>
      <c r="CM12" s="142">
        <f t="shared" si="52"/>
        <v>0</v>
      </c>
      <c r="CN12" s="142">
        <f t="shared" si="52"/>
        <v>6.8181818181818175</v>
      </c>
      <c r="CO12" s="142">
        <f t="shared" si="52"/>
        <v>6.8181818181818175</v>
      </c>
      <c r="CP12" s="143">
        <f t="shared" si="53"/>
        <v>22</v>
      </c>
      <c r="CQ12" s="142">
        <f t="shared" si="54"/>
        <v>18.181818181818183</v>
      </c>
      <c r="CR12" s="142">
        <f t="shared" si="54"/>
        <v>63.636363636363633</v>
      </c>
      <c r="CS12" s="142">
        <f t="shared" si="54"/>
        <v>9.0909090909090917</v>
      </c>
      <c r="CT12" s="142">
        <f t="shared" si="54"/>
        <v>0</v>
      </c>
      <c r="CU12" s="142">
        <f t="shared" si="54"/>
        <v>9.0909090909090917</v>
      </c>
      <c r="CV12" s="142">
        <f t="shared" si="54"/>
        <v>0</v>
      </c>
      <c r="CW12" s="143">
        <f t="shared" si="55"/>
        <v>44</v>
      </c>
      <c r="CX12" s="142">
        <f t="shared" si="56"/>
        <v>36.363636363636367</v>
      </c>
      <c r="CY12" s="142">
        <f t="shared" si="56"/>
        <v>47.727272727272727</v>
      </c>
      <c r="CZ12" s="142">
        <f t="shared" si="56"/>
        <v>6.8181818181818175</v>
      </c>
      <c r="DA12" s="142">
        <f t="shared" si="56"/>
        <v>2.2727272727272729</v>
      </c>
      <c r="DB12" s="142">
        <f t="shared" si="56"/>
        <v>0</v>
      </c>
      <c r="DC12" s="142">
        <f t="shared" si="56"/>
        <v>6.8181818181818175</v>
      </c>
      <c r="DD12" s="143">
        <f t="shared" si="57"/>
        <v>22</v>
      </c>
      <c r="DE12" s="142">
        <f t="shared" si="58"/>
        <v>18.181818181818183</v>
      </c>
      <c r="DF12" s="142">
        <f t="shared" si="58"/>
        <v>81.818181818181827</v>
      </c>
      <c r="DG12" s="142">
        <f t="shared" si="58"/>
        <v>0</v>
      </c>
      <c r="DH12" s="142">
        <f t="shared" si="58"/>
        <v>0</v>
      </c>
      <c r="DI12" s="142">
        <f t="shared" si="58"/>
        <v>0</v>
      </c>
      <c r="DJ12" s="142">
        <f t="shared" si="58"/>
        <v>0</v>
      </c>
      <c r="DK12" s="143">
        <f t="shared" si="59"/>
        <v>44</v>
      </c>
      <c r="DL12" s="142">
        <f t="shared" si="60"/>
        <v>40.909090909090914</v>
      </c>
      <c r="DM12" s="142">
        <f t="shared" si="60"/>
        <v>45.454545454545453</v>
      </c>
      <c r="DN12" s="142">
        <f t="shared" si="60"/>
        <v>4.5454545454545459</v>
      </c>
      <c r="DO12" s="142">
        <f t="shared" si="60"/>
        <v>0</v>
      </c>
      <c r="DP12" s="142">
        <f t="shared" si="60"/>
        <v>2.2727272727272729</v>
      </c>
      <c r="DQ12" s="142">
        <f t="shared" si="60"/>
        <v>6.8181818181818175</v>
      </c>
      <c r="DR12" s="143">
        <f t="shared" si="61"/>
        <v>22</v>
      </c>
      <c r="DS12" s="142">
        <f t="shared" si="62"/>
        <v>27.27272727272727</v>
      </c>
      <c r="DT12" s="142">
        <f t="shared" si="62"/>
        <v>72.727272727272734</v>
      </c>
      <c r="DU12" s="142">
        <f t="shared" si="62"/>
        <v>0</v>
      </c>
      <c r="DV12" s="142">
        <f t="shared" si="62"/>
        <v>0</v>
      </c>
      <c r="DW12" s="142">
        <f t="shared" si="62"/>
        <v>0</v>
      </c>
      <c r="DX12" s="142">
        <f t="shared" si="62"/>
        <v>0</v>
      </c>
      <c r="DY12" s="143">
        <f t="shared" si="63"/>
        <v>44</v>
      </c>
      <c r="DZ12" s="142">
        <f t="shared" si="64"/>
        <v>52.272727272727273</v>
      </c>
      <c r="EA12" s="142">
        <f t="shared" si="64"/>
        <v>36.363636363636367</v>
      </c>
      <c r="EB12" s="142">
        <f t="shared" si="64"/>
        <v>2.2727272727272729</v>
      </c>
      <c r="EC12" s="142">
        <f t="shared" si="64"/>
        <v>0</v>
      </c>
      <c r="ED12" s="142">
        <f t="shared" si="64"/>
        <v>2.2727272727272729</v>
      </c>
      <c r="EE12" s="142">
        <f t="shared" si="64"/>
        <v>6.8181818181818175</v>
      </c>
      <c r="EF12" s="143">
        <f t="shared" si="65"/>
        <v>22</v>
      </c>
      <c r="EG12" s="142">
        <f t="shared" si="66"/>
        <v>54.54545454545454</v>
      </c>
      <c r="EH12" s="142">
        <f t="shared" si="66"/>
        <v>45.454545454545453</v>
      </c>
      <c r="EI12" s="142">
        <f t="shared" si="66"/>
        <v>0</v>
      </c>
      <c r="EJ12" s="143">
        <f t="shared" si="67"/>
        <v>44</v>
      </c>
      <c r="EK12" s="142">
        <f t="shared" si="68"/>
        <v>77.272727272727266</v>
      </c>
      <c r="EL12" s="142">
        <f t="shared" si="68"/>
        <v>22.727272727272727</v>
      </c>
      <c r="EM12" s="142">
        <f t="shared" si="68"/>
        <v>0</v>
      </c>
      <c r="EN12" s="143">
        <f t="shared" si="69"/>
        <v>22</v>
      </c>
      <c r="EO12" s="142">
        <f t="shared" si="70"/>
        <v>68.181818181818173</v>
      </c>
      <c r="EP12" s="142">
        <f t="shared" si="70"/>
        <v>27.27272727272727</v>
      </c>
      <c r="EQ12" s="142">
        <f t="shared" si="70"/>
        <v>4.5454545454545459</v>
      </c>
      <c r="ER12" s="143">
        <f t="shared" si="71"/>
        <v>44</v>
      </c>
      <c r="ES12" s="142">
        <f t="shared" si="72"/>
        <v>81.818181818181827</v>
      </c>
      <c r="ET12" s="142">
        <f t="shared" si="72"/>
        <v>18.181818181818183</v>
      </c>
      <c r="EU12" s="142">
        <f t="shared" si="72"/>
        <v>0</v>
      </c>
      <c r="EV12" s="143">
        <f t="shared" si="73"/>
        <v>68</v>
      </c>
      <c r="EW12" s="142">
        <f t="shared" si="74"/>
        <v>23.52941176470588</v>
      </c>
      <c r="EX12" s="142">
        <f t="shared" si="74"/>
        <v>51.470588235294116</v>
      </c>
      <c r="EY12" s="142">
        <f t="shared" si="74"/>
        <v>25</v>
      </c>
      <c r="EZ12" s="143">
        <f t="shared" si="75"/>
        <v>68</v>
      </c>
      <c r="FA12" s="142">
        <f t="shared" si="76"/>
        <v>58.82352941176471</v>
      </c>
      <c r="FB12" s="142">
        <f t="shared" si="76"/>
        <v>13.23529411764706</v>
      </c>
      <c r="FC12" s="142">
        <f t="shared" si="76"/>
        <v>27.941176470588236</v>
      </c>
      <c r="FD12" s="143">
        <f t="shared" si="77"/>
        <v>68</v>
      </c>
      <c r="FE12" s="142">
        <f t="shared" si="78"/>
        <v>2.9411764705882351</v>
      </c>
      <c r="FF12" s="142">
        <f t="shared" si="78"/>
        <v>52.941176470588239</v>
      </c>
      <c r="FG12" s="142">
        <f t="shared" si="78"/>
        <v>44.117647058823529</v>
      </c>
      <c r="FH12" s="143">
        <f t="shared" si="79"/>
        <v>68</v>
      </c>
      <c r="FI12" s="142">
        <f t="shared" si="80"/>
        <v>5.8823529411764701</v>
      </c>
      <c r="FJ12" s="142">
        <f t="shared" si="80"/>
        <v>41.17647058823529</v>
      </c>
      <c r="FK12" s="142">
        <f t="shared" si="80"/>
        <v>52.941176470588239</v>
      </c>
      <c r="FL12" s="143">
        <f t="shared" si="81"/>
        <v>68</v>
      </c>
      <c r="FM12" s="142">
        <f t="shared" si="82"/>
        <v>27.941176470588236</v>
      </c>
      <c r="FN12" s="142">
        <f t="shared" si="82"/>
        <v>42.647058823529413</v>
      </c>
      <c r="FO12" s="142">
        <f t="shared" si="82"/>
        <v>29.411764705882355</v>
      </c>
      <c r="FP12" s="143">
        <f t="shared" si="83"/>
        <v>68</v>
      </c>
      <c r="FQ12" s="142">
        <f t="shared" si="84"/>
        <v>52.941176470588239</v>
      </c>
      <c r="FR12" s="142">
        <f t="shared" si="84"/>
        <v>20.588235294117645</v>
      </c>
      <c r="FS12" s="142">
        <f t="shared" si="84"/>
        <v>26.47058823529412</v>
      </c>
      <c r="FT12" s="143">
        <f t="shared" si="85"/>
        <v>22</v>
      </c>
      <c r="FU12" s="142">
        <f t="shared" si="86"/>
        <v>0</v>
      </c>
      <c r="FV12" s="142">
        <f t="shared" si="86"/>
        <v>54.54545454545454</v>
      </c>
      <c r="FW12" s="142">
        <f t="shared" si="86"/>
        <v>4.5454545454545459</v>
      </c>
      <c r="FX12" s="142">
        <f t="shared" si="86"/>
        <v>40.909090909090914</v>
      </c>
      <c r="FY12" s="143">
        <f t="shared" si="87"/>
        <v>44</v>
      </c>
      <c r="FZ12" s="142">
        <f t="shared" si="88"/>
        <v>0</v>
      </c>
      <c r="GA12" s="142">
        <f t="shared" si="88"/>
        <v>47.727272727272727</v>
      </c>
      <c r="GB12" s="142">
        <f t="shared" si="88"/>
        <v>6.8181818181818175</v>
      </c>
      <c r="GC12" s="142">
        <f t="shared" si="88"/>
        <v>45.454545454545453</v>
      </c>
      <c r="GD12" s="143">
        <f t="shared" si="89"/>
        <v>22</v>
      </c>
      <c r="GE12" s="142">
        <f t="shared" si="90"/>
        <v>0</v>
      </c>
      <c r="GF12" s="142">
        <f t="shared" si="90"/>
        <v>31.818181818181817</v>
      </c>
      <c r="GG12" s="142">
        <f t="shared" si="90"/>
        <v>0</v>
      </c>
      <c r="GH12" s="142">
        <f t="shared" si="90"/>
        <v>68.181818181818173</v>
      </c>
      <c r="GI12" s="143">
        <f t="shared" si="91"/>
        <v>44</v>
      </c>
      <c r="GJ12" s="142">
        <f t="shared" si="92"/>
        <v>0</v>
      </c>
      <c r="GK12" s="142">
        <f t="shared" si="92"/>
        <v>25</v>
      </c>
      <c r="GL12" s="142">
        <f t="shared" si="92"/>
        <v>0</v>
      </c>
      <c r="GM12" s="142">
        <f t="shared" si="92"/>
        <v>75</v>
      </c>
      <c r="GN12" s="143">
        <f t="shared" si="93"/>
        <v>22</v>
      </c>
      <c r="GO12" s="142">
        <f t="shared" si="94"/>
        <v>0</v>
      </c>
      <c r="GP12" s="142">
        <f t="shared" si="94"/>
        <v>59.090909090909093</v>
      </c>
      <c r="GQ12" s="142">
        <f t="shared" si="94"/>
        <v>0</v>
      </c>
      <c r="GR12" s="142">
        <f t="shared" si="94"/>
        <v>40.909090909090914</v>
      </c>
      <c r="GS12" s="143">
        <f t="shared" si="95"/>
        <v>44</v>
      </c>
      <c r="GT12" s="142">
        <f t="shared" si="96"/>
        <v>0</v>
      </c>
      <c r="GU12" s="142">
        <f t="shared" si="96"/>
        <v>45.454545454545453</v>
      </c>
      <c r="GV12" s="142">
        <f t="shared" si="96"/>
        <v>2.2727272727272729</v>
      </c>
      <c r="GW12" s="142">
        <f t="shared" si="96"/>
        <v>52.272727272727273</v>
      </c>
      <c r="GX12" s="143">
        <f t="shared" si="97"/>
        <v>68</v>
      </c>
      <c r="GY12" s="142">
        <f t="shared" si="98"/>
        <v>20.588235294117645</v>
      </c>
      <c r="GZ12" s="142">
        <f t="shared" si="98"/>
        <v>55.882352941176471</v>
      </c>
      <c r="HA12" s="142">
        <f t="shared" si="98"/>
        <v>19.117647058823529</v>
      </c>
      <c r="HB12" s="142">
        <f t="shared" si="98"/>
        <v>2.9411764705882351</v>
      </c>
      <c r="HC12" s="142">
        <f t="shared" si="98"/>
        <v>1.4705882352941175</v>
      </c>
      <c r="HD12" s="143">
        <f t="shared" si="99"/>
        <v>68</v>
      </c>
      <c r="HE12" s="142">
        <f t="shared" si="100"/>
        <v>4.4117647058823533</v>
      </c>
      <c r="HF12" s="142">
        <f t="shared" si="100"/>
        <v>57.352941176470587</v>
      </c>
      <c r="HG12" s="142">
        <f t="shared" si="100"/>
        <v>35.294117647058826</v>
      </c>
      <c r="HH12" s="142">
        <f t="shared" si="100"/>
        <v>2.9411764705882351</v>
      </c>
      <c r="HI12" s="142">
        <f t="shared" si="100"/>
        <v>0</v>
      </c>
      <c r="HJ12" s="143">
        <f t="shared" si="101"/>
        <v>68</v>
      </c>
      <c r="HK12" s="142">
        <f t="shared" si="102"/>
        <v>8.8235294117647065</v>
      </c>
      <c r="HL12" s="142">
        <f t="shared" si="102"/>
        <v>50</v>
      </c>
      <c r="HM12" s="142">
        <f t="shared" si="102"/>
        <v>35.294117647058826</v>
      </c>
      <c r="HN12" s="142">
        <f t="shared" si="102"/>
        <v>4.4117647058823533</v>
      </c>
      <c r="HO12" s="142">
        <f t="shared" si="102"/>
        <v>1.4705882352941175</v>
      </c>
      <c r="HP12" s="143">
        <f t="shared" si="103"/>
        <v>68</v>
      </c>
      <c r="HQ12" s="142">
        <f t="shared" si="104"/>
        <v>10.294117647058822</v>
      </c>
      <c r="HR12" s="142">
        <f t="shared" si="104"/>
        <v>57.352941176470587</v>
      </c>
      <c r="HS12" s="142">
        <f t="shared" si="104"/>
        <v>29.411764705882355</v>
      </c>
      <c r="HT12" s="142">
        <f t="shared" si="104"/>
        <v>2.9411764705882351</v>
      </c>
      <c r="HU12" s="142">
        <f t="shared" si="104"/>
        <v>0</v>
      </c>
      <c r="HV12" s="143">
        <f t="shared" si="105"/>
        <v>68</v>
      </c>
      <c r="HW12" s="142">
        <f t="shared" si="106"/>
        <v>26.47058823529412</v>
      </c>
      <c r="HX12" s="142">
        <f t="shared" si="106"/>
        <v>57.352941176470587</v>
      </c>
      <c r="HY12" s="142">
        <f t="shared" si="106"/>
        <v>16.176470588235293</v>
      </c>
      <c r="HZ12" s="142">
        <f t="shared" si="106"/>
        <v>0</v>
      </c>
      <c r="IA12" s="142">
        <f t="shared" si="106"/>
        <v>0</v>
      </c>
      <c r="IB12" s="143">
        <f t="shared" si="107"/>
        <v>68</v>
      </c>
      <c r="IC12" s="142">
        <f t="shared" si="108"/>
        <v>44.117647058823529</v>
      </c>
      <c r="ID12" s="142">
        <f t="shared" si="108"/>
        <v>41.17647058823529</v>
      </c>
      <c r="IE12" s="142">
        <f t="shared" si="108"/>
        <v>7.3529411764705888</v>
      </c>
      <c r="IF12" s="142">
        <f t="shared" si="108"/>
        <v>7.3529411764705888</v>
      </c>
      <c r="IG12" s="142">
        <f t="shared" si="108"/>
        <v>0</v>
      </c>
      <c r="IH12" s="143">
        <f t="shared" si="109"/>
        <v>68</v>
      </c>
      <c r="II12" s="142">
        <f t="shared" si="110"/>
        <v>7.3529411764705888</v>
      </c>
      <c r="IJ12" s="142">
        <f t="shared" si="110"/>
        <v>61.764705882352942</v>
      </c>
      <c r="IK12" s="142">
        <f t="shared" si="110"/>
        <v>27.941176470588236</v>
      </c>
      <c r="IL12" s="142">
        <f t="shared" si="110"/>
        <v>2.9411764705882351</v>
      </c>
      <c r="IM12" s="142">
        <f t="shared" si="110"/>
        <v>0</v>
      </c>
      <c r="IN12" s="143">
        <f t="shared" si="111"/>
        <v>68</v>
      </c>
      <c r="IO12" s="142">
        <f t="shared" si="112"/>
        <v>13.23529411764706</v>
      </c>
      <c r="IP12" s="142">
        <f t="shared" si="112"/>
        <v>55.882352941176471</v>
      </c>
      <c r="IQ12" s="142">
        <f t="shared" si="112"/>
        <v>27.941176470588236</v>
      </c>
      <c r="IR12" s="142">
        <f t="shared" si="112"/>
        <v>1.4705882352941175</v>
      </c>
      <c r="IS12" s="142">
        <f t="shared" si="112"/>
        <v>1.4705882352941175</v>
      </c>
      <c r="IT12" s="143">
        <f t="shared" si="113"/>
        <v>68</v>
      </c>
      <c r="IU12" s="142">
        <f t="shared" si="114"/>
        <v>11.76470588235294</v>
      </c>
      <c r="IV12" s="142">
        <f t="shared" si="114"/>
        <v>55.882352941176471</v>
      </c>
      <c r="IW12" s="142">
        <f t="shared" si="114"/>
        <v>25</v>
      </c>
      <c r="IX12" s="142">
        <f t="shared" si="114"/>
        <v>7.3529411764705888</v>
      </c>
      <c r="IY12" s="142">
        <f t="shared" si="114"/>
        <v>0</v>
      </c>
    </row>
    <row r="13" spans="1:259" ht="15" customHeight="1" x14ac:dyDescent="0.15">
      <c r="A13" s="150"/>
      <c r="B13" s="129" t="s">
        <v>623</v>
      </c>
      <c r="C13" s="143">
        <f t="shared" si="27"/>
        <v>27</v>
      </c>
      <c r="D13" s="142">
        <f t="shared" si="28"/>
        <v>18.518518518518519</v>
      </c>
      <c r="E13" s="142">
        <f t="shared" si="28"/>
        <v>81.481481481481481</v>
      </c>
      <c r="F13" s="142">
        <f t="shared" si="28"/>
        <v>0</v>
      </c>
      <c r="G13" s="143">
        <f t="shared" si="29"/>
        <v>27</v>
      </c>
      <c r="H13" s="142">
        <f t="shared" si="30"/>
        <v>33.333333333333329</v>
      </c>
      <c r="I13" s="142">
        <f t="shared" si="30"/>
        <v>37.037037037037038</v>
      </c>
      <c r="J13" s="142">
        <f t="shared" si="30"/>
        <v>7.4074074074074066</v>
      </c>
      <c r="K13" s="142">
        <f t="shared" si="30"/>
        <v>11.111111111111111</v>
      </c>
      <c r="L13" s="142">
        <f t="shared" si="30"/>
        <v>3.7037037037037033</v>
      </c>
      <c r="M13" s="142">
        <f t="shared" si="30"/>
        <v>7.4074074074074066</v>
      </c>
      <c r="N13" s="142">
        <f t="shared" si="30"/>
        <v>0</v>
      </c>
      <c r="O13" s="143">
        <f t="shared" si="31"/>
        <v>27</v>
      </c>
      <c r="P13" s="142">
        <f t="shared" si="32"/>
        <v>81.481481481481481</v>
      </c>
      <c r="Q13" s="142">
        <f t="shared" si="32"/>
        <v>14.814814814814813</v>
      </c>
      <c r="R13" s="142">
        <f t="shared" si="32"/>
        <v>0</v>
      </c>
      <c r="S13" s="142">
        <f t="shared" si="32"/>
        <v>3.7037037037037033</v>
      </c>
      <c r="T13" s="143">
        <f t="shared" si="33"/>
        <v>27</v>
      </c>
      <c r="U13" s="142">
        <f t="shared" si="34"/>
        <v>40.74074074074074</v>
      </c>
      <c r="V13" s="142">
        <f t="shared" si="34"/>
        <v>14.814814814814813</v>
      </c>
      <c r="W13" s="142">
        <f t="shared" si="34"/>
        <v>40.74074074074074</v>
      </c>
      <c r="X13" s="142">
        <f t="shared" si="34"/>
        <v>0</v>
      </c>
      <c r="Y13" s="142">
        <f t="shared" si="34"/>
        <v>0</v>
      </c>
      <c r="Z13" s="142">
        <f t="shared" si="34"/>
        <v>3.7037037037037033</v>
      </c>
      <c r="AA13" s="143">
        <f t="shared" si="35"/>
        <v>27</v>
      </c>
      <c r="AB13" s="142">
        <f t="shared" si="36"/>
        <v>51.851851851851848</v>
      </c>
      <c r="AC13" s="142">
        <f t="shared" si="36"/>
        <v>37.037037037037038</v>
      </c>
      <c r="AD13" s="142">
        <f t="shared" si="36"/>
        <v>11.111111111111111</v>
      </c>
      <c r="AE13" s="143">
        <f t="shared" si="37"/>
        <v>27</v>
      </c>
      <c r="AF13" s="142">
        <f t="shared" si="38"/>
        <v>11.111111111111111</v>
      </c>
      <c r="AG13" s="142">
        <f t="shared" si="38"/>
        <v>25.925925925925924</v>
      </c>
      <c r="AH13" s="142">
        <f t="shared" si="38"/>
        <v>25.925925925925924</v>
      </c>
      <c r="AI13" s="142">
        <f t="shared" si="38"/>
        <v>0</v>
      </c>
      <c r="AJ13" s="142">
        <f t="shared" si="38"/>
        <v>25.925925925925924</v>
      </c>
      <c r="AK13" s="142">
        <f t="shared" si="38"/>
        <v>7.4074074074074066</v>
      </c>
      <c r="AL13" s="142">
        <f t="shared" si="38"/>
        <v>0</v>
      </c>
      <c r="AM13" s="142">
        <f t="shared" si="38"/>
        <v>14.814814814814813</v>
      </c>
      <c r="AN13" s="142">
        <f t="shared" si="38"/>
        <v>3.7037037037037033</v>
      </c>
      <c r="AO13" s="143">
        <f t="shared" si="39"/>
        <v>27</v>
      </c>
      <c r="AP13" s="142">
        <f t="shared" si="40"/>
        <v>74.074074074074076</v>
      </c>
      <c r="AQ13" s="142">
        <f t="shared" si="40"/>
        <v>22.222222222222221</v>
      </c>
      <c r="AR13" s="142">
        <f t="shared" si="40"/>
        <v>25.925925925925924</v>
      </c>
      <c r="AS13" s="142">
        <f t="shared" si="40"/>
        <v>25.925925925925924</v>
      </c>
      <c r="AT13" s="142">
        <f t="shared" si="40"/>
        <v>22.222222222222221</v>
      </c>
      <c r="AU13" s="142">
        <f t="shared" si="40"/>
        <v>7.4074074074074066</v>
      </c>
      <c r="AV13" s="142">
        <f t="shared" si="40"/>
        <v>22.222222222222221</v>
      </c>
      <c r="AW13" s="142">
        <f t="shared" si="40"/>
        <v>37.037037037037038</v>
      </c>
      <c r="AX13" s="142">
        <f t="shared" si="40"/>
        <v>3.7037037037037033</v>
      </c>
      <c r="AY13" s="142">
        <f t="shared" si="40"/>
        <v>3.7037037037037033</v>
      </c>
      <c r="AZ13" s="143">
        <f t="shared" si="41"/>
        <v>5</v>
      </c>
      <c r="BA13" s="142">
        <f t="shared" si="42"/>
        <v>20</v>
      </c>
      <c r="BB13" s="142">
        <f t="shared" si="42"/>
        <v>80</v>
      </c>
      <c r="BC13" s="142">
        <f t="shared" si="42"/>
        <v>0</v>
      </c>
      <c r="BD13" s="142">
        <f t="shared" si="42"/>
        <v>0</v>
      </c>
      <c r="BE13" s="142">
        <f t="shared" si="42"/>
        <v>0</v>
      </c>
      <c r="BF13" s="142">
        <f t="shared" si="42"/>
        <v>0</v>
      </c>
      <c r="BG13" s="143">
        <f t="shared" si="43"/>
        <v>22</v>
      </c>
      <c r="BH13" s="142">
        <f t="shared" si="44"/>
        <v>50</v>
      </c>
      <c r="BI13" s="142">
        <f t="shared" si="44"/>
        <v>36.363636363636367</v>
      </c>
      <c r="BJ13" s="142">
        <f t="shared" si="44"/>
        <v>0</v>
      </c>
      <c r="BK13" s="142">
        <f t="shared" si="44"/>
        <v>0</v>
      </c>
      <c r="BL13" s="142">
        <f t="shared" si="44"/>
        <v>0</v>
      </c>
      <c r="BM13" s="142">
        <f t="shared" si="44"/>
        <v>13.636363636363635</v>
      </c>
      <c r="BN13" s="143">
        <f t="shared" si="45"/>
        <v>5</v>
      </c>
      <c r="BO13" s="142">
        <f t="shared" si="46"/>
        <v>20</v>
      </c>
      <c r="BP13" s="142">
        <f t="shared" si="46"/>
        <v>60</v>
      </c>
      <c r="BQ13" s="142">
        <f t="shared" si="46"/>
        <v>20</v>
      </c>
      <c r="BR13" s="142">
        <f t="shared" si="46"/>
        <v>0</v>
      </c>
      <c r="BS13" s="142">
        <f t="shared" si="46"/>
        <v>0</v>
      </c>
      <c r="BT13" s="142">
        <f t="shared" si="46"/>
        <v>0</v>
      </c>
      <c r="BU13" s="143">
        <f t="shared" si="47"/>
        <v>22</v>
      </c>
      <c r="BV13" s="142">
        <f t="shared" si="48"/>
        <v>36.363636363636367</v>
      </c>
      <c r="BW13" s="142">
        <f t="shared" si="48"/>
        <v>45.454545454545453</v>
      </c>
      <c r="BX13" s="142">
        <f t="shared" si="48"/>
        <v>0</v>
      </c>
      <c r="BY13" s="142">
        <f t="shared" si="48"/>
        <v>4.5454545454545459</v>
      </c>
      <c r="BZ13" s="142">
        <f t="shared" si="48"/>
        <v>0</v>
      </c>
      <c r="CA13" s="142">
        <f t="shared" si="48"/>
        <v>13.636363636363635</v>
      </c>
      <c r="CB13" s="143">
        <f t="shared" si="49"/>
        <v>5</v>
      </c>
      <c r="CC13" s="142">
        <f t="shared" si="50"/>
        <v>20</v>
      </c>
      <c r="CD13" s="142">
        <f t="shared" si="50"/>
        <v>40</v>
      </c>
      <c r="CE13" s="142">
        <f t="shared" si="50"/>
        <v>20</v>
      </c>
      <c r="CF13" s="142">
        <f t="shared" si="50"/>
        <v>20</v>
      </c>
      <c r="CG13" s="142">
        <f t="shared" si="50"/>
        <v>0</v>
      </c>
      <c r="CH13" s="142">
        <f t="shared" si="50"/>
        <v>0</v>
      </c>
      <c r="CI13" s="143">
        <f t="shared" si="51"/>
        <v>22</v>
      </c>
      <c r="CJ13" s="142">
        <f t="shared" si="52"/>
        <v>45.454545454545453</v>
      </c>
      <c r="CK13" s="142">
        <f t="shared" si="52"/>
        <v>36.363636363636367</v>
      </c>
      <c r="CL13" s="142">
        <f t="shared" si="52"/>
        <v>4.5454545454545459</v>
      </c>
      <c r="CM13" s="142">
        <f t="shared" si="52"/>
        <v>0</v>
      </c>
      <c r="CN13" s="142">
        <f t="shared" si="52"/>
        <v>0</v>
      </c>
      <c r="CO13" s="142">
        <f t="shared" si="52"/>
        <v>13.636363636363635</v>
      </c>
      <c r="CP13" s="143">
        <f t="shared" si="53"/>
        <v>5</v>
      </c>
      <c r="CQ13" s="142">
        <f t="shared" si="54"/>
        <v>0</v>
      </c>
      <c r="CR13" s="142">
        <f t="shared" si="54"/>
        <v>60</v>
      </c>
      <c r="CS13" s="142">
        <f t="shared" si="54"/>
        <v>20</v>
      </c>
      <c r="CT13" s="142">
        <f t="shared" si="54"/>
        <v>0</v>
      </c>
      <c r="CU13" s="142">
        <f t="shared" si="54"/>
        <v>20</v>
      </c>
      <c r="CV13" s="142">
        <f t="shared" si="54"/>
        <v>0</v>
      </c>
      <c r="CW13" s="143">
        <f t="shared" si="55"/>
        <v>22</v>
      </c>
      <c r="CX13" s="142">
        <f t="shared" si="56"/>
        <v>22.727272727272727</v>
      </c>
      <c r="CY13" s="142">
        <f t="shared" si="56"/>
        <v>54.54545454545454</v>
      </c>
      <c r="CZ13" s="142">
        <f t="shared" si="56"/>
        <v>4.5454545454545459</v>
      </c>
      <c r="DA13" s="142">
        <f t="shared" si="56"/>
        <v>0</v>
      </c>
      <c r="DB13" s="142">
        <f t="shared" si="56"/>
        <v>0</v>
      </c>
      <c r="DC13" s="142">
        <f t="shared" si="56"/>
        <v>18.181818181818183</v>
      </c>
      <c r="DD13" s="143">
        <f t="shared" si="57"/>
        <v>5</v>
      </c>
      <c r="DE13" s="142">
        <f t="shared" si="58"/>
        <v>20</v>
      </c>
      <c r="DF13" s="142">
        <f t="shared" si="58"/>
        <v>40</v>
      </c>
      <c r="DG13" s="142">
        <f t="shared" si="58"/>
        <v>40</v>
      </c>
      <c r="DH13" s="142">
        <f t="shared" si="58"/>
        <v>0</v>
      </c>
      <c r="DI13" s="142">
        <f t="shared" si="58"/>
        <v>0</v>
      </c>
      <c r="DJ13" s="142">
        <f t="shared" si="58"/>
        <v>0</v>
      </c>
      <c r="DK13" s="143">
        <f t="shared" si="59"/>
        <v>22</v>
      </c>
      <c r="DL13" s="142">
        <f t="shared" si="60"/>
        <v>40.909090909090914</v>
      </c>
      <c r="DM13" s="142">
        <f t="shared" si="60"/>
        <v>40.909090909090914</v>
      </c>
      <c r="DN13" s="142">
        <f t="shared" si="60"/>
        <v>0</v>
      </c>
      <c r="DO13" s="142">
        <f t="shared" si="60"/>
        <v>0</v>
      </c>
      <c r="DP13" s="142">
        <f t="shared" si="60"/>
        <v>0</v>
      </c>
      <c r="DQ13" s="142">
        <f t="shared" si="60"/>
        <v>18.181818181818183</v>
      </c>
      <c r="DR13" s="143">
        <f t="shared" si="61"/>
        <v>5</v>
      </c>
      <c r="DS13" s="142">
        <f t="shared" si="62"/>
        <v>20</v>
      </c>
      <c r="DT13" s="142">
        <f t="shared" si="62"/>
        <v>60</v>
      </c>
      <c r="DU13" s="142">
        <f t="shared" si="62"/>
        <v>20</v>
      </c>
      <c r="DV13" s="142">
        <f t="shared" si="62"/>
        <v>0</v>
      </c>
      <c r="DW13" s="142">
        <f t="shared" si="62"/>
        <v>0</v>
      </c>
      <c r="DX13" s="142">
        <f t="shared" si="62"/>
        <v>0</v>
      </c>
      <c r="DY13" s="143">
        <f t="shared" si="63"/>
        <v>22</v>
      </c>
      <c r="DZ13" s="142">
        <f t="shared" si="64"/>
        <v>40.909090909090914</v>
      </c>
      <c r="EA13" s="142">
        <f t="shared" si="64"/>
        <v>40.909090909090914</v>
      </c>
      <c r="EB13" s="142">
        <f t="shared" si="64"/>
        <v>0</v>
      </c>
      <c r="EC13" s="142">
        <f t="shared" si="64"/>
        <v>0</v>
      </c>
      <c r="ED13" s="142">
        <f t="shared" si="64"/>
        <v>0</v>
      </c>
      <c r="EE13" s="142">
        <f t="shared" si="64"/>
        <v>18.181818181818183</v>
      </c>
      <c r="EF13" s="143">
        <f t="shared" si="65"/>
        <v>5</v>
      </c>
      <c r="EG13" s="142">
        <f t="shared" si="66"/>
        <v>60</v>
      </c>
      <c r="EH13" s="142">
        <f t="shared" si="66"/>
        <v>40</v>
      </c>
      <c r="EI13" s="142">
        <f t="shared" si="66"/>
        <v>0</v>
      </c>
      <c r="EJ13" s="143">
        <f t="shared" si="67"/>
        <v>22</v>
      </c>
      <c r="EK13" s="142">
        <f t="shared" si="68"/>
        <v>77.272727272727266</v>
      </c>
      <c r="EL13" s="142">
        <f t="shared" si="68"/>
        <v>18.181818181818183</v>
      </c>
      <c r="EM13" s="142">
        <f t="shared" si="68"/>
        <v>4.5454545454545459</v>
      </c>
      <c r="EN13" s="143">
        <f t="shared" si="69"/>
        <v>5</v>
      </c>
      <c r="EO13" s="142">
        <f t="shared" si="70"/>
        <v>60</v>
      </c>
      <c r="EP13" s="142">
        <f t="shared" si="70"/>
        <v>40</v>
      </c>
      <c r="EQ13" s="142">
        <f t="shared" si="70"/>
        <v>0</v>
      </c>
      <c r="ER13" s="143">
        <f t="shared" si="71"/>
        <v>22</v>
      </c>
      <c r="ES13" s="142">
        <f t="shared" si="72"/>
        <v>72.727272727272734</v>
      </c>
      <c r="ET13" s="142">
        <f t="shared" si="72"/>
        <v>27.27272727272727</v>
      </c>
      <c r="EU13" s="142">
        <f t="shared" si="72"/>
        <v>0</v>
      </c>
      <c r="EV13" s="143">
        <f t="shared" si="73"/>
        <v>27</v>
      </c>
      <c r="EW13" s="142">
        <f t="shared" si="74"/>
        <v>29.629629629629626</v>
      </c>
      <c r="EX13" s="142">
        <f t="shared" si="74"/>
        <v>55.555555555555557</v>
      </c>
      <c r="EY13" s="142">
        <f t="shared" si="74"/>
        <v>14.814814814814813</v>
      </c>
      <c r="EZ13" s="143">
        <f t="shared" si="75"/>
        <v>27</v>
      </c>
      <c r="FA13" s="142">
        <f t="shared" si="76"/>
        <v>55.555555555555557</v>
      </c>
      <c r="FB13" s="142">
        <f t="shared" si="76"/>
        <v>7.4074074074074066</v>
      </c>
      <c r="FC13" s="142">
        <f t="shared" si="76"/>
        <v>37.037037037037038</v>
      </c>
      <c r="FD13" s="143">
        <f t="shared" si="77"/>
        <v>27</v>
      </c>
      <c r="FE13" s="142">
        <f t="shared" si="78"/>
        <v>3.7037037037037033</v>
      </c>
      <c r="FF13" s="142">
        <f t="shared" si="78"/>
        <v>55.555555555555557</v>
      </c>
      <c r="FG13" s="142">
        <f t="shared" si="78"/>
        <v>40.74074074074074</v>
      </c>
      <c r="FH13" s="143">
        <f t="shared" si="79"/>
        <v>27</v>
      </c>
      <c r="FI13" s="142">
        <f t="shared" si="80"/>
        <v>3.7037037037037033</v>
      </c>
      <c r="FJ13" s="142">
        <f t="shared" si="80"/>
        <v>33.333333333333329</v>
      </c>
      <c r="FK13" s="142">
        <f t="shared" si="80"/>
        <v>62.962962962962962</v>
      </c>
      <c r="FL13" s="143">
        <f t="shared" si="81"/>
        <v>27</v>
      </c>
      <c r="FM13" s="142">
        <f t="shared" si="82"/>
        <v>22.222222222222221</v>
      </c>
      <c r="FN13" s="142">
        <f t="shared" si="82"/>
        <v>44.444444444444443</v>
      </c>
      <c r="FO13" s="142">
        <f t="shared" si="82"/>
        <v>33.333333333333329</v>
      </c>
      <c r="FP13" s="143">
        <f t="shared" si="83"/>
        <v>27</v>
      </c>
      <c r="FQ13" s="142">
        <f t="shared" si="84"/>
        <v>48.148148148148145</v>
      </c>
      <c r="FR13" s="142">
        <f t="shared" si="84"/>
        <v>14.814814814814813</v>
      </c>
      <c r="FS13" s="142">
        <f t="shared" si="84"/>
        <v>37.037037037037038</v>
      </c>
      <c r="FT13" s="143">
        <f t="shared" si="85"/>
        <v>5</v>
      </c>
      <c r="FU13" s="142">
        <f t="shared" si="86"/>
        <v>0</v>
      </c>
      <c r="FV13" s="142">
        <f t="shared" si="86"/>
        <v>40</v>
      </c>
      <c r="FW13" s="142">
        <f t="shared" si="86"/>
        <v>20</v>
      </c>
      <c r="FX13" s="142">
        <f t="shared" si="86"/>
        <v>40</v>
      </c>
      <c r="FY13" s="143">
        <f t="shared" si="87"/>
        <v>22</v>
      </c>
      <c r="FZ13" s="142">
        <f t="shared" si="88"/>
        <v>0</v>
      </c>
      <c r="GA13" s="142">
        <f t="shared" si="88"/>
        <v>54.54545454545454</v>
      </c>
      <c r="GB13" s="142">
        <f t="shared" si="88"/>
        <v>9.0909090909090917</v>
      </c>
      <c r="GC13" s="142">
        <f t="shared" si="88"/>
        <v>36.363636363636367</v>
      </c>
      <c r="GD13" s="143">
        <f t="shared" si="89"/>
        <v>5</v>
      </c>
      <c r="GE13" s="142">
        <f t="shared" si="90"/>
        <v>0</v>
      </c>
      <c r="GF13" s="142">
        <f t="shared" si="90"/>
        <v>40</v>
      </c>
      <c r="GG13" s="142">
        <f t="shared" si="90"/>
        <v>0</v>
      </c>
      <c r="GH13" s="142">
        <f t="shared" si="90"/>
        <v>60</v>
      </c>
      <c r="GI13" s="143">
        <f t="shared" si="91"/>
        <v>22</v>
      </c>
      <c r="GJ13" s="142">
        <f t="shared" si="92"/>
        <v>0</v>
      </c>
      <c r="GK13" s="142">
        <f t="shared" si="92"/>
        <v>36.363636363636367</v>
      </c>
      <c r="GL13" s="142">
        <f t="shared" si="92"/>
        <v>0</v>
      </c>
      <c r="GM13" s="142">
        <f t="shared" si="92"/>
        <v>63.636363636363633</v>
      </c>
      <c r="GN13" s="143">
        <f t="shared" si="93"/>
        <v>5</v>
      </c>
      <c r="GO13" s="142">
        <f t="shared" si="94"/>
        <v>0</v>
      </c>
      <c r="GP13" s="142">
        <f t="shared" si="94"/>
        <v>20</v>
      </c>
      <c r="GQ13" s="142">
        <f t="shared" si="94"/>
        <v>20</v>
      </c>
      <c r="GR13" s="142">
        <f t="shared" si="94"/>
        <v>60</v>
      </c>
      <c r="GS13" s="143">
        <f t="shared" si="95"/>
        <v>22</v>
      </c>
      <c r="GT13" s="142">
        <f t="shared" si="96"/>
        <v>0</v>
      </c>
      <c r="GU13" s="142">
        <f t="shared" si="96"/>
        <v>36.363636363636367</v>
      </c>
      <c r="GV13" s="142">
        <f t="shared" si="96"/>
        <v>0</v>
      </c>
      <c r="GW13" s="142">
        <f t="shared" si="96"/>
        <v>63.636363636363633</v>
      </c>
      <c r="GX13" s="143">
        <f t="shared" si="97"/>
        <v>27</v>
      </c>
      <c r="GY13" s="142">
        <f t="shared" si="98"/>
        <v>14.814814814814813</v>
      </c>
      <c r="GZ13" s="142">
        <f t="shared" si="98"/>
        <v>51.851851851851848</v>
      </c>
      <c r="HA13" s="142">
        <f t="shared" si="98"/>
        <v>29.629629629629626</v>
      </c>
      <c r="HB13" s="142">
        <f t="shared" si="98"/>
        <v>3.7037037037037033</v>
      </c>
      <c r="HC13" s="142">
        <f t="shared" si="98"/>
        <v>0</v>
      </c>
      <c r="HD13" s="143">
        <f t="shared" si="99"/>
        <v>27</v>
      </c>
      <c r="HE13" s="142">
        <f t="shared" si="100"/>
        <v>0</v>
      </c>
      <c r="HF13" s="142">
        <f t="shared" si="100"/>
        <v>62.962962962962962</v>
      </c>
      <c r="HG13" s="142">
        <f t="shared" si="100"/>
        <v>25.925925925925924</v>
      </c>
      <c r="HH13" s="142">
        <f t="shared" si="100"/>
        <v>7.4074074074074066</v>
      </c>
      <c r="HI13" s="142">
        <f t="shared" si="100"/>
        <v>3.7037037037037033</v>
      </c>
      <c r="HJ13" s="143">
        <f t="shared" si="101"/>
        <v>27</v>
      </c>
      <c r="HK13" s="142">
        <f t="shared" si="102"/>
        <v>3.7037037037037033</v>
      </c>
      <c r="HL13" s="142">
        <f t="shared" si="102"/>
        <v>48.148148148148145</v>
      </c>
      <c r="HM13" s="142">
        <f t="shared" si="102"/>
        <v>44.444444444444443</v>
      </c>
      <c r="HN13" s="142">
        <f t="shared" si="102"/>
        <v>3.7037037037037033</v>
      </c>
      <c r="HO13" s="142">
        <f t="shared" si="102"/>
        <v>0</v>
      </c>
      <c r="HP13" s="143">
        <f t="shared" si="103"/>
        <v>27</v>
      </c>
      <c r="HQ13" s="142">
        <f t="shared" si="104"/>
        <v>0</v>
      </c>
      <c r="HR13" s="142">
        <f t="shared" si="104"/>
        <v>51.851851851851848</v>
      </c>
      <c r="HS13" s="142">
        <f t="shared" si="104"/>
        <v>40.74074074074074</v>
      </c>
      <c r="HT13" s="142">
        <f t="shared" si="104"/>
        <v>7.4074074074074066</v>
      </c>
      <c r="HU13" s="142">
        <f t="shared" si="104"/>
        <v>0</v>
      </c>
      <c r="HV13" s="143">
        <f t="shared" si="105"/>
        <v>27</v>
      </c>
      <c r="HW13" s="142">
        <f t="shared" si="106"/>
        <v>18.518518518518519</v>
      </c>
      <c r="HX13" s="142">
        <f t="shared" si="106"/>
        <v>55.555555555555557</v>
      </c>
      <c r="HY13" s="142">
        <f t="shared" si="106"/>
        <v>22.222222222222221</v>
      </c>
      <c r="HZ13" s="142">
        <f t="shared" si="106"/>
        <v>3.7037037037037033</v>
      </c>
      <c r="IA13" s="142">
        <f t="shared" si="106"/>
        <v>0</v>
      </c>
      <c r="IB13" s="143">
        <f t="shared" si="107"/>
        <v>27</v>
      </c>
      <c r="IC13" s="142">
        <f t="shared" si="108"/>
        <v>37.037037037037038</v>
      </c>
      <c r="ID13" s="142">
        <f t="shared" si="108"/>
        <v>37.037037037037038</v>
      </c>
      <c r="IE13" s="142">
        <f t="shared" si="108"/>
        <v>18.518518518518519</v>
      </c>
      <c r="IF13" s="142">
        <f t="shared" si="108"/>
        <v>7.4074074074074066</v>
      </c>
      <c r="IG13" s="142">
        <f t="shared" si="108"/>
        <v>0</v>
      </c>
      <c r="IH13" s="143">
        <f t="shared" si="109"/>
        <v>27</v>
      </c>
      <c r="II13" s="142">
        <f t="shared" si="110"/>
        <v>11.111111111111111</v>
      </c>
      <c r="IJ13" s="142">
        <f t="shared" si="110"/>
        <v>62.962962962962962</v>
      </c>
      <c r="IK13" s="142">
        <f t="shared" si="110"/>
        <v>22.222222222222221</v>
      </c>
      <c r="IL13" s="142">
        <f t="shared" si="110"/>
        <v>3.7037037037037033</v>
      </c>
      <c r="IM13" s="142">
        <f t="shared" si="110"/>
        <v>0</v>
      </c>
      <c r="IN13" s="143">
        <f t="shared" si="111"/>
        <v>27</v>
      </c>
      <c r="IO13" s="142">
        <f t="shared" si="112"/>
        <v>0</v>
      </c>
      <c r="IP13" s="142">
        <f t="shared" si="112"/>
        <v>55.555555555555557</v>
      </c>
      <c r="IQ13" s="142">
        <f t="shared" si="112"/>
        <v>44.444444444444443</v>
      </c>
      <c r="IR13" s="142">
        <f t="shared" si="112"/>
        <v>0</v>
      </c>
      <c r="IS13" s="142">
        <f t="shared" si="112"/>
        <v>0</v>
      </c>
      <c r="IT13" s="143">
        <f t="shared" si="113"/>
        <v>27</v>
      </c>
      <c r="IU13" s="142">
        <f t="shared" si="114"/>
        <v>18.518518518518519</v>
      </c>
      <c r="IV13" s="142">
        <f t="shared" si="114"/>
        <v>37.037037037037038</v>
      </c>
      <c r="IW13" s="142">
        <f t="shared" si="114"/>
        <v>33.333333333333329</v>
      </c>
      <c r="IX13" s="142">
        <f t="shared" si="114"/>
        <v>7.4074074074074066</v>
      </c>
      <c r="IY13" s="142">
        <f t="shared" si="114"/>
        <v>3.7037037037037033</v>
      </c>
    </row>
    <row r="14" spans="1:259" ht="15" customHeight="1" x14ac:dyDescent="0.15">
      <c r="A14" s="236"/>
      <c r="B14" s="130" t="s">
        <v>840</v>
      </c>
      <c r="C14" s="147">
        <f t="shared" si="27"/>
        <v>7</v>
      </c>
      <c r="D14" s="133">
        <f t="shared" si="28"/>
        <v>28.571428571428569</v>
      </c>
      <c r="E14" s="133">
        <f t="shared" si="28"/>
        <v>57.142857142857139</v>
      </c>
      <c r="F14" s="133">
        <f t="shared" si="28"/>
        <v>14.285714285714285</v>
      </c>
      <c r="G14" s="147">
        <f t="shared" si="29"/>
        <v>7</v>
      </c>
      <c r="H14" s="133">
        <f t="shared" si="30"/>
        <v>57.142857142857139</v>
      </c>
      <c r="I14" s="133">
        <f t="shared" si="30"/>
        <v>28.571428571428569</v>
      </c>
      <c r="J14" s="133">
        <f t="shared" si="30"/>
        <v>0</v>
      </c>
      <c r="K14" s="133">
        <f t="shared" si="30"/>
        <v>0</v>
      </c>
      <c r="L14" s="133">
        <f t="shared" si="30"/>
        <v>0</v>
      </c>
      <c r="M14" s="133">
        <f t="shared" si="30"/>
        <v>14.285714285714285</v>
      </c>
      <c r="N14" s="133">
        <f t="shared" si="30"/>
        <v>0</v>
      </c>
      <c r="O14" s="147">
        <f t="shared" si="31"/>
        <v>7</v>
      </c>
      <c r="P14" s="133">
        <f t="shared" si="32"/>
        <v>71.428571428571431</v>
      </c>
      <c r="Q14" s="133">
        <f t="shared" si="32"/>
        <v>14.285714285714285</v>
      </c>
      <c r="R14" s="133">
        <f t="shared" si="32"/>
        <v>14.285714285714285</v>
      </c>
      <c r="S14" s="133">
        <f t="shared" si="32"/>
        <v>0</v>
      </c>
      <c r="T14" s="147">
        <f t="shared" si="33"/>
        <v>7</v>
      </c>
      <c r="U14" s="133">
        <f t="shared" si="34"/>
        <v>71.428571428571431</v>
      </c>
      <c r="V14" s="133">
        <f t="shared" si="34"/>
        <v>0</v>
      </c>
      <c r="W14" s="133">
        <f t="shared" si="34"/>
        <v>14.285714285714285</v>
      </c>
      <c r="X14" s="133">
        <f t="shared" si="34"/>
        <v>14.285714285714285</v>
      </c>
      <c r="Y14" s="133">
        <f t="shared" si="34"/>
        <v>0</v>
      </c>
      <c r="Z14" s="133">
        <f t="shared" si="34"/>
        <v>0</v>
      </c>
      <c r="AA14" s="147">
        <f t="shared" si="35"/>
        <v>7</v>
      </c>
      <c r="AB14" s="133">
        <f t="shared" si="36"/>
        <v>71.428571428571431</v>
      </c>
      <c r="AC14" s="133">
        <f t="shared" si="36"/>
        <v>28.571428571428569</v>
      </c>
      <c r="AD14" s="133">
        <f t="shared" si="36"/>
        <v>0</v>
      </c>
      <c r="AE14" s="147">
        <f t="shared" si="37"/>
        <v>7</v>
      </c>
      <c r="AF14" s="133">
        <f t="shared" si="38"/>
        <v>0</v>
      </c>
      <c r="AG14" s="133">
        <f t="shared" si="38"/>
        <v>28.571428571428569</v>
      </c>
      <c r="AH14" s="133">
        <f t="shared" si="38"/>
        <v>42.857142857142854</v>
      </c>
      <c r="AI14" s="133">
        <f t="shared" si="38"/>
        <v>0</v>
      </c>
      <c r="AJ14" s="133">
        <f t="shared" si="38"/>
        <v>0</v>
      </c>
      <c r="AK14" s="133">
        <f t="shared" si="38"/>
        <v>14.285714285714285</v>
      </c>
      <c r="AL14" s="133">
        <f t="shared" si="38"/>
        <v>0</v>
      </c>
      <c r="AM14" s="133">
        <f t="shared" si="38"/>
        <v>14.285714285714285</v>
      </c>
      <c r="AN14" s="133">
        <f t="shared" si="38"/>
        <v>0</v>
      </c>
      <c r="AO14" s="147">
        <f t="shared" si="39"/>
        <v>7</v>
      </c>
      <c r="AP14" s="133">
        <f t="shared" si="40"/>
        <v>57.142857142857139</v>
      </c>
      <c r="AQ14" s="133">
        <f t="shared" si="40"/>
        <v>57.142857142857139</v>
      </c>
      <c r="AR14" s="133">
        <f t="shared" si="40"/>
        <v>28.571428571428569</v>
      </c>
      <c r="AS14" s="133">
        <f t="shared" si="40"/>
        <v>14.285714285714285</v>
      </c>
      <c r="AT14" s="133">
        <f t="shared" si="40"/>
        <v>0</v>
      </c>
      <c r="AU14" s="133">
        <f t="shared" si="40"/>
        <v>0</v>
      </c>
      <c r="AV14" s="133">
        <f t="shared" si="40"/>
        <v>28.571428571428569</v>
      </c>
      <c r="AW14" s="133">
        <f t="shared" si="40"/>
        <v>28.571428571428569</v>
      </c>
      <c r="AX14" s="133">
        <f t="shared" si="40"/>
        <v>14.285714285714285</v>
      </c>
      <c r="AY14" s="133">
        <f t="shared" si="40"/>
        <v>0</v>
      </c>
      <c r="AZ14" s="147">
        <f t="shared" si="41"/>
        <v>2</v>
      </c>
      <c r="BA14" s="133">
        <f t="shared" si="42"/>
        <v>0</v>
      </c>
      <c r="BB14" s="133">
        <f t="shared" si="42"/>
        <v>100</v>
      </c>
      <c r="BC14" s="133">
        <f t="shared" si="42"/>
        <v>0</v>
      </c>
      <c r="BD14" s="133">
        <f t="shared" si="42"/>
        <v>0</v>
      </c>
      <c r="BE14" s="133">
        <f t="shared" si="42"/>
        <v>0</v>
      </c>
      <c r="BF14" s="133">
        <f t="shared" si="42"/>
        <v>0</v>
      </c>
      <c r="BG14" s="147">
        <f t="shared" si="43"/>
        <v>4</v>
      </c>
      <c r="BH14" s="133">
        <f t="shared" si="44"/>
        <v>75</v>
      </c>
      <c r="BI14" s="133">
        <f t="shared" si="44"/>
        <v>25</v>
      </c>
      <c r="BJ14" s="133">
        <f t="shared" si="44"/>
        <v>0</v>
      </c>
      <c r="BK14" s="133">
        <f t="shared" si="44"/>
        <v>0</v>
      </c>
      <c r="BL14" s="133">
        <f t="shared" si="44"/>
        <v>0</v>
      </c>
      <c r="BM14" s="133">
        <f t="shared" si="44"/>
        <v>0</v>
      </c>
      <c r="BN14" s="147">
        <f t="shared" si="45"/>
        <v>2</v>
      </c>
      <c r="BO14" s="133">
        <f t="shared" si="46"/>
        <v>0</v>
      </c>
      <c r="BP14" s="133">
        <f t="shared" si="46"/>
        <v>100</v>
      </c>
      <c r="BQ14" s="133">
        <f t="shared" si="46"/>
        <v>0</v>
      </c>
      <c r="BR14" s="133">
        <f t="shared" si="46"/>
        <v>0</v>
      </c>
      <c r="BS14" s="133">
        <f t="shared" si="46"/>
        <v>0</v>
      </c>
      <c r="BT14" s="133">
        <f t="shared" si="46"/>
        <v>0</v>
      </c>
      <c r="BU14" s="147">
        <f t="shared" si="47"/>
        <v>4</v>
      </c>
      <c r="BV14" s="133">
        <f t="shared" si="48"/>
        <v>75</v>
      </c>
      <c r="BW14" s="133">
        <f t="shared" si="48"/>
        <v>25</v>
      </c>
      <c r="BX14" s="133">
        <f t="shared" si="48"/>
        <v>0</v>
      </c>
      <c r="BY14" s="133">
        <f t="shared" si="48"/>
        <v>0</v>
      </c>
      <c r="BZ14" s="133">
        <f t="shared" si="48"/>
        <v>0</v>
      </c>
      <c r="CA14" s="133">
        <f t="shared" si="48"/>
        <v>0</v>
      </c>
      <c r="CB14" s="147">
        <f t="shared" si="49"/>
        <v>2</v>
      </c>
      <c r="CC14" s="133">
        <f t="shared" si="50"/>
        <v>0</v>
      </c>
      <c r="CD14" s="133">
        <f t="shared" si="50"/>
        <v>50</v>
      </c>
      <c r="CE14" s="133">
        <f t="shared" si="50"/>
        <v>50</v>
      </c>
      <c r="CF14" s="133">
        <f t="shared" si="50"/>
        <v>0</v>
      </c>
      <c r="CG14" s="133">
        <f t="shared" si="50"/>
        <v>0</v>
      </c>
      <c r="CH14" s="133">
        <f t="shared" si="50"/>
        <v>0</v>
      </c>
      <c r="CI14" s="147">
        <f t="shared" si="51"/>
        <v>4</v>
      </c>
      <c r="CJ14" s="133">
        <f t="shared" si="52"/>
        <v>50</v>
      </c>
      <c r="CK14" s="133">
        <f t="shared" si="52"/>
        <v>50</v>
      </c>
      <c r="CL14" s="133">
        <f t="shared" si="52"/>
        <v>0</v>
      </c>
      <c r="CM14" s="133">
        <f t="shared" si="52"/>
        <v>0</v>
      </c>
      <c r="CN14" s="133">
        <f t="shared" si="52"/>
        <v>0</v>
      </c>
      <c r="CO14" s="133">
        <f t="shared" si="52"/>
        <v>0</v>
      </c>
      <c r="CP14" s="147">
        <f t="shared" si="53"/>
        <v>2</v>
      </c>
      <c r="CQ14" s="133">
        <f t="shared" si="54"/>
        <v>0</v>
      </c>
      <c r="CR14" s="133">
        <f t="shared" si="54"/>
        <v>50</v>
      </c>
      <c r="CS14" s="133">
        <f t="shared" si="54"/>
        <v>0</v>
      </c>
      <c r="CT14" s="133">
        <f t="shared" si="54"/>
        <v>0</v>
      </c>
      <c r="CU14" s="133">
        <f t="shared" si="54"/>
        <v>50</v>
      </c>
      <c r="CV14" s="133">
        <f t="shared" si="54"/>
        <v>0</v>
      </c>
      <c r="CW14" s="147">
        <f t="shared" si="55"/>
        <v>4</v>
      </c>
      <c r="CX14" s="133">
        <f t="shared" si="56"/>
        <v>50</v>
      </c>
      <c r="CY14" s="133">
        <f t="shared" si="56"/>
        <v>50</v>
      </c>
      <c r="CZ14" s="133">
        <f t="shared" si="56"/>
        <v>0</v>
      </c>
      <c r="DA14" s="133">
        <f t="shared" si="56"/>
        <v>0</v>
      </c>
      <c r="DB14" s="133">
        <f t="shared" si="56"/>
        <v>0</v>
      </c>
      <c r="DC14" s="133">
        <f t="shared" si="56"/>
        <v>0</v>
      </c>
      <c r="DD14" s="147">
        <f t="shared" si="57"/>
        <v>2</v>
      </c>
      <c r="DE14" s="133">
        <f t="shared" si="58"/>
        <v>0</v>
      </c>
      <c r="DF14" s="133">
        <f t="shared" si="58"/>
        <v>50</v>
      </c>
      <c r="DG14" s="133">
        <f t="shared" si="58"/>
        <v>50</v>
      </c>
      <c r="DH14" s="133">
        <f t="shared" si="58"/>
        <v>0</v>
      </c>
      <c r="DI14" s="133">
        <f t="shared" si="58"/>
        <v>0</v>
      </c>
      <c r="DJ14" s="133">
        <f t="shared" si="58"/>
        <v>0</v>
      </c>
      <c r="DK14" s="147">
        <f t="shared" si="59"/>
        <v>4</v>
      </c>
      <c r="DL14" s="133">
        <f t="shared" si="60"/>
        <v>50</v>
      </c>
      <c r="DM14" s="133">
        <f t="shared" si="60"/>
        <v>50</v>
      </c>
      <c r="DN14" s="133">
        <f t="shared" si="60"/>
        <v>0</v>
      </c>
      <c r="DO14" s="133">
        <f t="shared" si="60"/>
        <v>0</v>
      </c>
      <c r="DP14" s="133">
        <f t="shared" si="60"/>
        <v>0</v>
      </c>
      <c r="DQ14" s="133">
        <f t="shared" si="60"/>
        <v>0</v>
      </c>
      <c r="DR14" s="147">
        <f t="shared" si="61"/>
        <v>2</v>
      </c>
      <c r="DS14" s="133">
        <f t="shared" si="62"/>
        <v>0</v>
      </c>
      <c r="DT14" s="133">
        <f t="shared" si="62"/>
        <v>100</v>
      </c>
      <c r="DU14" s="133">
        <f t="shared" si="62"/>
        <v>0</v>
      </c>
      <c r="DV14" s="133">
        <f t="shared" si="62"/>
        <v>0</v>
      </c>
      <c r="DW14" s="133">
        <f t="shared" si="62"/>
        <v>0</v>
      </c>
      <c r="DX14" s="133">
        <f t="shared" si="62"/>
        <v>0</v>
      </c>
      <c r="DY14" s="147">
        <f t="shared" si="63"/>
        <v>4</v>
      </c>
      <c r="DZ14" s="133">
        <f t="shared" si="64"/>
        <v>50</v>
      </c>
      <c r="EA14" s="133">
        <f t="shared" si="64"/>
        <v>50</v>
      </c>
      <c r="EB14" s="133">
        <f t="shared" si="64"/>
        <v>0</v>
      </c>
      <c r="EC14" s="133">
        <f t="shared" si="64"/>
        <v>0</v>
      </c>
      <c r="ED14" s="133">
        <f t="shared" si="64"/>
        <v>0</v>
      </c>
      <c r="EE14" s="133">
        <f t="shared" si="64"/>
        <v>0</v>
      </c>
      <c r="EF14" s="147">
        <f t="shared" si="65"/>
        <v>2</v>
      </c>
      <c r="EG14" s="133">
        <f t="shared" si="66"/>
        <v>50</v>
      </c>
      <c r="EH14" s="133">
        <f t="shared" si="66"/>
        <v>0</v>
      </c>
      <c r="EI14" s="133">
        <f t="shared" si="66"/>
        <v>50</v>
      </c>
      <c r="EJ14" s="147">
        <f t="shared" si="67"/>
        <v>4</v>
      </c>
      <c r="EK14" s="133">
        <f t="shared" si="68"/>
        <v>50</v>
      </c>
      <c r="EL14" s="133">
        <f t="shared" si="68"/>
        <v>50</v>
      </c>
      <c r="EM14" s="133">
        <f t="shared" si="68"/>
        <v>0</v>
      </c>
      <c r="EN14" s="147">
        <f t="shared" si="69"/>
        <v>2</v>
      </c>
      <c r="EO14" s="133">
        <f t="shared" si="70"/>
        <v>100</v>
      </c>
      <c r="EP14" s="133">
        <f t="shared" si="70"/>
        <v>0</v>
      </c>
      <c r="EQ14" s="133">
        <f t="shared" si="70"/>
        <v>0</v>
      </c>
      <c r="ER14" s="147">
        <f t="shared" si="71"/>
        <v>4</v>
      </c>
      <c r="ES14" s="133">
        <f t="shared" si="72"/>
        <v>75</v>
      </c>
      <c r="ET14" s="133">
        <f t="shared" si="72"/>
        <v>25</v>
      </c>
      <c r="EU14" s="133">
        <f t="shared" si="72"/>
        <v>0</v>
      </c>
      <c r="EV14" s="147">
        <f t="shared" si="73"/>
        <v>7</v>
      </c>
      <c r="EW14" s="133">
        <f t="shared" si="74"/>
        <v>0</v>
      </c>
      <c r="EX14" s="133">
        <f t="shared" si="74"/>
        <v>42.857142857142854</v>
      </c>
      <c r="EY14" s="133">
        <f t="shared" si="74"/>
        <v>57.142857142857139</v>
      </c>
      <c r="EZ14" s="147">
        <f t="shared" si="75"/>
        <v>7</v>
      </c>
      <c r="FA14" s="133">
        <f t="shared" si="76"/>
        <v>57.142857142857139</v>
      </c>
      <c r="FB14" s="133">
        <f t="shared" si="76"/>
        <v>0</v>
      </c>
      <c r="FC14" s="133">
        <f t="shared" si="76"/>
        <v>42.857142857142854</v>
      </c>
      <c r="FD14" s="147">
        <f t="shared" si="77"/>
        <v>7</v>
      </c>
      <c r="FE14" s="133">
        <f t="shared" si="78"/>
        <v>0</v>
      </c>
      <c r="FF14" s="133">
        <f t="shared" si="78"/>
        <v>14.285714285714285</v>
      </c>
      <c r="FG14" s="133">
        <f t="shared" si="78"/>
        <v>85.714285714285708</v>
      </c>
      <c r="FH14" s="147">
        <f t="shared" si="79"/>
        <v>7</v>
      </c>
      <c r="FI14" s="133">
        <f t="shared" si="80"/>
        <v>0</v>
      </c>
      <c r="FJ14" s="133">
        <f t="shared" si="80"/>
        <v>28.571428571428569</v>
      </c>
      <c r="FK14" s="133">
        <f t="shared" si="80"/>
        <v>71.428571428571431</v>
      </c>
      <c r="FL14" s="147">
        <f t="shared" si="81"/>
        <v>7</v>
      </c>
      <c r="FM14" s="133">
        <f t="shared" si="82"/>
        <v>57.142857142857139</v>
      </c>
      <c r="FN14" s="133">
        <f t="shared" si="82"/>
        <v>0</v>
      </c>
      <c r="FO14" s="133">
        <f t="shared" si="82"/>
        <v>42.857142857142854</v>
      </c>
      <c r="FP14" s="147">
        <f t="shared" si="83"/>
        <v>7</v>
      </c>
      <c r="FQ14" s="133">
        <f t="shared" si="84"/>
        <v>42.857142857142854</v>
      </c>
      <c r="FR14" s="133">
        <f t="shared" si="84"/>
        <v>0</v>
      </c>
      <c r="FS14" s="133">
        <f t="shared" si="84"/>
        <v>57.142857142857139</v>
      </c>
      <c r="FT14" s="147">
        <f t="shared" si="85"/>
        <v>2</v>
      </c>
      <c r="FU14" s="133">
        <f t="shared" si="86"/>
        <v>0</v>
      </c>
      <c r="FV14" s="133">
        <f t="shared" si="86"/>
        <v>50</v>
      </c>
      <c r="FW14" s="133">
        <f t="shared" si="86"/>
        <v>0</v>
      </c>
      <c r="FX14" s="133">
        <f t="shared" si="86"/>
        <v>50</v>
      </c>
      <c r="FY14" s="147">
        <f t="shared" si="87"/>
        <v>4</v>
      </c>
      <c r="FZ14" s="133">
        <f t="shared" si="88"/>
        <v>0</v>
      </c>
      <c r="GA14" s="133">
        <f t="shared" si="88"/>
        <v>75</v>
      </c>
      <c r="GB14" s="133">
        <f t="shared" si="88"/>
        <v>0</v>
      </c>
      <c r="GC14" s="133">
        <f t="shared" si="88"/>
        <v>25</v>
      </c>
      <c r="GD14" s="147">
        <f t="shared" si="89"/>
        <v>2</v>
      </c>
      <c r="GE14" s="133">
        <f t="shared" si="90"/>
        <v>0</v>
      </c>
      <c r="GF14" s="133">
        <f t="shared" si="90"/>
        <v>0</v>
      </c>
      <c r="GG14" s="133">
        <f t="shared" si="90"/>
        <v>0</v>
      </c>
      <c r="GH14" s="133">
        <f t="shared" si="90"/>
        <v>100</v>
      </c>
      <c r="GI14" s="147">
        <f t="shared" si="91"/>
        <v>4</v>
      </c>
      <c r="GJ14" s="133">
        <f t="shared" si="92"/>
        <v>0</v>
      </c>
      <c r="GK14" s="133">
        <f t="shared" si="92"/>
        <v>0</v>
      </c>
      <c r="GL14" s="133">
        <f t="shared" si="92"/>
        <v>0</v>
      </c>
      <c r="GM14" s="133">
        <f t="shared" si="92"/>
        <v>100</v>
      </c>
      <c r="GN14" s="147">
        <f t="shared" si="93"/>
        <v>2</v>
      </c>
      <c r="GO14" s="133">
        <f t="shared" si="94"/>
        <v>0</v>
      </c>
      <c r="GP14" s="133">
        <f t="shared" si="94"/>
        <v>50</v>
      </c>
      <c r="GQ14" s="133">
        <f t="shared" si="94"/>
        <v>0</v>
      </c>
      <c r="GR14" s="133">
        <f t="shared" si="94"/>
        <v>50</v>
      </c>
      <c r="GS14" s="147">
        <f t="shared" si="95"/>
        <v>4</v>
      </c>
      <c r="GT14" s="133">
        <f t="shared" si="96"/>
        <v>0</v>
      </c>
      <c r="GU14" s="133">
        <f t="shared" si="96"/>
        <v>0</v>
      </c>
      <c r="GV14" s="133">
        <f t="shared" si="96"/>
        <v>0</v>
      </c>
      <c r="GW14" s="133">
        <f t="shared" si="96"/>
        <v>100</v>
      </c>
      <c r="GX14" s="147">
        <f t="shared" si="97"/>
        <v>7</v>
      </c>
      <c r="GY14" s="133">
        <f t="shared" si="98"/>
        <v>28.571428571428569</v>
      </c>
      <c r="GZ14" s="133">
        <f t="shared" si="98"/>
        <v>57.142857142857139</v>
      </c>
      <c r="HA14" s="133">
        <f t="shared" si="98"/>
        <v>0</v>
      </c>
      <c r="HB14" s="133">
        <f t="shared" si="98"/>
        <v>14.285714285714285</v>
      </c>
      <c r="HC14" s="133">
        <f t="shared" si="98"/>
        <v>0</v>
      </c>
      <c r="HD14" s="147">
        <f t="shared" si="99"/>
        <v>7</v>
      </c>
      <c r="HE14" s="133">
        <f t="shared" si="100"/>
        <v>14.285714285714285</v>
      </c>
      <c r="HF14" s="133">
        <f t="shared" si="100"/>
        <v>42.857142857142854</v>
      </c>
      <c r="HG14" s="133">
        <f t="shared" si="100"/>
        <v>14.285714285714285</v>
      </c>
      <c r="HH14" s="133">
        <f t="shared" si="100"/>
        <v>28.571428571428569</v>
      </c>
      <c r="HI14" s="133">
        <f t="shared" si="100"/>
        <v>0</v>
      </c>
      <c r="HJ14" s="147">
        <f t="shared" si="101"/>
        <v>7</v>
      </c>
      <c r="HK14" s="133">
        <f t="shared" si="102"/>
        <v>14.285714285714285</v>
      </c>
      <c r="HL14" s="133">
        <f t="shared" si="102"/>
        <v>57.142857142857139</v>
      </c>
      <c r="HM14" s="133">
        <f t="shared" si="102"/>
        <v>14.285714285714285</v>
      </c>
      <c r="HN14" s="133">
        <f t="shared" si="102"/>
        <v>14.285714285714285</v>
      </c>
      <c r="HO14" s="133">
        <f t="shared" si="102"/>
        <v>0</v>
      </c>
      <c r="HP14" s="147">
        <f t="shared" si="103"/>
        <v>7</v>
      </c>
      <c r="HQ14" s="133">
        <f t="shared" si="104"/>
        <v>14.285714285714285</v>
      </c>
      <c r="HR14" s="133">
        <f t="shared" si="104"/>
        <v>57.142857142857139</v>
      </c>
      <c r="HS14" s="133">
        <f t="shared" si="104"/>
        <v>14.285714285714285</v>
      </c>
      <c r="HT14" s="133">
        <f t="shared" si="104"/>
        <v>14.285714285714285</v>
      </c>
      <c r="HU14" s="133">
        <f t="shared" si="104"/>
        <v>0</v>
      </c>
      <c r="HV14" s="147">
        <f t="shared" si="105"/>
        <v>7</v>
      </c>
      <c r="HW14" s="133">
        <f t="shared" si="106"/>
        <v>42.857142857142854</v>
      </c>
      <c r="HX14" s="133">
        <f t="shared" si="106"/>
        <v>42.857142857142854</v>
      </c>
      <c r="HY14" s="133">
        <f t="shared" si="106"/>
        <v>0</v>
      </c>
      <c r="HZ14" s="133">
        <f t="shared" si="106"/>
        <v>14.285714285714285</v>
      </c>
      <c r="IA14" s="133">
        <f t="shared" si="106"/>
        <v>0</v>
      </c>
      <c r="IB14" s="147">
        <f t="shared" si="107"/>
        <v>7</v>
      </c>
      <c r="IC14" s="133">
        <f t="shared" si="108"/>
        <v>71.428571428571431</v>
      </c>
      <c r="ID14" s="133">
        <f t="shared" si="108"/>
        <v>28.571428571428569</v>
      </c>
      <c r="IE14" s="133">
        <f t="shared" si="108"/>
        <v>0</v>
      </c>
      <c r="IF14" s="133">
        <f t="shared" si="108"/>
        <v>0</v>
      </c>
      <c r="IG14" s="133">
        <f t="shared" si="108"/>
        <v>0</v>
      </c>
      <c r="IH14" s="147">
        <f t="shared" si="109"/>
        <v>7</v>
      </c>
      <c r="II14" s="133">
        <f t="shared" si="110"/>
        <v>0</v>
      </c>
      <c r="IJ14" s="133">
        <f t="shared" si="110"/>
        <v>100</v>
      </c>
      <c r="IK14" s="133">
        <f t="shared" si="110"/>
        <v>0</v>
      </c>
      <c r="IL14" s="133">
        <f t="shared" si="110"/>
        <v>0</v>
      </c>
      <c r="IM14" s="133">
        <f t="shared" si="110"/>
        <v>0</v>
      </c>
      <c r="IN14" s="147">
        <f t="shared" si="111"/>
        <v>7</v>
      </c>
      <c r="IO14" s="133">
        <f t="shared" si="112"/>
        <v>0</v>
      </c>
      <c r="IP14" s="133">
        <f t="shared" si="112"/>
        <v>85.714285714285708</v>
      </c>
      <c r="IQ14" s="133">
        <f t="shared" si="112"/>
        <v>14.285714285714285</v>
      </c>
      <c r="IR14" s="133">
        <f t="shared" si="112"/>
        <v>0</v>
      </c>
      <c r="IS14" s="133">
        <f t="shared" si="112"/>
        <v>0</v>
      </c>
      <c r="IT14" s="147">
        <f t="shared" si="113"/>
        <v>7</v>
      </c>
      <c r="IU14" s="133">
        <f t="shared" si="114"/>
        <v>14.285714285714285</v>
      </c>
      <c r="IV14" s="133">
        <f t="shared" si="114"/>
        <v>71.428571428571431</v>
      </c>
      <c r="IW14" s="133">
        <f t="shared" si="114"/>
        <v>14.285714285714285</v>
      </c>
      <c r="IX14" s="133">
        <f t="shared" si="114"/>
        <v>0</v>
      </c>
      <c r="IY14" s="133">
        <f t="shared" si="114"/>
        <v>0</v>
      </c>
    </row>
    <row r="18" spans="1:259" ht="15" customHeight="1" x14ac:dyDescent="0.15">
      <c r="A18" s="230" t="s">
        <v>868</v>
      </c>
      <c r="B18" s="231"/>
      <c r="C18" s="156">
        <v>432</v>
      </c>
      <c r="D18" s="156">
        <v>195</v>
      </c>
      <c r="E18" s="156">
        <v>227</v>
      </c>
      <c r="F18" s="156">
        <v>10</v>
      </c>
      <c r="G18" s="156">
        <v>432</v>
      </c>
      <c r="H18" s="156">
        <v>225</v>
      </c>
      <c r="I18" s="156">
        <v>111</v>
      </c>
      <c r="J18" s="156">
        <v>6</v>
      </c>
      <c r="K18" s="156">
        <v>24</v>
      </c>
      <c r="L18" s="156">
        <v>8</v>
      </c>
      <c r="M18" s="156">
        <v>53</v>
      </c>
      <c r="N18" s="156">
        <v>5</v>
      </c>
      <c r="O18" s="156">
        <v>432</v>
      </c>
      <c r="P18" s="156">
        <v>288</v>
      </c>
      <c r="Q18" s="156">
        <v>105</v>
      </c>
      <c r="R18" s="156">
        <v>34</v>
      </c>
      <c r="S18" s="156">
        <v>5</v>
      </c>
      <c r="T18" s="156">
        <v>432</v>
      </c>
      <c r="U18" s="156">
        <v>244</v>
      </c>
      <c r="V18" s="156">
        <v>68</v>
      </c>
      <c r="W18" s="156">
        <v>87</v>
      </c>
      <c r="X18" s="156">
        <v>30</v>
      </c>
      <c r="Y18" s="156">
        <v>0</v>
      </c>
      <c r="Z18" s="156">
        <v>3</v>
      </c>
      <c r="AA18" s="156">
        <v>432</v>
      </c>
      <c r="AB18" s="156">
        <v>264</v>
      </c>
      <c r="AC18" s="156">
        <v>137</v>
      </c>
      <c r="AD18" s="156">
        <v>31</v>
      </c>
      <c r="AE18" s="156">
        <v>432</v>
      </c>
      <c r="AF18" s="156">
        <v>54</v>
      </c>
      <c r="AG18" s="156">
        <v>157</v>
      </c>
      <c r="AH18" s="156">
        <v>79</v>
      </c>
      <c r="AI18" s="156">
        <v>20</v>
      </c>
      <c r="AJ18" s="156">
        <v>122</v>
      </c>
      <c r="AK18" s="156">
        <v>15</v>
      </c>
      <c r="AL18" s="156">
        <v>2</v>
      </c>
      <c r="AM18" s="156">
        <v>44</v>
      </c>
      <c r="AN18" s="156">
        <v>13</v>
      </c>
      <c r="AO18" s="156">
        <v>432</v>
      </c>
      <c r="AP18" s="156">
        <v>210</v>
      </c>
      <c r="AQ18" s="156">
        <v>163</v>
      </c>
      <c r="AR18" s="156">
        <v>113</v>
      </c>
      <c r="AS18" s="156">
        <v>102</v>
      </c>
      <c r="AT18" s="156">
        <v>157</v>
      </c>
      <c r="AU18" s="156">
        <v>60</v>
      </c>
      <c r="AV18" s="156">
        <v>127</v>
      </c>
      <c r="AW18" s="156">
        <v>157</v>
      </c>
      <c r="AX18" s="156">
        <v>30</v>
      </c>
      <c r="AY18" s="156">
        <v>13</v>
      </c>
      <c r="AZ18" s="156">
        <v>195</v>
      </c>
      <c r="BA18" s="156">
        <v>52</v>
      </c>
      <c r="BB18" s="156">
        <v>126</v>
      </c>
      <c r="BC18" s="156">
        <v>9</v>
      </c>
      <c r="BD18" s="156">
        <v>0</v>
      </c>
      <c r="BE18" s="156">
        <v>4</v>
      </c>
      <c r="BF18" s="156">
        <v>4</v>
      </c>
      <c r="BG18" s="156">
        <v>227</v>
      </c>
      <c r="BH18" s="156">
        <v>106</v>
      </c>
      <c r="BI18" s="156">
        <v>88</v>
      </c>
      <c r="BJ18" s="156">
        <v>2</v>
      </c>
      <c r="BK18" s="156">
        <v>0</v>
      </c>
      <c r="BL18" s="156">
        <v>0</v>
      </c>
      <c r="BM18" s="156">
        <v>31</v>
      </c>
      <c r="BN18" s="156">
        <v>195</v>
      </c>
      <c r="BO18" s="156">
        <v>62</v>
      </c>
      <c r="BP18" s="156">
        <v>121</v>
      </c>
      <c r="BQ18" s="156">
        <v>7</v>
      </c>
      <c r="BR18" s="156">
        <v>1</v>
      </c>
      <c r="BS18" s="156">
        <v>2</v>
      </c>
      <c r="BT18" s="156">
        <v>2</v>
      </c>
      <c r="BU18" s="156">
        <v>227</v>
      </c>
      <c r="BV18" s="156">
        <v>99</v>
      </c>
      <c r="BW18" s="156">
        <v>95</v>
      </c>
      <c r="BX18" s="156">
        <v>4</v>
      </c>
      <c r="BY18" s="156">
        <v>1</v>
      </c>
      <c r="BZ18" s="156">
        <v>1</v>
      </c>
      <c r="CA18" s="156">
        <v>27</v>
      </c>
      <c r="CB18" s="156">
        <v>195</v>
      </c>
      <c r="CC18" s="156">
        <v>53</v>
      </c>
      <c r="CD18" s="156">
        <v>92</v>
      </c>
      <c r="CE18" s="156">
        <v>34</v>
      </c>
      <c r="CF18" s="156">
        <v>9</v>
      </c>
      <c r="CG18" s="156">
        <v>5</v>
      </c>
      <c r="CH18" s="156">
        <v>2</v>
      </c>
      <c r="CI18" s="156">
        <v>227</v>
      </c>
      <c r="CJ18" s="156">
        <v>88</v>
      </c>
      <c r="CK18" s="156">
        <v>90</v>
      </c>
      <c r="CL18" s="156">
        <v>11</v>
      </c>
      <c r="CM18" s="156">
        <v>2</v>
      </c>
      <c r="CN18" s="156">
        <v>8</v>
      </c>
      <c r="CO18" s="156">
        <v>28</v>
      </c>
      <c r="CP18" s="156">
        <v>195</v>
      </c>
      <c r="CQ18" s="156">
        <v>39</v>
      </c>
      <c r="CR18" s="156">
        <v>109</v>
      </c>
      <c r="CS18" s="156">
        <v>13</v>
      </c>
      <c r="CT18" s="156">
        <v>2</v>
      </c>
      <c r="CU18" s="156">
        <v>25</v>
      </c>
      <c r="CV18" s="156">
        <v>7</v>
      </c>
      <c r="CW18" s="156">
        <v>227</v>
      </c>
      <c r="CX18" s="156">
        <v>73</v>
      </c>
      <c r="CY18" s="156">
        <v>109</v>
      </c>
      <c r="CZ18" s="156">
        <v>14</v>
      </c>
      <c r="DA18" s="156">
        <v>1</v>
      </c>
      <c r="DB18" s="156">
        <v>1</v>
      </c>
      <c r="DC18" s="156">
        <v>29</v>
      </c>
      <c r="DD18" s="156">
        <v>195</v>
      </c>
      <c r="DE18" s="156">
        <v>79</v>
      </c>
      <c r="DF18" s="156">
        <v>102</v>
      </c>
      <c r="DG18" s="156">
        <v>9</v>
      </c>
      <c r="DH18" s="156">
        <v>0</v>
      </c>
      <c r="DI18" s="156">
        <v>3</v>
      </c>
      <c r="DJ18" s="156">
        <v>2</v>
      </c>
      <c r="DK18" s="156">
        <v>227</v>
      </c>
      <c r="DL18" s="156">
        <v>105</v>
      </c>
      <c r="DM18" s="156">
        <v>85</v>
      </c>
      <c r="DN18" s="156">
        <v>8</v>
      </c>
      <c r="DO18" s="156">
        <v>0</v>
      </c>
      <c r="DP18" s="156">
        <v>1</v>
      </c>
      <c r="DQ18" s="156">
        <v>28</v>
      </c>
      <c r="DR18" s="156">
        <v>195</v>
      </c>
      <c r="DS18" s="156">
        <v>73</v>
      </c>
      <c r="DT18" s="156">
        <v>106</v>
      </c>
      <c r="DU18" s="156">
        <v>6</v>
      </c>
      <c r="DV18" s="156">
        <v>0</v>
      </c>
      <c r="DW18" s="156">
        <v>7</v>
      </c>
      <c r="DX18" s="156">
        <v>3</v>
      </c>
      <c r="DY18" s="156">
        <v>227</v>
      </c>
      <c r="DZ18" s="156">
        <v>113</v>
      </c>
      <c r="EA18" s="156">
        <v>80</v>
      </c>
      <c r="EB18" s="156">
        <v>5</v>
      </c>
      <c r="EC18" s="156">
        <v>0</v>
      </c>
      <c r="ED18" s="156">
        <v>2</v>
      </c>
      <c r="EE18" s="156">
        <v>27</v>
      </c>
      <c r="EF18" s="156">
        <v>195</v>
      </c>
      <c r="EG18" s="156">
        <v>125</v>
      </c>
      <c r="EH18" s="156">
        <v>67</v>
      </c>
      <c r="EI18" s="156">
        <v>3</v>
      </c>
      <c r="EJ18" s="156">
        <v>227</v>
      </c>
      <c r="EK18" s="156">
        <v>185</v>
      </c>
      <c r="EL18" s="156">
        <v>40</v>
      </c>
      <c r="EM18" s="156">
        <v>2</v>
      </c>
      <c r="EN18" s="156">
        <v>195</v>
      </c>
      <c r="EO18" s="156">
        <v>122</v>
      </c>
      <c r="EP18" s="156">
        <v>69</v>
      </c>
      <c r="EQ18" s="156">
        <v>4</v>
      </c>
      <c r="ER18" s="156">
        <v>227</v>
      </c>
      <c r="ES18" s="156">
        <v>189</v>
      </c>
      <c r="ET18" s="156">
        <v>35</v>
      </c>
      <c r="EU18" s="156">
        <v>3</v>
      </c>
      <c r="EV18" s="156">
        <v>432</v>
      </c>
      <c r="EW18" s="156">
        <v>132</v>
      </c>
      <c r="EX18" s="156">
        <v>205</v>
      </c>
      <c r="EY18" s="156">
        <v>95</v>
      </c>
      <c r="EZ18" s="156">
        <v>432</v>
      </c>
      <c r="FA18" s="156">
        <v>250</v>
      </c>
      <c r="FB18" s="156">
        <v>64</v>
      </c>
      <c r="FC18" s="156">
        <v>118</v>
      </c>
      <c r="FD18" s="156">
        <v>432</v>
      </c>
      <c r="FE18" s="156">
        <v>23</v>
      </c>
      <c r="FF18" s="156">
        <v>233</v>
      </c>
      <c r="FG18" s="156">
        <v>176</v>
      </c>
      <c r="FH18" s="156">
        <v>432</v>
      </c>
      <c r="FI18" s="156">
        <v>38</v>
      </c>
      <c r="FJ18" s="156">
        <v>180</v>
      </c>
      <c r="FK18" s="156">
        <v>214</v>
      </c>
      <c r="FL18" s="156">
        <v>432</v>
      </c>
      <c r="FM18" s="156">
        <v>162</v>
      </c>
      <c r="FN18" s="156">
        <v>169</v>
      </c>
      <c r="FO18" s="156">
        <v>101</v>
      </c>
      <c r="FP18" s="156">
        <v>432</v>
      </c>
      <c r="FQ18" s="156">
        <v>236</v>
      </c>
      <c r="FR18" s="156">
        <v>72</v>
      </c>
      <c r="FS18" s="156">
        <v>124</v>
      </c>
      <c r="FT18" s="156">
        <v>195</v>
      </c>
      <c r="FU18" s="156">
        <v>2</v>
      </c>
      <c r="FV18" s="156">
        <v>130</v>
      </c>
      <c r="FW18" s="156">
        <v>8</v>
      </c>
      <c r="FX18" s="156">
        <v>55</v>
      </c>
      <c r="FY18" s="156">
        <v>227</v>
      </c>
      <c r="FZ18" s="156">
        <v>1</v>
      </c>
      <c r="GA18" s="156">
        <v>120</v>
      </c>
      <c r="GB18" s="156">
        <v>8</v>
      </c>
      <c r="GC18" s="156">
        <v>98</v>
      </c>
      <c r="GD18" s="156">
        <v>195</v>
      </c>
      <c r="GE18" s="156">
        <v>3</v>
      </c>
      <c r="GF18" s="156">
        <v>56</v>
      </c>
      <c r="GG18" s="156">
        <v>1</v>
      </c>
      <c r="GH18" s="156">
        <v>135</v>
      </c>
      <c r="GI18" s="156">
        <v>227</v>
      </c>
      <c r="GJ18" s="156">
        <v>0</v>
      </c>
      <c r="GK18" s="156">
        <v>70</v>
      </c>
      <c r="GL18" s="156">
        <v>2</v>
      </c>
      <c r="GM18" s="156">
        <v>155</v>
      </c>
      <c r="GN18" s="156">
        <v>195</v>
      </c>
      <c r="GO18" s="156">
        <v>2</v>
      </c>
      <c r="GP18" s="156">
        <v>96</v>
      </c>
      <c r="GQ18" s="156">
        <v>5</v>
      </c>
      <c r="GR18" s="156">
        <v>92</v>
      </c>
      <c r="GS18" s="156">
        <v>227</v>
      </c>
      <c r="GT18" s="156">
        <v>0</v>
      </c>
      <c r="GU18" s="156">
        <v>110</v>
      </c>
      <c r="GV18" s="156">
        <v>9</v>
      </c>
      <c r="GW18" s="156">
        <v>108</v>
      </c>
      <c r="GX18" s="156">
        <v>432</v>
      </c>
      <c r="GY18" s="156">
        <v>67</v>
      </c>
      <c r="GZ18" s="156">
        <v>311</v>
      </c>
      <c r="HA18" s="156">
        <v>41</v>
      </c>
      <c r="HB18" s="156">
        <v>7</v>
      </c>
      <c r="HC18" s="156">
        <v>6</v>
      </c>
      <c r="HD18" s="156">
        <v>432</v>
      </c>
      <c r="HE18" s="156">
        <v>28</v>
      </c>
      <c r="HF18" s="156">
        <v>295</v>
      </c>
      <c r="HG18" s="156">
        <v>86</v>
      </c>
      <c r="HH18" s="156">
        <v>18</v>
      </c>
      <c r="HI18" s="156">
        <v>5</v>
      </c>
      <c r="HJ18" s="156">
        <v>432</v>
      </c>
      <c r="HK18" s="156">
        <v>49</v>
      </c>
      <c r="HL18" s="156">
        <v>278</v>
      </c>
      <c r="HM18" s="156">
        <v>92</v>
      </c>
      <c r="HN18" s="156">
        <v>7</v>
      </c>
      <c r="HO18" s="156">
        <v>6</v>
      </c>
      <c r="HP18" s="156">
        <v>432</v>
      </c>
      <c r="HQ18" s="156">
        <v>42</v>
      </c>
      <c r="HR18" s="156">
        <v>288</v>
      </c>
      <c r="HS18" s="156">
        <v>90</v>
      </c>
      <c r="HT18" s="156">
        <v>9</v>
      </c>
      <c r="HU18" s="156">
        <v>3</v>
      </c>
      <c r="HV18" s="156">
        <v>432</v>
      </c>
      <c r="HW18" s="156">
        <v>131</v>
      </c>
      <c r="HX18" s="156">
        <v>227</v>
      </c>
      <c r="HY18" s="156">
        <v>64</v>
      </c>
      <c r="HZ18" s="156">
        <v>6</v>
      </c>
      <c r="IA18" s="156">
        <v>4</v>
      </c>
      <c r="IB18" s="156">
        <v>432</v>
      </c>
      <c r="IC18" s="156">
        <v>162</v>
      </c>
      <c r="ID18" s="156">
        <v>217</v>
      </c>
      <c r="IE18" s="156">
        <v>33</v>
      </c>
      <c r="IF18" s="156">
        <v>17</v>
      </c>
      <c r="IG18" s="156">
        <v>3</v>
      </c>
      <c r="IH18" s="156">
        <v>432</v>
      </c>
      <c r="II18" s="156">
        <v>35</v>
      </c>
      <c r="IJ18" s="156">
        <v>266</v>
      </c>
      <c r="IK18" s="156">
        <v>113</v>
      </c>
      <c r="IL18" s="156">
        <v>16</v>
      </c>
      <c r="IM18" s="156">
        <v>2</v>
      </c>
      <c r="IN18" s="156">
        <v>432</v>
      </c>
      <c r="IO18" s="156">
        <v>38</v>
      </c>
      <c r="IP18" s="156">
        <v>288</v>
      </c>
      <c r="IQ18" s="156">
        <v>89</v>
      </c>
      <c r="IR18" s="156">
        <v>10</v>
      </c>
      <c r="IS18" s="156">
        <v>7</v>
      </c>
      <c r="IT18" s="156">
        <v>432</v>
      </c>
      <c r="IU18" s="156">
        <v>65</v>
      </c>
      <c r="IV18" s="156">
        <v>217</v>
      </c>
      <c r="IW18" s="156">
        <v>128</v>
      </c>
      <c r="IX18" s="156">
        <v>18</v>
      </c>
      <c r="IY18" s="156">
        <v>4</v>
      </c>
    </row>
    <row r="19" spans="1:259" ht="15" customHeight="1" x14ac:dyDescent="0.15">
      <c r="A19" s="236"/>
      <c r="B19" s="237"/>
      <c r="C19" s="156"/>
      <c r="D19" s="156"/>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6"/>
      <c r="BA19" s="156"/>
      <c r="BB19" s="156"/>
      <c r="BC19" s="156"/>
      <c r="BD19" s="156"/>
      <c r="BE19" s="156"/>
      <c r="BF19" s="156"/>
      <c r="BG19" s="156"/>
      <c r="BH19" s="156"/>
      <c r="BI19" s="156"/>
      <c r="BJ19" s="156"/>
      <c r="BK19" s="156"/>
      <c r="BL19" s="156"/>
      <c r="BM19" s="156"/>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156"/>
      <c r="DC19" s="156"/>
      <c r="DD19" s="156"/>
      <c r="DE19" s="156"/>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156"/>
      <c r="EP19" s="156"/>
      <c r="EQ19" s="156"/>
      <c r="ER19" s="156"/>
      <c r="ES19" s="156"/>
      <c r="ET19" s="156"/>
      <c r="EU19" s="156"/>
      <c r="EV19" s="156"/>
      <c r="EW19" s="156"/>
      <c r="EX19" s="156"/>
      <c r="EY19" s="156"/>
      <c r="EZ19" s="156"/>
      <c r="FA19" s="156"/>
      <c r="FB19" s="156"/>
      <c r="FC19" s="156"/>
      <c r="FD19" s="156"/>
      <c r="FE19" s="156"/>
      <c r="FF19" s="156"/>
      <c r="FG19" s="156"/>
      <c r="FH19" s="156"/>
      <c r="FI19" s="156"/>
      <c r="FJ19" s="156"/>
      <c r="FK19" s="156"/>
      <c r="FL19" s="156"/>
      <c r="FM19" s="156"/>
      <c r="FN19" s="156"/>
      <c r="FO19" s="156"/>
      <c r="FP19" s="156"/>
      <c r="FQ19" s="156"/>
      <c r="FR19" s="156"/>
      <c r="FS19" s="156"/>
      <c r="FT19" s="156"/>
      <c r="FU19" s="156"/>
      <c r="FV19" s="156"/>
      <c r="FW19" s="156"/>
      <c r="FX19" s="156"/>
      <c r="FY19" s="156"/>
      <c r="FZ19" s="156"/>
      <c r="GA19" s="156"/>
      <c r="GB19" s="156"/>
      <c r="GC19" s="156"/>
      <c r="GD19" s="156"/>
      <c r="GE19" s="156"/>
      <c r="GF19" s="156"/>
      <c r="GG19" s="156"/>
      <c r="GH19" s="156"/>
      <c r="GI19" s="156"/>
      <c r="GJ19" s="156"/>
      <c r="GK19" s="156"/>
      <c r="GL19" s="156"/>
      <c r="GM19" s="156"/>
      <c r="GN19" s="156"/>
      <c r="GO19" s="156"/>
      <c r="GP19" s="156"/>
      <c r="GQ19" s="156"/>
      <c r="GR19" s="156"/>
      <c r="GS19" s="156"/>
      <c r="GT19" s="156"/>
      <c r="GU19" s="156"/>
      <c r="GV19" s="156"/>
      <c r="GW19" s="156"/>
      <c r="GX19" s="156"/>
      <c r="GY19" s="156"/>
      <c r="GZ19" s="156"/>
      <c r="HA19" s="156"/>
      <c r="HB19" s="156"/>
      <c r="HC19" s="156"/>
      <c r="HD19" s="156"/>
      <c r="HE19" s="156"/>
      <c r="HF19" s="156"/>
      <c r="HG19" s="156"/>
      <c r="HH19" s="156"/>
      <c r="HI19" s="156"/>
      <c r="HJ19" s="156"/>
      <c r="HK19" s="156"/>
      <c r="HL19" s="156"/>
      <c r="HM19" s="156"/>
      <c r="HN19" s="156"/>
      <c r="HO19" s="156"/>
      <c r="HP19" s="156"/>
      <c r="HQ19" s="156"/>
      <c r="HR19" s="156"/>
      <c r="HS19" s="156"/>
      <c r="HT19" s="156"/>
      <c r="HU19" s="156"/>
      <c r="HV19" s="156"/>
      <c r="HW19" s="156"/>
      <c r="HX19" s="156"/>
      <c r="HY19" s="156"/>
      <c r="HZ19" s="156"/>
      <c r="IA19" s="156"/>
      <c r="IB19" s="156"/>
      <c r="IC19" s="156"/>
      <c r="ID19" s="156"/>
      <c r="IE19" s="156"/>
      <c r="IF19" s="156"/>
      <c r="IG19" s="156"/>
      <c r="IH19" s="156"/>
      <c r="II19" s="156"/>
      <c r="IJ19" s="156"/>
      <c r="IK19" s="156"/>
      <c r="IL19" s="156"/>
      <c r="IM19" s="156"/>
      <c r="IN19" s="156"/>
      <c r="IO19" s="156"/>
      <c r="IP19" s="156"/>
      <c r="IQ19" s="156"/>
      <c r="IR19" s="156"/>
      <c r="IS19" s="156"/>
      <c r="IT19" s="156"/>
      <c r="IU19" s="156"/>
      <c r="IV19" s="156"/>
      <c r="IW19" s="156"/>
      <c r="IX19" s="156"/>
      <c r="IY19" s="156"/>
    </row>
    <row r="20" spans="1:259" ht="15" customHeight="1" x14ac:dyDescent="0.15">
      <c r="A20" s="242" t="s">
        <v>616</v>
      </c>
      <c r="B20" s="135" t="s">
        <v>617</v>
      </c>
      <c r="C20" s="156">
        <v>19</v>
      </c>
      <c r="D20" s="156">
        <v>14</v>
      </c>
      <c r="E20" s="156">
        <v>4</v>
      </c>
      <c r="F20" s="156">
        <v>1</v>
      </c>
      <c r="G20" s="156">
        <v>19</v>
      </c>
      <c r="H20" s="156">
        <v>14</v>
      </c>
      <c r="I20" s="156">
        <v>0</v>
      </c>
      <c r="J20" s="156">
        <v>0</v>
      </c>
      <c r="K20" s="156">
        <v>1</v>
      </c>
      <c r="L20" s="156">
        <v>0</v>
      </c>
      <c r="M20" s="156">
        <v>3</v>
      </c>
      <c r="N20" s="156">
        <v>1</v>
      </c>
      <c r="O20" s="156">
        <v>19</v>
      </c>
      <c r="P20" s="156">
        <v>8</v>
      </c>
      <c r="Q20" s="156">
        <v>8</v>
      </c>
      <c r="R20" s="156">
        <v>3</v>
      </c>
      <c r="S20" s="156">
        <v>0</v>
      </c>
      <c r="T20" s="156">
        <v>19</v>
      </c>
      <c r="U20" s="156">
        <v>11</v>
      </c>
      <c r="V20" s="156">
        <v>3</v>
      </c>
      <c r="W20" s="156">
        <v>2</v>
      </c>
      <c r="X20" s="156">
        <v>3</v>
      </c>
      <c r="Y20" s="156">
        <v>0</v>
      </c>
      <c r="Z20" s="156">
        <v>0</v>
      </c>
      <c r="AA20" s="156">
        <v>19</v>
      </c>
      <c r="AB20" s="156">
        <v>7</v>
      </c>
      <c r="AC20" s="156">
        <v>12</v>
      </c>
      <c r="AD20" s="156">
        <v>0</v>
      </c>
      <c r="AE20" s="156">
        <v>19</v>
      </c>
      <c r="AF20" s="156">
        <v>4</v>
      </c>
      <c r="AG20" s="156">
        <v>7</v>
      </c>
      <c r="AH20" s="156">
        <v>0</v>
      </c>
      <c r="AI20" s="156">
        <v>2</v>
      </c>
      <c r="AJ20" s="156">
        <v>3</v>
      </c>
      <c r="AK20" s="156">
        <v>0</v>
      </c>
      <c r="AL20" s="156">
        <v>1</v>
      </c>
      <c r="AM20" s="156">
        <v>3</v>
      </c>
      <c r="AN20" s="156">
        <v>2</v>
      </c>
      <c r="AO20" s="156">
        <v>19</v>
      </c>
      <c r="AP20" s="156">
        <v>10</v>
      </c>
      <c r="AQ20" s="156">
        <v>8</v>
      </c>
      <c r="AR20" s="156">
        <v>5</v>
      </c>
      <c r="AS20" s="156">
        <v>2</v>
      </c>
      <c r="AT20" s="156">
        <v>12</v>
      </c>
      <c r="AU20" s="156">
        <v>4</v>
      </c>
      <c r="AV20" s="156">
        <v>5</v>
      </c>
      <c r="AW20" s="156">
        <v>6</v>
      </c>
      <c r="AX20" s="156">
        <v>2</v>
      </c>
      <c r="AY20" s="156">
        <v>0</v>
      </c>
      <c r="AZ20" s="156">
        <v>14</v>
      </c>
      <c r="BA20" s="156">
        <v>3</v>
      </c>
      <c r="BB20" s="156">
        <v>10</v>
      </c>
      <c r="BC20" s="156">
        <v>1</v>
      </c>
      <c r="BD20" s="156">
        <v>0</v>
      </c>
      <c r="BE20" s="156">
        <v>0</v>
      </c>
      <c r="BF20" s="156">
        <v>0</v>
      </c>
      <c r="BG20" s="156">
        <v>4</v>
      </c>
      <c r="BH20" s="156">
        <v>2</v>
      </c>
      <c r="BI20" s="156">
        <v>1</v>
      </c>
      <c r="BJ20" s="156">
        <v>0</v>
      </c>
      <c r="BK20" s="156">
        <v>0</v>
      </c>
      <c r="BL20" s="156">
        <v>0</v>
      </c>
      <c r="BM20" s="156">
        <v>1</v>
      </c>
      <c r="BN20" s="156">
        <v>14</v>
      </c>
      <c r="BO20" s="156">
        <v>5</v>
      </c>
      <c r="BP20" s="156">
        <v>8</v>
      </c>
      <c r="BQ20" s="156">
        <v>1</v>
      </c>
      <c r="BR20" s="156">
        <v>0</v>
      </c>
      <c r="BS20" s="156">
        <v>0</v>
      </c>
      <c r="BT20" s="156">
        <v>0</v>
      </c>
      <c r="BU20" s="156">
        <v>4</v>
      </c>
      <c r="BV20" s="156">
        <v>1</v>
      </c>
      <c r="BW20" s="156">
        <v>2</v>
      </c>
      <c r="BX20" s="156">
        <v>0</v>
      </c>
      <c r="BY20" s="156">
        <v>0</v>
      </c>
      <c r="BZ20" s="156">
        <v>0</v>
      </c>
      <c r="CA20" s="156">
        <v>1</v>
      </c>
      <c r="CB20" s="156">
        <v>14</v>
      </c>
      <c r="CC20" s="156">
        <v>0</v>
      </c>
      <c r="CD20" s="156">
        <v>7</v>
      </c>
      <c r="CE20" s="156">
        <v>4</v>
      </c>
      <c r="CF20" s="156">
        <v>2</v>
      </c>
      <c r="CG20" s="156">
        <v>1</v>
      </c>
      <c r="CH20" s="156">
        <v>0</v>
      </c>
      <c r="CI20" s="156">
        <v>4</v>
      </c>
      <c r="CJ20" s="156">
        <v>1</v>
      </c>
      <c r="CK20" s="156">
        <v>1</v>
      </c>
      <c r="CL20" s="156">
        <v>1</v>
      </c>
      <c r="CM20" s="156">
        <v>0</v>
      </c>
      <c r="CN20" s="156">
        <v>0</v>
      </c>
      <c r="CO20" s="156">
        <v>1</v>
      </c>
      <c r="CP20" s="156">
        <v>14</v>
      </c>
      <c r="CQ20" s="156">
        <v>1</v>
      </c>
      <c r="CR20" s="156">
        <v>10</v>
      </c>
      <c r="CS20" s="156">
        <v>1</v>
      </c>
      <c r="CT20" s="156">
        <v>1</v>
      </c>
      <c r="CU20" s="156">
        <v>0</v>
      </c>
      <c r="CV20" s="156">
        <v>1</v>
      </c>
      <c r="CW20" s="156">
        <v>4</v>
      </c>
      <c r="CX20" s="156">
        <v>1</v>
      </c>
      <c r="CY20" s="156">
        <v>2</v>
      </c>
      <c r="CZ20" s="156">
        <v>0</v>
      </c>
      <c r="DA20" s="156">
        <v>0</v>
      </c>
      <c r="DB20" s="156">
        <v>0</v>
      </c>
      <c r="DC20" s="156">
        <v>1</v>
      </c>
      <c r="DD20" s="156">
        <v>14</v>
      </c>
      <c r="DE20" s="156">
        <v>8</v>
      </c>
      <c r="DF20" s="156">
        <v>5</v>
      </c>
      <c r="DG20" s="156">
        <v>1</v>
      </c>
      <c r="DH20" s="156">
        <v>0</v>
      </c>
      <c r="DI20" s="156">
        <v>0</v>
      </c>
      <c r="DJ20" s="156">
        <v>0</v>
      </c>
      <c r="DK20" s="156">
        <v>4</v>
      </c>
      <c r="DL20" s="156">
        <v>1</v>
      </c>
      <c r="DM20" s="156">
        <v>2</v>
      </c>
      <c r="DN20" s="156">
        <v>0</v>
      </c>
      <c r="DO20" s="156">
        <v>0</v>
      </c>
      <c r="DP20" s="156">
        <v>0</v>
      </c>
      <c r="DQ20" s="156">
        <v>1</v>
      </c>
      <c r="DR20" s="156">
        <v>14</v>
      </c>
      <c r="DS20" s="156">
        <v>5</v>
      </c>
      <c r="DT20" s="156">
        <v>7</v>
      </c>
      <c r="DU20" s="156">
        <v>0</v>
      </c>
      <c r="DV20" s="156">
        <v>0</v>
      </c>
      <c r="DW20" s="156">
        <v>1</v>
      </c>
      <c r="DX20" s="156">
        <v>1</v>
      </c>
      <c r="DY20" s="156">
        <v>4</v>
      </c>
      <c r="DZ20" s="156">
        <v>2</v>
      </c>
      <c r="EA20" s="156">
        <v>1</v>
      </c>
      <c r="EB20" s="156">
        <v>0</v>
      </c>
      <c r="EC20" s="156">
        <v>0</v>
      </c>
      <c r="ED20" s="156">
        <v>0</v>
      </c>
      <c r="EE20" s="156">
        <v>1</v>
      </c>
      <c r="EF20" s="156">
        <v>14</v>
      </c>
      <c r="EG20" s="156">
        <v>8</v>
      </c>
      <c r="EH20" s="156">
        <v>6</v>
      </c>
      <c r="EI20" s="156">
        <v>0</v>
      </c>
      <c r="EJ20" s="156">
        <v>4</v>
      </c>
      <c r="EK20" s="156">
        <v>3</v>
      </c>
      <c r="EL20" s="156">
        <v>1</v>
      </c>
      <c r="EM20" s="156">
        <v>0</v>
      </c>
      <c r="EN20" s="156">
        <v>14</v>
      </c>
      <c r="EO20" s="156">
        <v>5</v>
      </c>
      <c r="EP20" s="156">
        <v>8</v>
      </c>
      <c r="EQ20" s="156">
        <v>1</v>
      </c>
      <c r="ER20" s="156">
        <v>4</v>
      </c>
      <c r="ES20" s="156">
        <v>4</v>
      </c>
      <c r="ET20" s="156">
        <v>0</v>
      </c>
      <c r="EU20" s="156">
        <v>0</v>
      </c>
      <c r="EV20" s="156">
        <v>19</v>
      </c>
      <c r="EW20" s="156">
        <v>4</v>
      </c>
      <c r="EX20" s="156">
        <v>10</v>
      </c>
      <c r="EY20" s="156">
        <v>5</v>
      </c>
      <c r="EZ20" s="156">
        <v>19</v>
      </c>
      <c r="FA20" s="156">
        <v>9</v>
      </c>
      <c r="FB20" s="156">
        <v>2</v>
      </c>
      <c r="FC20" s="156">
        <v>8</v>
      </c>
      <c r="FD20" s="156">
        <v>19</v>
      </c>
      <c r="FE20" s="156">
        <v>2</v>
      </c>
      <c r="FF20" s="156">
        <v>9</v>
      </c>
      <c r="FG20" s="156">
        <v>8</v>
      </c>
      <c r="FH20" s="156">
        <v>19</v>
      </c>
      <c r="FI20" s="156">
        <v>2</v>
      </c>
      <c r="FJ20" s="156">
        <v>7</v>
      </c>
      <c r="FK20" s="156">
        <v>10</v>
      </c>
      <c r="FL20" s="156">
        <v>19</v>
      </c>
      <c r="FM20" s="156">
        <v>5</v>
      </c>
      <c r="FN20" s="156">
        <v>7</v>
      </c>
      <c r="FO20" s="156">
        <v>7</v>
      </c>
      <c r="FP20" s="156">
        <v>19</v>
      </c>
      <c r="FQ20" s="156">
        <v>9</v>
      </c>
      <c r="FR20" s="156">
        <v>3</v>
      </c>
      <c r="FS20" s="156">
        <v>7</v>
      </c>
      <c r="FT20" s="156">
        <v>14</v>
      </c>
      <c r="FU20" s="156">
        <v>0</v>
      </c>
      <c r="FV20" s="156">
        <v>7</v>
      </c>
      <c r="FW20" s="156">
        <v>0</v>
      </c>
      <c r="FX20" s="156">
        <v>7</v>
      </c>
      <c r="FY20" s="156">
        <v>4</v>
      </c>
      <c r="FZ20" s="156">
        <v>0</v>
      </c>
      <c r="GA20" s="156">
        <v>0</v>
      </c>
      <c r="GB20" s="156">
        <v>0</v>
      </c>
      <c r="GC20" s="156">
        <v>4</v>
      </c>
      <c r="GD20" s="156">
        <v>14</v>
      </c>
      <c r="GE20" s="156">
        <v>0</v>
      </c>
      <c r="GF20" s="156">
        <v>5</v>
      </c>
      <c r="GG20" s="156">
        <v>0</v>
      </c>
      <c r="GH20" s="156">
        <v>9</v>
      </c>
      <c r="GI20" s="156">
        <v>4</v>
      </c>
      <c r="GJ20" s="156">
        <v>0</v>
      </c>
      <c r="GK20" s="156">
        <v>0</v>
      </c>
      <c r="GL20" s="156">
        <v>0</v>
      </c>
      <c r="GM20" s="156">
        <v>4</v>
      </c>
      <c r="GN20" s="156">
        <v>14</v>
      </c>
      <c r="GO20" s="156">
        <v>0</v>
      </c>
      <c r="GP20" s="156">
        <v>5</v>
      </c>
      <c r="GQ20" s="156">
        <v>0</v>
      </c>
      <c r="GR20" s="156">
        <v>9</v>
      </c>
      <c r="GS20" s="156">
        <v>4</v>
      </c>
      <c r="GT20" s="156">
        <v>0</v>
      </c>
      <c r="GU20" s="156">
        <v>1</v>
      </c>
      <c r="GV20" s="156">
        <v>0</v>
      </c>
      <c r="GW20" s="156">
        <v>3</v>
      </c>
      <c r="GX20" s="156">
        <v>19</v>
      </c>
      <c r="GY20" s="156">
        <v>2</v>
      </c>
      <c r="GZ20" s="156">
        <v>16</v>
      </c>
      <c r="HA20" s="156">
        <v>1</v>
      </c>
      <c r="HB20" s="156">
        <v>0</v>
      </c>
      <c r="HC20" s="156">
        <v>0</v>
      </c>
      <c r="HD20" s="156">
        <v>19</v>
      </c>
      <c r="HE20" s="156">
        <v>3</v>
      </c>
      <c r="HF20" s="156">
        <v>15</v>
      </c>
      <c r="HG20" s="156">
        <v>1</v>
      </c>
      <c r="HH20" s="156">
        <v>0</v>
      </c>
      <c r="HI20" s="156">
        <v>0</v>
      </c>
      <c r="HJ20" s="156">
        <v>19</v>
      </c>
      <c r="HK20" s="156">
        <v>4</v>
      </c>
      <c r="HL20" s="156">
        <v>15</v>
      </c>
      <c r="HM20" s="156">
        <v>0</v>
      </c>
      <c r="HN20" s="156">
        <v>0</v>
      </c>
      <c r="HO20" s="156">
        <v>0</v>
      </c>
      <c r="HP20" s="156">
        <v>19</v>
      </c>
      <c r="HQ20" s="156">
        <v>3</v>
      </c>
      <c r="HR20" s="156">
        <v>15</v>
      </c>
      <c r="HS20" s="156">
        <v>1</v>
      </c>
      <c r="HT20" s="156">
        <v>0</v>
      </c>
      <c r="HU20" s="156">
        <v>0</v>
      </c>
      <c r="HV20" s="156">
        <v>19</v>
      </c>
      <c r="HW20" s="156">
        <v>4</v>
      </c>
      <c r="HX20" s="156">
        <v>13</v>
      </c>
      <c r="HY20" s="156">
        <v>1</v>
      </c>
      <c r="HZ20" s="156">
        <v>1</v>
      </c>
      <c r="IA20" s="156">
        <v>0</v>
      </c>
      <c r="IB20" s="156">
        <v>19</v>
      </c>
      <c r="IC20" s="156">
        <v>7</v>
      </c>
      <c r="ID20" s="156">
        <v>10</v>
      </c>
      <c r="IE20" s="156">
        <v>1</v>
      </c>
      <c r="IF20" s="156">
        <v>1</v>
      </c>
      <c r="IG20" s="156">
        <v>0</v>
      </c>
      <c r="IH20" s="156">
        <v>19</v>
      </c>
      <c r="II20" s="156">
        <v>2</v>
      </c>
      <c r="IJ20" s="156">
        <v>10</v>
      </c>
      <c r="IK20" s="156">
        <v>5</v>
      </c>
      <c r="IL20" s="156">
        <v>2</v>
      </c>
      <c r="IM20" s="156">
        <v>0</v>
      </c>
      <c r="IN20" s="156">
        <v>19</v>
      </c>
      <c r="IO20" s="156">
        <v>1</v>
      </c>
      <c r="IP20" s="156">
        <v>15</v>
      </c>
      <c r="IQ20" s="156">
        <v>1</v>
      </c>
      <c r="IR20" s="156">
        <v>2</v>
      </c>
      <c r="IS20" s="156">
        <v>0</v>
      </c>
      <c r="IT20" s="156">
        <v>19</v>
      </c>
      <c r="IU20" s="156">
        <v>5</v>
      </c>
      <c r="IV20" s="156">
        <v>9</v>
      </c>
      <c r="IW20" s="156">
        <v>4</v>
      </c>
      <c r="IX20" s="156">
        <v>1</v>
      </c>
      <c r="IY20" s="156">
        <v>0</v>
      </c>
    </row>
    <row r="21" spans="1:259" ht="15" customHeight="1" x14ac:dyDescent="0.15">
      <c r="A21" s="150" t="s">
        <v>419</v>
      </c>
      <c r="B21" s="129" t="s">
        <v>618</v>
      </c>
      <c r="C21" s="156">
        <v>18</v>
      </c>
      <c r="D21" s="156">
        <v>13</v>
      </c>
      <c r="E21" s="156">
        <v>4</v>
      </c>
      <c r="F21" s="156">
        <v>1</v>
      </c>
      <c r="G21" s="156">
        <v>18</v>
      </c>
      <c r="H21" s="156">
        <v>11</v>
      </c>
      <c r="I21" s="156">
        <v>5</v>
      </c>
      <c r="J21" s="156">
        <v>0</v>
      </c>
      <c r="K21" s="156">
        <v>0</v>
      </c>
      <c r="L21" s="156">
        <v>0</v>
      </c>
      <c r="M21" s="156">
        <v>1</v>
      </c>
      <c r="N21" s="156">
        <v>1</v>
      </c>
      <c r="O21" s="156">
        <v>18</v>
      </c>
      <c r="P21" s="156">
        <v>9</v>
      </c>
      <c r="Q21" s="156">
        <v>5</v>
      </c>
      <c r="R21" s="156">
        <v>3</v>
      </c>
      <c r="S21" s="156">
        <v>1</v>
      </c>
      <c r="T21" s="156">
        <v>18</v>
      </c>
      <c r="U21" s="156">
        <v>16</v>
      </c>
      <c r="V21" s="156">
        <v>2</v>
      </c>
      <c r="W21" s="156">
        <v>0</v>
      </c>
      <c r="X21" s="156">
        <v>0</v>
      </c>
      <c r="Y21" s="156">
        <v>0</v>
      </c>
      <c r="Z21" s="156">
        <v>0</v>
      </c>
      <c r="AA21" s="156">
        <v>18</v>
      </c>
      <c r="AB21" s="156">
        <v>10</v>
      </c>
      <c r="AC21" s="156">
        <v>5</v>
      </c>
      <c r="AD21" s="156">
        <v>3</v>
      </c>
      <c r="AE21" s="156">
        <v>18</v>
      </c>
      <c r="AF21" s="156">
        <v>1</v>
      </c>
      <c r="AG21" s="156">
        <v>7</v>
      </c>
      <c r="AH21" s="156">
        <v>1</v>
      </c>
      <c r="AI21" s="156">
        <v>0</v>
      </c>
      <c r="AJ21" s="156">
        <v>4</v>
      </c>
      <c r="AK21" s="156">
        <v>2</v>
      </c>
      <c r="AL21" s="156">
        <v>0</v>
      </c>
      <c r="AM21" s="156">
        <v>3</v>
      </c>
      <c r="AN21" s="156">
        <v>1</v>
      </c>
      <c r="AO21" s="156">
        <v>18</v>
      </c>
      <c r="AP21" s="156">
        <v>5</v>
      </c>
      <c r="AQ21" s="156">
        <v>8</v>
      </c>
      <c r="AR21" s="156">
        <v>5</v>
      </c>
      <c r="AS21" s="156">
        <v>5</v>
      </c>
      <c r="AT21" s="156">
        <v>11</v>
      </c>
      <c r="AU21" s="156">
        <v>6</v>
      </c>
      <c r="AV21" s="156">
        <v>6</v>
      </c>
      <c r="AW21" s="156">
        <v>2</v>
      </c>
      <c r="AX21" s="156">
        <v>0</v>
      </c>
      <c r="AY21" s="156">
        <v>2</v>
      </c>
      <c r="AZ21" s="156">
        <v>13</v>
      </c>
      <c r="BA21" s="156">
        <v>1</v>
      </c>
      <c r="BB21" s="156">
        <v>11</v>
      </c>
      <c r="BC21" s="156">
        <v>1</v>
      </c>
      <c r="BD21" s="156">
        <v>0</v>
      </c>
      <c r="BE21" s="156">
        <v>0</v>
      </c>
      <c r="BF21" s="156">
        <v>0</v>
      </c>
      <c r="BG21" s="156">
        <v>4</v>
      </c>
      <c r="BH21" s="156">
        <v>1</v>
      </c>
      <c r="BI21" s="156">
        <v>3</v>
      </c>
      <c r="BJ21" s="156">
        <v>0</v>
      </c>
      <c r="BK21" s="156">
        <v>0</v>
      </c>
      <c r="BL21" s="156">
        <v>0</v>
      </c>
      <c r="BM21" s="156">
        <v>0</v>
      </c>
      <c r="BN21" s="156">
        <v>13</v>
      </c>
      <c r="BO21" s="156">
        <v>2</v>
      </c>
      <c r="BP21" s="156">
        <v>9</v>
      </c>
      <c r="BQ21" s="156">
        <v>1</v>
      </c>
      <c r="BR21" s="156">
        <v>0</v>
      </c>
      <c r="BS21" s="156">
        <v>1</v>
      </c>
      <c r="BT21" s="156">
        <v>0</v>
      </c>
      <c r="BU21" s="156">
        <v>4</v>
      </c>
      <c r="BV21" s="156">
        <v>1</v>
      </c>
      <c r="BW21" s="156">
        <v>3</v>
      </c>
      <c r="BX21" s="156">
        <v>0</v>
      </c>
      <c r="BY21" s="156">
        <v>0</v>
      </c>
      <c r="BZ21" s="156">
        <v>0</v>
      </c>
      <c r="CA21" s="156">
        <v>0</v>
      </c>
      <c r="CB21" s="156">
        <v>13</v>
      </c>
      <c r="CC21" s="156">
        <v>0</v>
      </c>
      <c r="CD21" s="156">
        <v>6</v>
      </c>
      <c r="CE21" s="156">
        <v>4</v>
      </c>
      <c r="CF21" s="156">
        <v>1</v>
      </c>
      <c r="CG21" s="156">
        <v>2</v>
      </c>
      <c r="CH21" s="156">
        <v>0</v>
      </c>
      <c r="CI21" s="156">
        <v>4</v>
      </c>
      <c r="CJ21" s="156">
        <v>1</v>
      </c>
      <c r="CK21" s="156">
        <v>3</v>
      </c>
      <c r="CL21" s="156">
        <v>0</v>
      </c>
      <c r="CM21" s="156">
        <v>0</v>
      </c>
      <c r="CN21" s="156">
        <v>0</v>
      </c>
      <c r="CO21" s="156">
        <v>0</v>
      </c>
      <c r="CP21" s="156">
        <v>13</v>
      </c>
      <c r="CQ21" s="156">
        <v>0</v>
      </c>
      <c r="CR21" s="156">
        <v>9</v>
      </c>
      <c r="CS21" s="156">
        <v>2</v>
      </c>
      <c r="CT21" s="156">
        <v>1</v>
      </c>
      <c r="CU21" s="156">
        <v>1</v>
      </c>
      <c r="CV21" s="156">
        <v>0</v>
      </c>
      <c r="CW21" s="156">
        <v>4</v>
      </c>
      <c r="CX21" s="156">
        <v>1</v>
      </c>
      <c r="CY21" s="156">
        <v>3</v>
      </c>
      <c r="CZ21" s="156">
        <v>0</v>
      </c>
      <c r="DA21" s="156">
        <v>0</v>
      </c>
      <c r="DB21" s="156">
        <v>0</v>
      </c>
      <c r="DC21" s="156">
        <v>0</v>
      </c>
      <c r="DD21" s="156">
        <v>13</v>
      </c>
      <c r="DE21" s="156">
        <v>4</v>
      </c>
      <c r="DF21" s="156">
        <v>9</v>
      </c>
      <c r="DG21" s="156">
        <v>0</v>
      </c>
      <c r="DH21" s="156">
        <v>0</v>
      </c>
      <c r="DI21" s="156">
        <v>0</v>
      </c>
      <c r="DJ21" s="156">
        <v>0</v>
      </c>
      <c r="DK21" s="156">
        <v>4</v>
      </c>
      <c r="DL21" s="156">
        <v>1</v>
      </c>
      <c r="DM21" s="156">
        <v>3</v>
      </c>
      <c r="DN21" s="156">
        <v>0</v>
      </c>
      <c r="DO21" s="156">
        <v>0</v>
      </c>
      <c r="DP21" s="156">
        <v>0</v>
      </c>
      <c r="DQ21" s="156">
        <v>0</v>
      </c>
      <c r="DR21" s="156">
        <v>13</v>
      </c>
      <c r="DS21" s="156">
        <v>1</v>
      </c>
      <c r="DT21" s="156">
        <v>9</v>
      </c>
      <c r="DU21" s="156">
        <v>1</v>
      </c>
      <c r="DV21" s="156">
        <v>0</v>
      </c>
      <c r="DW21" s="156">
        <v>2</v>
      </c>
      <c r="DX21" s="156">
        <v>0</v>
      </c>
      <c r="DY21" s="156">
        <v>4</v>
      </c>
      <c r="DZ21" s="156">
        <v>1</v>
      </c>
      <c r="EA21" s="156">
        <v>3</v>
      </c>
      <c r="EB21" s="156">
        <v>0</v>
      </c>
      <c r="EC21" s="156">
        <v>0</v>
      </c>
      <c r="ED21" s="156">
        <v>0</v>
      </c>
      <c r="EE21" s="156">
        <v>0</v>
      </c>
      <c r="EF21" s="156">
        <v>13</v>
      </c>
      <c r="EG21" s="156">
        <v>7</v>
      </c>
      <c r="EH21" s="156">
        <v>5</v>
      </c>
      <c r="EI21" s="156">
        <v>1</v>
      </c>
      <c r="EJ21" s="156">
        <v>4</v>
      </c>
      <c r="EK21" s="156">
        <v>4</v>
      </c>
      <c r="EL21" s="156">
        <v>0</v>
      </c>
      <c r="EM21" s="156">
        <v>0</v>
      </c>
      <c r="EN21" s="156">
        <v>13</v>
      </c>
      <c r="EO21" s="156">
        <v>9</v>
      </c>
      <c r="EP21" s="156">
        <v>3</v>
      </c>
      <c r="EQ21" s="156">
        <v>1</v>
      </c>
      <c r="ER21" s="156">
        <v>4</v>
      </c>
      <c r="ES21" s="156">
        <v>4</v>
      </c>
      <c r="ET21" s="156">
        <v>0</v>
      </c>
      <c r="EU21" s="156">
        <v>0</v>
      </c>
      <c r="EV21" s="156">
        <v>18</v>
      </c>
      <c r="EW21" s="156">
        <v>8</v>
      </c>
      <c r="EX21" s="156">
        <v>7</v>
      </c>
      <c r="EY21" s="156">
        <v>3</v>
      </c>
      <c r="EZ21" s="156">
        <v>18</v>
      </c>
      <c r="FA21" s="156">
        <v>9</v>
      </c>
      <c r="FB21" s="156">
        <v>5</v>
      </c>
      <c r="FC21" s="156">
        <v>4</v>
      </c>
      <c r="FD21" s="156">
        <v>18</v>
      </c>
      <c r="FE21" s="156">
        <v>1</v>
      </c>
      <c r="FF21" s="156">
        <v>13</v>
      </c>
      <c r="FG21" s="156">
        <v>4</v>
      </c>
      <c r="FH21" s="156">
        <v>18</v>
      </c>
      <c r="FI21" s="156">
        <v>0</v>
      </c>
      <c r="FJ21" s="156">
        <v>13</v>
      </c>
      <c r="FK21" s="156">
        <v>5</v>
      </c>
      <c r="FL21" s="156">
        <v>18</v>
      </c>
      <c r="FM21" s="156">
        <v>6</v>
      </c>
      <c r="FN21" s="156">
        <v>7</v>
      </c>
      <c r="FO21" s="156">
        <v>5</v>
      </c>
      <c r="FP21" s="156">
        <v>18</v>
      </c>
      <c r="FQ21" s="156">
        <v>7</v>
      </c>
      <c r="FR21" s="156">
        <v>6</v>
      </c>
      <c r="FS21" s="156">
        <v>5</v>
      </c>
      <c r="FT21" s="156">
        <v>13</v>
      </c>
      <c r="FU21" s="156">
        <v>1</v>
      </c>
      <c r="FV21" s="156">
        <v>7</v>
      </c>
      <c r="FW21" s="156">
        <v>0</v>
      </c>
      <c r="FX21" s="156">
        <v>5</v>
      </c>
      <c r="FY21" s="156">
        <v>4</v>
      </c>
      <c r="FZ21" s="156">
        <v>0</v>
      </c>
      <c r="GA21" s="156">
        <v>1</v>
      </c>
      <c r="GB21" s="156">
        <v>0</v>
      </c>
      <c r="GC21" s="156">
        <v>3</v>
      </c>
      <c r="GD21" s="156">
        <v>13</v>
      </c>
      <c r="GE21" s="156">
        <v>1</v>
      </c>
      <c r="GF21" s="156">
        <v>4</v>
      </c>
      <c r="GG21" s="156">
        <v>1</v>
      </c>
      <c r="GH21" s="156">
        <v>7</v>
      </c>
      <c r="GI21" s="156">
        <v>4</v>
      </c>
      <c r="GJ21" s="156">
        <v>0</v>
      </c>
      <c r="GK21" s="156">
        <v>3</v>
      </c>
      <c r="GL21" s="156">
        <v>0</v>
      </c>
      <c r="GM21" s="156">
        <v>1</v>
      </c>
      <c r="GN21" s="156">
        <v>13</v>
      </c>
      <c r="GO21" s="156">
        <v>1</v>
      </c>
      <c r="GP21" s="156">
        <v>3</v>
      </c>
      <c r="GQ21" s="156">
        <v>1</v>
      </c>
      <c r="GR21" s="156">
        <v>8</v>
      </c>
      <c r="GS21" s="156">
        <v>4</v>
      </c>
      <c r="GT21" s="156">
        <v>0</v>
      </c>
      <c r="GU21" s="156">
        <v>2</v>
      </c>
      <c r="GV21" s="156">
        <v>0</v>
      </c>
      <c r="GW21" s="156">
        <v>2</v>
      </c>
      <c r="GX21" s="156">
        <v>18</v>
      </c>
      <c r="GY21" s="156">
        <v>5</v>
      </c>
      <c r="GZ21" s="156">
        <v>12</v>
      </c>
      <c r="HA21" s="156">
        <v>0</v>
      </c>
      <c r="HB21" s="156">
        <v>1</v>
      </c>
      <c r="HC21" s="156">
        <v>0</v>
      </c>
      <c r="HD21" s="156">
        <v>18</v>
      </c>
      <c r="HE21" s="156">
        <v>2</v>
      </c>
      <c r="HF21" s="156">
        <v>15</v>
      </c>
      <c r="HG21" s="156">
        <v>1</v>
      </c>
      <c r="HH21" s="156">
        <v>0</v>
      </c>
      <c r="HI21" s="156">
        <v>0</v>
      </c>
      <c r="HJ21" s="156">
        <v>18</v>
      </c>
      <c r="HK21" s="156">
        <v>4</v>
      </c>
      <c r="HL21" s="156">
        <v>14</v>
      </c>
      <c r="HM21" s="156">
        <v>0</v>
      </c>
      <c r="HN21" s="156">
        <v>0</v>
      </c>
      <c r="HO21" s="156">
        <v>0</v>
      </c>
      <c r="HP21" s="156">
        <v>18</v>
      </c>
      <c r="HQ21" s="156">
        <v>4</v>
      </c>
      <c r="HR21" s="156">
        <v>14</v>
      </c>
      <c r="HS21" s="156">
        <v>0</v>
      </c>
      <c r="HT21" s="156">
        <v>0</v>
      </c>
      <c r="HU21" s="156">
        <v>0</v>
      </c>
      <c r="HV21" s="156">
        <v>18</v>
      </c>
      <c r="HW21" s="156">
        <v>4</v>
      </c>
      <c r="HX21" s="156">
        <v>8</v>
      </c>
      <c r="HY21" s="156">
        <v>5</v>
      </c>
      <c r="HZ21" s="156">
        <v>1</v>
      </c>
      <c r="IA21" s="156">
        <v>0</v>
      </c>
      <c r="IB21" s="156">
        <v>18</v>
      </c>
      <c r="IC21" s="156">
        <v>2</v>
      </c>
      <c r="ID21" s="156">
        <v>13</v>
      </c>
      <c r="IE21" s="156">
        <v>2</v>
      </c>
      <c r="IF21" s="156">
        <v>1</v>
      </c>
      <c r="IG21" s="156">
        <v>0</v>
      </c>
      <c r="IH21" s="156">
        <v>18</v>
      </c>
      <c r="II21" s="156">
        <v>3</v>
      </c>
      <c r="IJ21" s="156">
        <v>14</v>
      </c>
      <c r="IK21" s="156">
        <v>1</v>
      </c>
      <c r="IL21" s="156">
        <v>0</v>
      </c>
      <c r="IM21" s="156">
        <v>0</v>
      </c>
      <c r="IN21" s="156">
        <v>18</v>
      </c>
      <c r="IO21" s="156">
        <v>0</v>
      </c>
      <c r="IP21" s="156">
        <v>16</v>
      </c>
      <c r="IQ21" s="156">
        <v>1</v>
      </c>
      <c r="IR21" s="156">
        <v>1</v>
      </c>
      <c r="IS21" s="156">
        <v>0</v>
      </c>
      <c r="IT21" s="156">
        <v>18</v>
      </c>
      <c r="IU21" s="156">
        <v>0</v>
      </c>
      <c r="IV21" s="156">
        <v>12</v>
      </c>
      <c r="IW21" s="156">
        <v>5</v>
      </c>
      <c r="IX21" s="156">
        <v>1</v>
      </c>
      <c r="IY21" s="156">
        <v>0</v>
      </c>
    </row>
    <row r="22" spans="1:259" ht="15" customHeight="1" x14ac:dyDescent="0.15">
      <c r="A22" s="150"/>
      <c r="B22" s="129" t="s">
        <v>619</v>
      </c>
      <c r="C22" s="156">
        <v>98</v>
      </c>
      <c r="D22" s="156">
        <v>48</v>
      </c>
      <c r="E22" s="156">
        <v>48</v>
      </c>
      <c r="F22" s="156">
        <v>2</v>
      </c>
      <c r="G22" s="156">
        <v>98</v>
      </c>
      <c r="H22" s="156">
        <v>59</v>
      </c>
      <c r="I22" s="156">
        <v>15</v>
      </c>
      <c r="J22" s="156">
        <v>1</v>
      </c>
      <c r="K22" s="156">
        <v>9</v>
      </c>
      <c r="L22" s="156">
        <v>4</v>
      </c>
      <c r="M22" s="156">
        <v>10</v>
      </c>
      <c r="N22" s="156">
        <v>0</v>
      </c>
      <c r="O22" s="156">
        <v>98</v>
      </c>
      <c r="P22" s="156">
        <v>66</v>
      </c>
      <c r="Q22" s="156">
        <v>25</v>
      </c>
      <c r="R22" s="156">
        <v>7</v>
      </c>
      <c r="S22" s="156">
        <v>0</v>
      </c>
      <c r="T22" s="156">
        <v>98</v>
      </c>
      <c r="U22" s="156">
        <v>63</v>
      </c>
      <c r="V22" s="156">
        <v>17</v>
      </c>
      <c r="W22" s="156">
        <v>14</v>
      </c>
      <c r="X22" s="156">
        <v>4</v>
      </c>
      <c r="Y22" s="156">
        <v>0</v>
      </c>
      <c r="Z22" s="156">
        <v>0</v>
      </c>
      <c r="AA22" s="156">
        <v>98</v>
      </c>
      <c r="AB22" s="156">
        <v>68</v>
      </c>
      <c r="AC22" s="156">
        <v>23</v>
      </c>
      <c r="AD22" s="156">
        <v>7</v>
      </c>
      <c r="AE22" s="156">
        <v>98</v>
      </c>
      <c r="AF22" s="156">
        <v>17</v>
      </c>
      <c r="AG22" s="156">
        <v>43</v>
      </c>
      <c r="AH22" s="156">
        <v>12</v>
      </c>
      <c r="AI22" s="156">
        <v>5</v>
      </c>
      <c r="AJ22" s="156">
        <v>34</v>
      </c>
      <c r="AK22" s="156">
        <v>4</v>
      </c>
      <c r="AL22" s="156">
        <v>0</v>
      </c>
      <c r="AM22" s="156">
        <v>7</v>
      </c>
      <c r="AN22" s="156">
        <v>2</v>
      </c>
      <c r="AO22" s="156">
        <v>98</v>
      </c>
      <c r="AP22" s="156">
        <v>44</v>
      </c>
      <c r="AQ22" s="156">
        <v>45</v>
      </c>
      <c r="AR22" s="156">
        <v>24</v>
      </c>
      <c r="AS22" s="156">
        <v>22</v>
      </c>
      <c r="AT22" s="156">
        <v>34</v>
      </c>
      <c r="AU22" s="156">
        <v>15</v>
      </c>
      <c r="AV22" s="156">
        <v>26</v>
      </c>
      <c r="AW22" s="156">
        <v>35</v>
      </c>
      <c r="AX22" s="156">
        <v>7</v>
      </c>
      <c r="AY22" s="156">
        <v>5</v>
      </c>
      <c r="AZ22" s="156">
        <v>48</v>
      </c>
      <c r="BA22" s="156">
        <v>16</v>
      </c>
      <c r="BB22" s="156">
        <v>30</v>
      </c>
      <c r="BC22" s="156">
        <v>1</v>
      </c>
      <c r="BD22" s="156">
        <v>0</v>
      </c>
      <c r="BE22" s="156">
        <v>0</v>
      </c>
      <c r="BF22" s="156">
        <v>1</v>
      </c>
      <c r="BG22" s="156">
        <v>48</v>
      </c>
      <c r="BH22" s="156">
        <v>20</v>
      </c>
      <c r="BI22" s="156">
        <v>19</v>
      </c>
      <c r="BJ22" s="156">
        <v>0</v>
      </c>
      <c r="BK22" s="156">
        <v>0</v>
      </c>
      <c r="BL22" s="156">
        <v>0</v>
      </c>
      <c r="BM22" s="156">
        <v>9</v>
      </c>
      <c r="BN22" s="156">
        <v>48</v>
      </c>
      <c r="BO22" s="156">
        <v>19</v>
      </c>
      <c r="BP22" s="156">
        <v>29</v>
      </c>
      <c r="BQ22" s="156">
        <v>0</v>
      </c>
      <c r="BR22" s="156">
        <v>0</v>
      </c>
      <c r="BS22" s="156">
        <v>0</v>
      </c>
      <c r="BT22" s="156">
        <v>0</v>
      </c>
      <c r="BU22" s="156">
        <v>48</v>
      </c>
      <c r="BV22" s="156">
        <v>19</v>
      </c>
      <c r="BW22" s="156">
        <v>20</v>
      </c>
      <c r="BX22" s="156">
        <v>1</v>
      </c>
      <c r="BY22" s="156">
        <v>0</v>
      </c>
      <c r="BZ22" s="156">
        <v>0</v>
      </c>
      <c r="CA22" s="156">
        <v>8</v>
      </c>
      <c r="CB22" s="156">
        <v>48</v>
      </c>
      <c r="CC22" s="156">
        <v>18</v>
      </c>
      <c r="CD22" s="156">
        <v>23</v>
      </c>
      <c r="CE22" s="156">
        <v>6</v>
      </c>
      <c r="CF22" s="156">
        <v>1</v>
      </c>
      <c r="CG22" s="156">
        <v>0</v>
      </c>
      <c r="CH22" s="156">
        <v>0</v>
      </c>
      <c r="CI22" s="156">
        <v>48</v>
      </c>
      <c r="CJ22" s="156">
        <v>20</v>
      </c>
      <c r="CK22" s="156">
        <v>14</v>
      </c>
      <c r="CL22" s="156">
        <v>3</v>
      </c>
      <c r="CM22" s="156">
        <v>1</v>
      </c>
      <c r="CN22" s="156">
        <v>1</v>
      </c>
      <c r="CO22" s="156">
        <v>9</v>
      </c>
      <c r="CP22" s="156">
        <v>48</v>
      </c>
      <c r="CQ22" s="156">
        <v>12</v>
      </c>
      <c r="CR22" s="156">
        <v>25</v>
      </c>
      <c r="CS22" s="156">
        <v>6</v>
      </c>
      <c r="CT22" s="156">
        <v>0</v>
      </c>
      <c r="CU22" s="156">
        <v>4</v>
      </c>
      <c r="CV22" s="156">
        <v>1</v>
      </c>
      <c r="CW22" s="156">
        <v>48</v>
      </c>
      <c r="CX22" s="156">
        <v>11</v>
      </c>
      <c r="CY22" s="156">
        <v>24</v>
      </c>
      <c r="CZ22" s="156">
        <v>4</v>
      </c>
      <c r="DA22" s="156">
        <v>0</v>
      </c>
      <c r="DB22" s="156">
        <v>0</v>
      </c>
      <c r="DC22" s="156">
        <v>9</v>
      </c>
      <c r="DD22" s="156">
        <v>48</v>
      </c>
      <c r="DE22" s="156">
        <v>24</v>
      </c>
      <c r="DF22" s="156">
        <v>24</v>
      </c>
      <c r="DG22" s="156">
        <v>0</v>
      </c>
      <c r="DH22" s="156">
        <v>0</v>
      </c>
      <c r="DI22" s="156">
        <v>0</v>
      </c>
      <c r="DJ22" s="156">
        <v>0</v>
      </c>
      <c r="DK22" s="156">
        <v>48</v>
      </c>
      <c r="DL22" s="156">
        <v>20</v>
      </c>
      <c r="DM22" s="156">
        <v>18</v>
      </c>
      <c r="DN22" s="156">
        <v>2</v>
      </c>
      <c r="DO22" s="156">
        <v>0</v>
      </c>
      <c r="DP22" s="156">
        <v>0</v>
      </c>
      <c r="DQ22" s="156">
        <v>8</v>
      </c>
      <c r="DR22" s="156">
        <v>48</v>
      </c>
      <c r="DS22" s="156">
        <v>23</v>
      </c>
      <c r="DT22" s="156">
        <v>23</v>
      </c>
      <c r="DU22" s="156">
        <v>1</v>
      </c>
      <c r="DV22" s="156">
        <v>0</v>
      </c>
      <c r="DW22" s="156">
        <v>1</v>
      </c>
      <c r="DX22" s="156">
        <v>0</v>
      </c>
      <c r="DY22" s="156">
        <v>48</v>
      </c>
      <c r="DZ22" s="156">
        <v>24</v>
      </c>
      <c r="EA22" s="156">
        <v>16</v>
      </c>
      <c r="EB22" s="156">
        <v>0</v>
      </c>
      <c r="EC22" s="156">
        <v>0</v>
      </c>
      <c r="ED22" s="156">
        <v>0</v>
      </c>
      <c r="EE22" s="156">
        <v>8</v>
      </c>
      <c r="EF22" s="156">
        <v>48</v>
      </c>
      <c r="EG22" s="156">
        <v>37</v>
      </c>
      <c r="EH22" s="156">
        <v>11</v>
      </c>
      <c r="EI22" s="156">
        <v>0</v>
      </c>
      <c r="EJ22" s="156">
        <v>48</v>
      </c>
      <c r="EK22" s="156">
        <v>41</v>
      </c>
      <c r="EL22" s="156">
        <v>7</v>
      </c>
      <c r="EM22" s="156">
        <v>0</v>
      </c>
      <c r="EN22" s="156">
        <v>48</v>
      </c>
      <c r="EO22" s="156">
        <v>31</v>
      </c>
      <c r="EP22" s="156">
        <v>16</v>
      </c>
      <c r="EQ22" s="156">
        <v>1</v>
      </c>
      <c r="ER22" s="156">
        <v>48</v>
      </c>
      <c r="ES22" s="156">
        <v>43</v>
      </c>
      <c r="ET22" s="156">
        <v>5</v>
      </c>
      <c r="EU22" s="156">
        <v>0</v>
      </c>
      <c r="EV22" s="156">
        <v>98</v>
      </c>
      <c r="EW22" s="156">
        <v>35</v>
      </c>
      <c r="EX22" s="156">
        <v>42</v>
      </c>
      <c r="EY22" s="156">
        <v>21</v>
      </c>
      <c r="EZ22" s="156">
        <v>98</v>
      </c>
      <c r="FA22" s="156">
        <v>53</v>
      </c>
      <c r="FB22" s="156">
        <v>22</v>
      </c>
      <c r="FC22" s="156">
        <v>23</v>
      </c>
      <c r="FD22" s="156">
        <v>98</v>
      </c>
      <c r="FE22" s="156">
        <v>9</v>
      </c>
      <c r="FF22" s="156">
        <v>53</v>
      </c>
      <c r="FG22" s="156">
        <v>36</v>
      </c>
      <c r="FH22" s="156">
        <v>98</v>
      </c>
      <c r="FI22" s="156">
        <v>10</v>
      </c>
      <c r="FJ22" s="156">
        <v>44</v>
      </c>
      <c r="FK22" s="156">
        <v>44</v>
      </c>
      <c r="FL22" s="156">
        <v>98</v>
      </c>
      <c r="FM22" s="156">
        <v>43</v>
      </c>
      <c r="FN22" s="156">
        <v>36</v>
      </c>
      <c r="FO22" s="156">
        <v>19</v>
      </c>
      <c r="FP22" s="156">
        <v>98</v>
      </c>
      <c r="FQ22" s="156">
        <v>55</v>
      </c>
      <c r="FR22" s="156">
        <v>16</v>
      </c>
      <c r="FS22" s="156">
        <v>27</v>
      </c>
      <c r="FT22" s="156">
        <v>48</v>
      </c>
      <c r="FU22" s="156">
        <v>1</v>
      </c>
      <c r="FV22" s="156">
        <v>36</v>
      </c>
      <c r="FW22" s="156">
        <v>1</v>
      </c>
      <c r="FX22" s="156">
        <v>10</v>
      </c>
      <c r="FY22" s="156">
        <v>48</v>
      </c>
      <c r="FZ22" s="156">
        <v>1</v>
      </c>
      <c r="GA22" s="156">
        <v>28</v>
      </c>
      <c r="GB22" s="156">
        <v>0</v>
      </c>
      <c r="GC22" s="156">
        <v>19</v>
      </c>
      <c r="GD22" s="156">
        <v>48</v>
      </c>
      <c r="GE22" s="156">
        <v>2</v>
      </c>
      <c r="GF22" s="156">
        <v>11</v>
      </c>
      <c r="GG22" s="156">
        <v>0</v>
      </c>
      <c r="GH22" s="156">
        <v>35</v>
      </c>
      <c r="GI22" s="156">
        <v>48</v>
      </c>
      <c r="GJ22" s="156">
        <v>0</v>
      </c>
      <c r="GK22" s="156">
        <v>14</v>
      </c>
      <c r="GL22" s="156">
        <v>0</v>
      </c>
      <c r="GM22" s="156">
        <v>34</v>
      </c>
      <c r="GN22" s="156">
        <v>48</v>
      </c>
      <c r="GO22" s="156">
        <v>0</v>
      </c>
      <c r="GP22" s="156">
        <v>26</v>
      </c>
      <c r="GQ22" s="156">
        <v>1</v>
      </c>
      <c r="GR22" s="156">
        <v>21</v>
      </c>
      <c r="GS22" s="156">
        <v>48</v>
      </c>
      <c r="GT22" s="156">
        <v>0</v>
      </c>
      <c r="GU22" s="156">
        <v>27</v>
      </c>
      <c r="GV22" s="156">
        <v>4</v>
      </c>
      <c r="GW22" s="156">
        <v>17</v>
      </c>
      <c r="GX22" s="156">
        <v>98</v>
      </c>
      <c r="GY22" s="156">
        <v>14</v>
      </c>
      <c r="GZ22" s="156">
        <v>76</v>
      </c>
      <c r="HA22" s="156">
        <v>5</v>
      </c>
      <c r="HB22" s="156">
        <v>2</v>
      </c>
      <c r="HC22" s="156">
        <v>1</v>
      </c>
      <c r="HD22" s="156">
        <v>98</v>
      </c>
      <c r="HE22" s="156">
        <v>10</v>
      </c>
      <c r="HF22" s="156">
        <v>70</v>
      </c>
      <c r="HG22" s="156">
        <v>12</v>
      </c>
      <c r="HH22" s="156">
        <v>5</v>
      </c>
      <c r="HI22" s="156">
        <v>1</v>
      </c>
      <c r="HJ22" s="156">
        <v>98</v>
      </c>
      <c r="HK22" s="156">
        <v>14</v>
      </c>
      <c r="HL22" s="156">
        <v>74</v>
      </c>
      <c r="HM22" s="156">
        <v>9</v>
      </c>
      <c r="HN22" s="156">
        <v>1</v>
      </c>
      <c r="HO22" s="156">
        <v>0</v>
      </c>
      <c r="HP22" s="156">
        <v>98</v>
      </c>
      <c r="HQ22" s="156">
        <v>10</v>
      </c>
      <c r="HR22" s="156">
        <v>76</v>
      </c>
      <c r="HS22" s="156">
        <v>11</v>
      </c>
      <c r="HT22" s="156">
        <v>1</v>
      </c>
      <c r="HU22" s="156">
        <v>0</v>
      </c>
      <c r="HV22" s="156">
        <v>98</v>
      </c>
      <c r="HW22" s="156">
        <v>38</v>
      </c>
      <c r="HX22" s="156">
        <v>48</v>
      </c>
      <c r="HY22" s="156">
        <v>10</v>
      </c>
      <c r="HZ22" s="156">
        <v>1</v>
      </c>
      <c r="IA22" s="156">
        <v>1</v>
      </c>
      <c r="IB22" s="156">
        <v>98</v>
      </c>
      <c r="IC22" s="156">
        <v>39</v>
      </c>
      <c r="ID22" s="156">
        <v>50</v>
      </c>
      <c r="IE22" s="156">
        <v>3</v>
      </c>
      <c r="IF22" s="156">
        <v>5</v>
      </c>
      <c r="IG22" s="156">
        <v>1</v>
      </c>
      <c r="IH22" s="156">
        <v>98</v>
      </c>
      <c r="II22" s="156">
        <v>12</v>
      </c>
      <c r="IJ22" s="156">
        <v>62</v>
      </c>
      <c r="IK22" s="156">
        <v>22</v>
      </c>
      <c r="IL22" s="156">
        <v>2</v>
      </c>
      <c r="IM22" s="156">
        <v>0</v>
      </c>
      <c r="IN22" s="156">
        <v>98</v>
      </c>
      <c r="IO22" s="156">
        <v>12</v>
      </c>
      <c r="IP22" s="156">
        <v>77</v>
      </c>
      <c r="IQ22" s="156">
        <v>8</v>
      </c>
      <c r="IR22" s="156">
        <v>1</v>
      </c>
      <c r="IS22" s="156">
        <v>0</v>
      </c>
      <c r="IT22" s="156">
        <v>98</v>
      </c>
      <c r="IU22" s="156">
        <v>19</v>
      </c>
      <c r="IV22" s="156">
        <v>49</v>
      </c>
      <c r="IW22" s="156">
        <v>26</v>
      </c>
      <c r="IX22" s="156">
        <v>4</v>
      </c>
      <c r="IY22" s="156">
        <v>0</v>
      </c>
    </row>
    <row r="23" spans="1:259" ht="15" customHeight="1" x14ac:dyDescent="0.15">
      <c r="A23" s="150"/>
      <c r="B23" s="129" t="s">
        <v>620</v>
      </c>
      <c r="C23" s="156">
        <v>117</v>
      </c>
      <c r="D23" s="156">
        <v>63</v>
      </c>
      <c r="E23" s="156">
        <v>51</v>
      </c>
      <c r="F23" s="156">
        <v>3</v>
      </c>
      <c r="G23" s="156">
        <v>117</v>
      </c>
      <c r="H23" s="156">
        <v>63</v>
      </c>
      <c r="I23" s="156">
        <v>32</v>
      </c>
      <c r="J23" s="156">
        <v>1</v>
      </c>
      <c r="K23" s="156">
        <v>5</v>
      </c>
      <c r="L23" s="156">
        <v>2</v>
      </c>
      <c r="M23" s="156">
        <v>12</v>
      </c>
      <c r="N23" s="156">
        <v>2</v>
      </c>
      <c r="O23" s="156">
        <v>117</v>
      </c>
      <c r="P23" s="156">
        <v>74</v>
      </c>
      <c r="Q23" s="156">
        <v>33</v>
      </c>
      <c r="R23" s="156">
        <v>9</v>
      </c>
      <c r="S23" s="156">
        <v>1</v>
      </c>
      <c r="T23" s="156">
        <v>117</v>
      </c>
      <c r="U23" s="156">
        <v>69</v>
      </c>
      <c r="V23" s="156">
        <v>14</v>
      </c>
      <c r="W23" s="156">
        <v>26</v>
      </c>
      <c r="X23" s="156">
        <v>7</v>
      </c>
      <c r="Y23" s="156">
        <v>0</v>
      </c>
      <c r="Z23" s="156">
        <v>1</v>
      </c>
      <c r="AA23" s="156">
        <v>117</v>
      </c>
      <c r="AB23" s="156">
        <v>73</v>
      </c>
      <c r="AC23" s="156">
        <v>35</v>
      </c>
      <c r="AD23" s="156">
        <v>9</v>
      </c>
      <c r="AE23" s="156">
        <v>117</v>
      </c>
      <c r="AF23" s="156">
        <v>13</v>
      </c>
      <c r="AG23" s="156">
        <v>49</v>
      </c>
      <c r="AH23" s="156">
        <v>19</v>
      </c>
      <c r="AI23" s="156">
        <v>7</v>
      </c>
      <c r="AJ23" s="156">
        <v>32</v>
      </c>
      <c r="AK23" s="156">
        <v>4</v>
      </c>
      <c r="AL23" s="156">
        <v>0</v>
      </c>
      <c r="AM23" s="156">
        <v>8</v>
      </c>
      <c r="AN23" s="156">
        <v>2</v>
      </c>
      <c r="AO23" s="156">
        <v>117</v>
      </c>
      <c r="AP23" s="156">
        <v>50</v>
      </c>
      <c r="AQ23" s="156">
        <v>41</v>
      </c>
      <c r="AR23" s="156">
        <v>32</v>
      </c>
      <c r="AS23" s="156">
        <v>30</v>
      </c>
      <c r="AT23" s="156">
        <v>42</v>
      </c>
      <c r="AU23" s="156">
        <v>15</v>
      </c>
      <c r="AV23" s="156">
        <v>30</v>
      </c>
      <c r="AW23" s="156">
        <v>42</v>
      </c>
      <c r="AX23" s="156">
        <v>10</v>
      </c>
      <c r="AY23" s="156">
        <v>1</v>
      </c>
      <c r="AZ23" s="156">
        <v>63</v>
      </c>
      <c r="BA23" s="156">
        <v>20</v>
      </c>
      <c r="BB23" s="156">
        <v>34</v>
      </c>
      <c r="BC23" s="156">
        <v>3</v>
      </c>
      <c r="BD23" s="156">
        <v>0</v>
      </c>
      <c r="BE23" s="156">
        <v>3</v>
      </c>
      <c r="BF23" s="156">
        <v>3</v>
      </c>
      <c r="BG23" s="156">
        <v>51</v>
      </c>
      <c r="BH23" s="156">
        <v>27</v>
      </c>
      <c r="BI23" s="156">
        <v>20</v>
      </c>
      <c r="BJ23" s="156">
        <v>1</v>
      </c>
      <c r="BK23" s="156">
        <v>0</v>
      </c>
      <c r="BL23" s="156">
        <v>0</v>
      </c>
      <c r="BM23" s="156">
        <v>3</v>
      </c>
      <c r="BN23" s="156">
        <v>63</v>
      </c>
      <c r="BO23" s="156">
        <v>20</v>
      </c>
      <c r="BP23" s="156">
        <v>39</v>
      </c>
      <c r="BQ23" s="156">
        <v>2</v>
      </c>
      <c r="BR23" s="156">
        <v>0</v>
      </c>
      <c r="BS23" s="156">
        <v>1</v>
      </c>
      <c r="BT23" s="156">
        <v>1</v>
      </c>
      <c r="BU23" s="156">
        <v>51</v>
      </c>
      <c r="BV23" s="156">
        <v>21</v>
      </c>
      <c r="BW23" s="156">
        <v>26</v>
      </c>
      <c r="BX23" s="156">
        <v>1</v>
      </c>
      <c r="BY23" s="156">
        <v>0</v>
      </c>
      <c r="BZ23" s="156">
        <v>0</v>
      </c>
      <c r="CA23" s="156">
        <v>3</v>
      </c>
      <c r="CB23" s="156">
        <v>63</v>
      </c>
      <c r="CC23" s="156">
        <v>20</v>
      </c>
      <c r="CD23" s="156">
        <v>32</v>
      </c>
      <c r="CE23" s="156">
        <v>6</v>
      </c>
      <c r="CF23" s="156">
        <v>3</v>
      </c>
      <c r="CG23" s="156">
        <v>1</v>
      </c>
      <c r="CH23" s="156">
        <v>1</v>
      </c>
      <c r="CI23" s="156">
        <v>51</v>
      </c>
      <c r="CJ23" s="156">
        <v>20</v>
      </c>
      <c r="CK23" s="156">
        <v>24</v>
      </c>
      <c r="CL23" s="156">
        <v>3</v>
      </c>
      <c r="CM23" s="156">
        <v>0</v>
      </c>
      <c r="CN23" s="156">
        <v>1</v>
      </c>
      <c r="CO23" s="156">
        <v>3</v>
      </c>
      <c r="CP23" s="156">
        <v>63</v>
      </c>
      <c r="CQ23" s="156">
        <v>15</v>
      </c>
      <c r="CR23" s="156">
        <v>33</v>
      </c>
      <c r="CS23" s="156">
        <v>1</v>
      </c>
      <c r="CT23" s="156">
        <v>0</v>
      </c>
      <c r="CU23" s="156">
        <v>12</v>
      </c>
      <c r="CV23" s="156">
        <v>2</v>
      </c>
      <c r="CW23" s="156">
        <v>51</v>
      </c>
      <c r="CX23" s="156">
        <v>23</v>
      </c>
      <c r="CY23" s="156">
        <v>23</v>
      </c>
      <c r="CZ23" s="156">
        <v>2</v>
      </c>
      <c r="DA23" s="156">
        <v>0</v>
      </c>
      <c r="DB23" s="156">
        <v>0</v>
      </c>
      <c r="DC23" s="156">
        <v>3</v>
      </c>
      <c r="DD23" s="156">
        <v>63</v>
      </c>
      <c r="DE23" s="156">
        <v>26</v>
      </c>
      <c r="DF23" s="156">
        <v>29</v>
      </c>
      <c r="DG23" s="156">
        <v>4</v>
      </c>
      <c r="DH23" s="156">
        <v>0</v>
      </c>
      <c r="DI23" s="156">
        <v>3</v>
      </c>
      <c r="DJ23" s="156">
        <v>1</v>
      </c>
      <c r="DK23" s="156">
        <v>51</v>
      </c>
      <c r="DL23" s="156">
        <v>26</v>
      </c>
      <c r="DM23" s="156">
        <v>21</v>
      </c>
      <c r="DN23" s="156">
        <v>2</v>
      </c>
      <c r="DO23" s="156">
        <v>0</v>
      </c>
      <c r="DP23" s="156">
        <v>0</v>
      </c>
      <c r="DQ23" s="156">
        <v>2</v>
      </c>
      <c r="DR23" s="156">
        <v>63</v>
      </c>
      <c r="DS23" s="156">
        <v>24</v>
      </c>
      <c r="DT23" s="156">
        <v>32</v>
      </c>
      <c r="DU23" s="156">
        <v>3</v>
      </c>
      <c r="DV23" s="156">
        <v>0</v>
      </c>
      <c r="DW23" s="156">
        <v>3</v>
      </c>
      <c r="DX23" s="156">
        <v>1</v>
      </c>
      <c r="DY23" s="156">
        <v>51</v>
      </c>
      <c r="DZ23" s="156">
        <v>24</v>
      </c>
      <c r="EA23" s="156">
        <v>21</v>
      </c>
      <c r="EB23" s="156">
        <v>3</v>
      </c>
      <c r="EC23" s="156">
        <v>0</v>
      </c>
      <c r="ED23" s="156">
        <v>1</v>
      </c>
      <c r="EE23" s="156">
        <v>2</v>
      </c>
      <c r="EF23" s="156">
        <v>63</v>
      </c>
      <c r="EG23" s="156">
        <v>41</v>
      </c>
      <c r="EH23" s="156">
        <v>21</v>
      </c>
      <c r="EI23" s="156">
        <v>1</v>
      </c>
      <c r="EJ23" s="156">
        <v>51</v>
      </c>
      <c r="EK23" s="156">
        <v>45</v>
      </c>
      <c r="EL23" s="156">
        <v>6</v>
      </c>
      <c r="EM23" s="156">
        <v>0</v>
      </c>
      <c r="EN23" s="156">
        <v>63</v>
      </c>
      <c r="EO23" s="156">
        <v>40</v>
      </c>
      <c r="EP23" s="156">
        <v>23</v>
      </c>
      <c r="EQ23" s="156">
        <v>0</v>
      </c>
      <c r="ER23" s="156">
        <v>51</v>
      </c>
      <c r="ES23" s="156">
        <v>43</v>
      </c>
      <c r="ET23" s="156">
        <v>7</v>
      </c>
      <c r="EU23" s="156">
        <v>1</v>
      </c>
      <c r="EV23" s="156">
        <v>117</v>
      </c>
      <c r="EW23" s="156">
        <v>38</v>
      </c>
      <c r="EX23" s="156">
        <v>54</v>
      </c>
      <c r="EY23" s="156">
        <v>25</v>
      </c>
      <c r="EZ23" s="156">
        <v>117</v>
      </c>
      <c r="FA23" s="156">
        <v>71</v>
      </c>
      <c r="FB23" s="156">
        <v>16</v>
      </c>
      <c r="FC23" s="156">
        <v>30</v>
      </c>
      <c r="FD23" s="156">
        <v>117</v>
      </c>
      <c r="FE23" s="156">
        <v>5</v>
      </c>
      <c r="FF23" s="156">
        <v>63</v>
      </c>
      <c r="FG23" s="156">
        <v>49</v>
      </c>
      <c r="FH23" s="156">
        <v>117</v>
      </c>
      <c r="FI23" s="156">
        <v>14</v>
      </c>
      <c r="FJ23" s="156">
        <v>44</v>
      </c>
      <c r="FK23" s="156">
        <v>59</v>
      </c>
      <c r="FL23" s="156">
        <v>117</v>
      </c>
      <c r="FM23" s="156">
        <v>49</v>
      </c>
      <c r="FN23" s="156">
        <v>47</v>
      </c>
      <c r="FO23" s="156">
        <v>21</v>
      </c>
      <c r="FP23" s="156">
        <v>117</v>
      </c>
      <c r="FQ23" s="156">
        <v>63</v>
      </c>
      <c r="FR23" s="156">
        <v>21</v>
      </c>
      <c r="FS23" s="156">
        <v>33</v>
      </c>
      <c r="FT23" s="156">
        <v>63</v>
      </c>
      <c r="FU23" s="156">
        <v>0</v>
      </c>
      <c r="FV23" s="156">
        <v>44</v>
      </c>
      <c r="FW23" s="156">
        <v>4</v>
      </c>
      <c r="FX23" s="156">
        <v>15</v>
      </c>
      <c r="FY23" s="156">
        <v>51</v>
      </c>
      <c r="FZ23" s="156">
        <v>0</v>
      </c>
      <c r="GA23" s="156">
        <v>27</v>
      </c>
      <c r="GB23" s="156">
        <v>1</v>
      </c>
      <c r="GC23" s="156">
        <v>23</v>
      </c>
      <c r="GD23" s="156">
        <v>63</v>
      </c>
      <c r="GE23" s="156">
        <v>0</v>
      </c>
      <c r="GF23" s="156">
        <v>21</v>
      </c>
      <c r="GG23" s="156">
        <v>0</v>
      </c>
      <c r="GH23" s="156">
        <v>42</v>
      </c>
      <c r="GI23" s="156">
        <v>51</v>
      </c>
      <c r="GJ23" s="156">
        <v>0</v>
      </c>
      <c r="GK23" s="156">
        <v>14</v>
      </c>
      <c r="GL23" s="156">
        <v>1</v>
      </c>
      <c r="GM23" s="156">
        <v>36</v>
      </c>
      <c r="GN23" s="156">
        <v>63</v>
      </c>
      <c r="GO23" s="156">
        <v>1</v>
      </c>
      <c r="GP23" s="156">
        <v>28</v>
      </c>
      <c r="GQ23" s="156">
        <v>2</v>
      </c>
      <c r="GR23" s="156">
        <v>32</v>
      </c>
      <c r="GS23" s="156">
        <v>51</v>
      </c>
      <c r="GT23" s="156">
        <v>0</v>
      </c>
      <c r="GU23" s="156">
        <v>32</v>
      </c>
      <c r="GV23" s="156">
        <v>2</v>
      </c>
      <c r="GW23" s="156">
        <v>17</v>
      </c>
      <c r="GX23" s="156">
        <v>117</v>
      </c>
      <c r="GY23" s="156">
        <v>11</v>
      </c>
      <c r="GZ23" s="156">
        <v>97</v>
      </c>
      <c r="HA23" s="156">
        <v>5</v>
      </c>
      <c r="HB23" s="156">
        <v>0</v>
      </c>
      <c r="HC23" s="156">
        <v>4</v>
      </c>
      <c r="HD23" s="156">
        <v>117</v>
      </c>
      <c r="HE23" s="156">
        <v>5</v>
      </c>
      <c r="HF23" s="156">
        <v>82</v>
      </c>
      <c r="HG23" s="156">
        <v>24</v>
      </c>
      <c r="HH23" s="156">
        <v>3</v>
      </c>
      <c r="HI23" s="156">
        <v>3</v>
      </c>
      <c r="HJ23" s="156">
        <v>117</v>
      </c>
      <c r="HK23" s="156">
        <v>9</v>
      </c>
      <c r="HL23" s="156">
        <v>84</v>
      </c>
      <c r="HM23" s="156">
        <v>21</v>
      </c>
      <c r="HN23" s="156">
        <v>0</v>
      </c>
      <c r="HO23" s="156">
        <v>3</v>
      </c>
      <c r="HP23" s="156">
        <v>117</v>
      </c>
      <c r="HQ23" s="156">
        <v>8</v>
      </c>
      <c r="HR23" s="156">
        <v>87</v>
      </c>
      <c r="HS23" s="156">
        <v>18</v>
      </c>
      <c r="HT23" s="156">
        <v>1</v>
      </c>
      <c r="HU23" s="156">
        <v>3</v>
      </c>
      <c r="HV23" s="156">
        <v>117</v>
      </c>
      <c r="HW23" s="156">
        <v>35</v>
      </c>
      <c r="HX23" s="156">
        <v>62</v>
      </c>
      <c r="HY23" s="156">
        <v>17</v>
      </c>
      <c r="HZ23" s="156">
        <v>0</v>
      </c>
      <c r="IA23" s="156">
        <v>3</v>
      </c>
      <c r="IB23" s="156">
        <v>117</v>
      </c>
      <c r="IC23" s="156">
        <v>41</v>
      </c>
      <c r="ID23" s="156">
        <v>61</v>
      </c>
      <c r="IE23" s="156">
        <v>12</v>
      </c>
      <c r="IF23" s="156">
        <v>1</v>
      </c>
      <c r="IG23" s="156">
        <v>2</v>
      </c>
      <c r="IH23" s="156">
        <v>117</v>
      </c>
      <c r="II23" s="156">
        <v>7</v>
      </c>
      <c r="IJ23" s="156">
        <v>64</v>
      </c>
      <c r="IK23" s="156">
        <v>38</v>
      </c>
      <c r="IL23" s="156">
        <v>6</v>
      </c>
      <c r="IM23" s="156">
        <v>2</v>
      </c>
      <c r="IN23" s="156">
        <v>117</v>
      </c>
      <c r="IO23" s="156">
        <v>8</v>
      </c>
      <c r="IP23" s="156">
        <v>77</v>
      </c>
      <c r="IQ23" s="156">
        <v>23</v>
      </c>
      <c r="IR23" s="156">
        <v>4</v>
      </c>
      <c r="IS23" s="156">
        <v>5</v>
      </c>
      <c r="IT23" s="156">
        <v>117</v>
      </c>
      <c r="IU23" s="156">
        <v>17</v>
      </c>
      <c r="IV23" s="156">
        <v>54</v>
      </c>
      <c r="IW23" s="156">
        <v>39</v>
      </c>
      <c r="IX23" s="156">
        <v>5</v>
      </c>
      <c r="IY23" s="156">
        <v>2</v>
      </c>
    </row>
    <row r="24" spans="1:259" ht="15" customHeight="1" x14ac:dyDescent="0.15">
      <c r="A24" s="150"/>
      <c r="B24" s="129" t="s">
        <v>621</v>
      </c>
      <c r="C24" s="156">
        <v>78</v>
      </c>
      <c r="D24" s="156">
        <v>28</v>
      </c>
      <c r="E24" s="156">
        <v>50</v>
      </c>
      <c r="F24" s="156">
        <v>0</v>
      </c>
      <c r="G24" s="156">
        <v>78</v>
      </c>
      <c r="H24" s="156">
        <v>39</v>
      </c>
      <c r="I24" s="156">
        <v>20</v>
      </c>
      <c r="J24" s="156">
        <v>1</v>
      </c>
      <c r="K24" s="156">
        <v>2</v>
      </c>
      <c r="L24" s="156">
        <v>1</v>
      </c>
      <c r="M24" s="156">
        <v>15</v>
      </c>
      <c r="N24" s="156">
        <v>0</v>
      </c>
      <c r="O24" s="156">
        <v>78</v>
      </c>
      <c r="P24" s="156">
        <v>57</v>
      </c>
      <c r="Q24" s="156">
        <v>14</v>
      </c>
      <c r="R24" s="156">
        <v>5</v>
      </c>
      <c r="S24" s="156">
        <v>2</v>
      </c>
      <c r="T24" s="156">
        <v>78</v>
      </c>
      <c r="U24" s="156">
        <v>40</v>
      </c>
      <c r="V24" s="156">
        <v>13</v>
      </c>
      <c r="W24" s="156">
        <v>16</v>
      </c>
      <c r="X24" s="156">
        <v>8</v>
      </c>
      <c r="Y24" s="156">
        <v>0</v>
      </c>
      <c r="Z24" s="156">
        <v>1</v>
      </c>
      <c r="AA24" s="156">
        <v>78</v>
      </c>
      <c r="AB24" s="156">
        <v>53</v>
      </c>
      <c r="AC24" s="156">
        <v>20</v>
      </c>
      <c r="AD24" s="156">
        <v>5</v>
      </c>
      <c r="AE24" s="156">
        <v>78</v>
      </c>
      <c r="AF24" s="156">
        <v>9</v>
      </c>
      <c r="AG24" s="156">
        <v>25</v>
      </c>
      <c r="AH24" s="156">
        <v>16</v>
      </c>
      <c r="AI24" s="156">
        <v>2</v>
      </c>
      <c r="AJ24" s="156">
        <v>23</v>
      </c>
      <c r="AK24" s="156">
        <v>1</v>
      </c>
      <c r="AL24" s="156">
        <v>1</v>
      </c>
      <c r="AM24" s="156">
        <v>14</v>
      </c>
      <c r="AN24" s="156">
        <v>3</v>
      </c>
      <c r="AO24" s="156">
        <v>78</v>
      </c>
      <c r="AP24" s="156">
        <v>39</v>
      </c>
      <c r="AQ24" s="156">
        <v>29</v>
      </c>
      <c r="AR24" s="156">
        <v>23</v>
      </c>
      <c r="AS24" s="156">
        <v>15</v>
      </c>
      <c r="AT24" s="156">
        <v>29</v>
      </c>
      <c r="AU24" s="156">
        <v>10</v>
      </c>
      <c r="AV24" s="156">
        <v>24</v>
      </c>
      <c r="AW24" s="156">
        <v>32</v>
      </c>
      <c r="AX24" s="156">
        <v>3</v>
      </c>
      <c r="AY24" s="156">
        <v>3</v>
      </c>
      <c r="AZ24" s="156">
        <v>28</v>
      </c>
      <c r="BA24" s="156">
        <v>8</v>
      </c>
      <c r="BB24" s="156">
        <v>18</v>
      </c>
      <c r="BC24" s="156">
        <v>1</v>
      </c>
      <c r="BD24" s="156">
        <v>0</v>
      </c>
      <c r="BE24" s="156">
        <v>1</v>
      </c>
      <c r="BF24" s="156">
        <v>0</v>
      </c>
      <c r="BG24" s="156">
        <v>50</v>
      </c>
      <c r="BH24" s="156">
        <v>25</v>
      </c>
      <c r="BI24" s="156">
        <v>14</v>
      </c>
      <c r="BJ24" s="156">
        <v>1</v>
      </c>
      <c r="BK24" s="156">
        <v>0</v>
      </c>
      <c r="BL24" s="156">
        <v>0</v>
      </c>
      <c r="BM24" s="156">
        <v>10</v>
      </c>
      <c r="BN24" s="156">
        <v>28</v>
      </c>
      <c r="BO24" s="156">
        <v>11</v>
      </c>
      <c r="BP24" s="156">
        <v>15</v>
      </c>
      <c r="BQ24" s="156">
        <v>1</v>
      </c>
      <c r="BR24" s="156">
        <v>0</v>
      </c>
      <c r="BS24" s="156">
        <v>0</v>
      </c>
      <c r="BT24" s="156">
        <v>1</v>
      </c>
      <c r="BU24" s="156">
        <v>50</v>
      </c>
      <c r="BV24" s="156">
        <v>26</v>
      </c>
      <c r="BW24" s="156">
        <v>13</v>
      </c>
      <c r="BX24" s="156">
        <v>1</v>
      </c>
      <c r="BY24" s="156">
        <v>0</v>
      </c>
      <c r="BZ24" s="156">
        <v>1</v>
      </c>
      <c r="CA24" s="156">
        <v>9</v>
      </c>
      <c r="CB24" s="156">
        <v>28</v>
      </c>
      <c r="CC24" s="156">
        <v>8</v>
      </c>
      <c r="CD24" s="156">
        <v>12</v>
      </c>
      <c r="CE24" s="156">
        <v>6</v>
      </c>
      <c r="CF24" s="156">
        <v>0</v>
      </c>
      <c r="CG24" s="156">
        <v>1</v>
      </c>
      <c r="CH24" s="156">
        <v>1</v>
      </c>
      <c r="CI24" s="156">
        <v>50</v>
      </c>
      <c r="CJ24" s="156">
        <v>19</v>
      </c>
      <c r="CK24" s="156">
        <v>17</v>
      </c>
      <c r="CL24" s="156">
        <v>1</v>
      </c>
      <c r="CM24" s="156">
        <v>1</v>
      </c>
      <c r="CN24" s="156">
        <v>3</v>
      </c>
      <c r="CO24" s="156">
        <v>9</v>
      </c>
      <c r="CP24" s="156">
        <v>28</v>
      </c>
      <c r="CQ24" s="156">
        <v>7</v>
      </c>
      <c r="CR24" s="156">
        <v>14</v>
      </c>
      <c r="CS24" s="156">
        <v>0</v>
      </c>
      <c r="CT24" s="156">
        <v>0</v>
      </c>
      <c r="CU24" s="156">
        <v>4</v>
      </c>
      <c r="CV24" s="156">
        <v>3</v>
      </c>
      <c r="CW24" s="156">
        <v>50</v>
      </c>
      <c r="CX24" s="156">
        <v>14</v>
      </c>
      <c r="CY24" s="156">
        <v>22</v>
      </c>
      <c r="CZ24" s="156">
        <v>4</v>
      </c>
      <c r="DA24" s="156">
        <v>0</v>
      </c>
      <c r="DB24" s="156">
        <v>1</v>
      </c>
      <c r="DC24" s="156">
        <v>9</v>
      </c>
      <c r="DD24" s="156">
        <v>28</v>
      </c>
      <c r="DE24" s="156">
        <v>12</v>
      </c>
      <c r="DF24" s="156">
        <v>14</v>
      </c>
      <c r="DG24" s="156">
        <v>1</v>
      </c>
      <c r="DH24" s="156">
        <v>0</v>
      </c>
      <c r="DI24" s="156">
        <v>0</v>
      </c>
      <c r="DJ24" s="156">
        <v>1</v>
      </c>
      <c r="DK24" s="156">
        <v>50</v>
      </c>
      <c r="DL24" s="156">
        <v>28</v>
      </c>
      <c r="DM24" s="156">
        <v>10</v>
      </c>
      <c r="DN24" s="156">
        <v>2</v>
      </c>
      <c r="DO24" s="156">
        <v>0</v>
      </c>
      <c r="DP24" s="156">
        <v>0</v>
      </c>
      <c r="DQ24" s="156">
        <v>10</v>
      </c>
      <c r="DR24" s="156">
        <v>28</v>
      </c>
      <c r="DS24" s="156">
        <v>13</v>
      </c>
      <c r="DT24" s="156">
        <v>14</v>
      </c>
      <c r="DU24" s="156">
        <v>0</v>
      </c>
      <c r="DV24" s="156">
        <v>0</v>
      </c>
      <c r="DW24" s="156">
        <v>0</v>
      </c>
      <c r="DX24" s="156">
        <v>1</v>
      </c>
      <c r="DY24" s="156">
        <v>50</v>
      </c>
      <c r="DZ24" s="156">
        <v>28</v>
      </c>
      <c r="EA24" s="156">
        <v>12</v>
      </c>
      <c r="EB24" s="156">
        <v>1</v>
      </c>
      <c r="EC24" s="156">
        <v>0</v>
      </c>
      <c r="ED24" s="156">
        <v>0</v>
      </c>
      <c r="EE24" s="156">
        <v>9</v>
      </c>
      <c r="EF24" s="156">
        <v>28</v>
      </c>
      <c r="EG24" s="156">
        <v>16</v>
      </c>
      <c r="EH24" s="156">
        <v>12</v>
      </c>
      <c r="EI24" s="156">
        <v>0</v>
      </c>
      <c r="EJ24" s="156">
        <v>50</v>
      </c>
      <c r="EK24" s="156">
        <v>39</v>
      </c>
      <c r="EL24" s="156">
        <v>10</v>
      </c>
      <c r="EM24" s="156">
        <v>1</v>
      </c>
      <c r="EN24" s="156">
        <v>28</v>
      </c>
      <c r="EO24" s="156">
        <v>17</v>
      </c>
      <c r="EP24" s="156">
        <v>11</v>
      </c>
      <c r="EQ24" s="156">
        <v>0</v>
      </c>
      <c r="ER24" s="156">
        <v>50</v>
      </c>
      <c r="ES24" s="156">
        <v>40</v>
      </c>
      <c r="ET24" s="156">
        <v>8</v>
      </c>
      <c r="EU24" s="156">
        <v>2</v>
      </c>
      <c r="EV24" s="156">
        <v>78</v>
      </c>
      <c r="EW24" s="156">
        <v>23</v>
      </c>
      <c r="EX24" s="156">
        <v>39</v>
      </c>
      <c r="EY24" s="156">
        <v>16</v>
      </c>
      <c r="EZ24" s="156">
        <v>78</v>
      </c>
      <c r="FA24" s="156">
        <v>49</v>
      </c>
      <c r="FB24" s="156">
        <v>8</v>
      </c>
      <c r="FC24" s="156">
        <v>21</v>
      </c>
      <c r="FD24" s="156">
        <v>78</v>
      </c>
      <c r="FE24" s="156">
        <v>3</v>
      </c>
      <c r="FF24" s="156">
        <v>43</v>
      </c>
      <c r="FG24" s="156">
        <v>32</v>
      </c>
      <c r="FH24" s="156">
        <v>78</v>
      </c>
      <c r="FI24" s="156">
        <v>7</v>
      </c>
      <c r="FJ24" s="156">
        <v>33</v>
      </c>
      <c r="FK24" s="156">
        <v>38</v>
      </c>
      <c r="FL24" s="156">
        <v>78</v>
      </c>
      <c r="FM24" s="156">
        <v>30</v>
      </c>
      <c r="FN24" s="156">
        <v>31</v>
      </c>
      <c r="FO24" s="156">
        <v>17</v>
      </c>
      <c r="FP24" s="156">
        <v>78</v>
      </c>
      <c r="FQ24" s="156">
        <v>50</v>
      </c>
      <c r="FR24" s="156">
        <v>8</v>
      </c>
      <c r="FS24" s="156">
        <v>20</v>
      </c>
      <c r="FT24" s="156">
        <v>28</v>
      </c>
      <c r="FU24" s="156">
        <v>0</v>
      </c>
      <c r="FV24" s="156">
        <v>21</v>
      </c>
      <c r="FW24" s="156">
        <v>1</v>
      </c>
      <c r="FX24" s="156">
        <v>6</v>
      </c>
      <c r="FY24" s="156">
        <v>50</v>
      </c>
      <c r="FZ24" s="156">
        <v>0</v>
      </c>
      <c r="GA24" s="156">
        <v>28</v>
      </c>
      <c r="GB24" s="156">
        <v>2</v>
      </c>
      <c r="GC24" s="156">
        <v>20</v>
      </c>
      <c r="GD24" s="156">
        <v>28</v>
      </c>
      <c r="GE24" s="156">
        <v>0</v>
      </c>
      <c r="GF24" s="156">
        <v>6</v>
      </c>
      <c r="GG24" s="156">
        <v>0</v>
      </c>
      <c r="GH24" s="156">
        <v>22</v>
      </c>
      <c r="GI24" s="156">
        <v>50</v>
      </c>
      <c r="GJ24" s="156">
        <v>0</v>
      </c>
      <c r="GK24" s="156">
        <v>20</v>
      </c>
      <c r="GL24" s="156">
        <v>1</v>
      </c>
      <c r="GM24" s="156">
        <v>29</v>
      </c>
      <c r="GN24" s="156">
        <v>28</v>
      </c>
      <c r="GO24" s="156">
        <v>0</v>
      </c>
      <c r="GP24" s="156">
        <v>19</v>
      </c>
      <c r="GQ24" s="156">
        <v>0</v>
      </c>
      <c r="GR24" s="156">
        <v>9</v>
      </c>
      <c r="GS24" s="156">
        <v>50</v>
      </c>
      <c r="GT24" s="156">
        <v>0</v>
      </c>
      <c r="GU24" s="156">
        <v>20</v>
      </c>
      <c r="GV24" s="156">
        <v>2</v>
      </c>
      <c r="GW24" s="156">
        <v>28</v>
      </c>
      <c r="GX24" s="156">
        <v>78</v>
      </c>
      <c r="GY24" s="156">
        <v>15</v>
      </c>
      <c r="GZ24" s="156">
        <v>54</v>
      </c>
      <c r="HA24" s="156">
        <v>9</v>
      </c>
      <c r="HB24" s="156">
        <v>0</v>
      </c>
      <c r="HC24" s="156">
        <v>0</v>
      </c>
      <c r="HD24" s="156">
        <v>78</v>
      </c>
      <c r="HE24" s="156">
        <v>4</v>
      </c>
      <c r="HF24" s="156">
        <v>54</v>
      </c>
      <c r="HG24" s="156">
        <v>16</v>
      </c>
      <c r="HH24" s="156">
        <v>4</v>
      </c>
      <c r="HI24" s="156">
        <v>0</v>
      </c>
      <c r="HJ24" s="156">
        <v>78</v>
      </c>
      <c r="HK24" s="156">
        <v>10</v>
      </c>
      <c r="HL24" s="156">
        <v>40</v>
      </c>
      <c r="HM24" s="156">
        <v>25</v>
      </c>
      <c r="HN24" s="156">
        <v>1</v>
      </c>
      <c r="HO24" s="156">
        <v>2</v>
      </c>
      <c r="HP24" s="156">
        <v>78</v>
      </c>
      <c r="HQ24" s="156">
        <v>9</v>
      </c>
      <c r="HR24" s="156">
        <v>39</v>
      </c>
      <c r="HS24" s="156">
        <v>28</v>
      </c>
      <c r="HT24" s="156">
        <v>2</v>
      </c>
      <c r="HU24" s="156">
        <v>0</v>
      </c>
      <c r="HV24" s="156">
        <v>78</v>
      </c>
      <c r="HW24" s="156">
        <v>24</v>
      </c>
      <c r="HX24" s="156">
        <v>39</v>
      </c>
      <c r="HY24" s="156">
        <v>14</v>
      </c>
      <c r="HZ24" s="156">
        <v>1</v>
      </c>
      <c r="IA24" s="156">
        <v>0</v>
      </c>
      <c r="IB24" s="156">
        <v>78</v>
      </c>
      <c r="IC24" s="156">
        <v>28</v>
      </c>
      <c r="ID24" s="156">
        <v>43</v>
      </c>
      <c r="IE24" s="156">
        <v>5</v>
      </c>
      <c r="IF24" s="156">
        <v>2</v>
      </c>
      <c r="IG24" s="156">
        <v>0</v>
      </c>
      <c r="IH24" s="156">
        <v>78</v>
      </c>
      <c r="II24" s="156">
        <v>3</v>
      </c>
      <c r="IJ24" s="156">
        <v>50</v>
      </c>
      <c r="IK24" s="156">
        <v>22</v>
      </c>
      <c r="IL24" s="156">
        <v>3</v>
      </c>
      <c r="IM24" s="156">
        <v>0</v>
      </c>
      <c r="IN24" s="156">
        <v>78</v>
      </c>
      <c r="IO24" s="156">
        <v>8</v>
      </c>
      <c r="IP24" s="156">
        <v>44</v>
      </c>
      <c r="IQ24" s="156">
        <v>24</v>
      </c>
      <c r="IR24" s="156">
        <v>1</v>
      </c>
      <c r="IS24" s="156">
        <v>1</v>
      </c>
      <c r="IT24" s="156">
        <v>78</v>
      </c>
      <c r="IU24" s="156">
        <v>10</v>
      </c>
      <c r="IV24" s="156">
        <v>40</v>
      </c>
      <c r="IW24" s="156">
        <v>27</v>
      </c>
      <c r="IX24" s="156">
        <v>0</v>
      </c>
      <c r="IY24" s="156">
        <v>1</v>
      </c>
    </row>
    <row r="25" spans="1:259" ht="15" customHeight="1" x14ac:dyDescent="0.15">
      <c r="A25" s="150"/>
      <c r="B25" s="129" t="s">
        <v>622</v>
      </c>
      <c r="C25" s="156">
        <v>68</v>
      </c>
      <c r="D25" s="156">
        <v>22</v>
      </c>
      <c r="E25" s="156">
        <v>44</v>
      </c>
      <c r="F25" s="156">
        <v>2</v>
      </c>
      <c r="G25" s="156">
        <v>68</v>
      </c>
      <c r="H25" s="156">
        <v>26</v>
      </c>
      <c r="I25" s="156">
        <v>27</v>
      </c>
      <c r="J25" s="156">
        <v>1</v>
      </c>
      <c r="K25" s="156">
        <v>4</v>
      </c>
      <c r="L25" s="156">
        <v>0</v>
      </c>
      <c r="M25" s="156">
        <v>9</v>
      </c>
      <c r="N25" s="156">
        <v>1</v>
      </c>
      <c r="O25" s="156">
        <v>68</v>
      </c>
      <c r="P25" s="156">
        <v>47</v>
      </c>
      <c r="Q25" s="156">
        <v>15</v>
      </c>
      <c r="R25" s="156">
        <v>6</v>
      </c>
      <c r="S25" s="156">
        <v>0</v>
      </c>
      <c r="T25" s="156">
        <v>68</v>
      </c>
      <c r="U25" s="156">
        <v>29</v>
      </c>
      <c r="V25" s="156">
        <v>15</v>
      </c>
      <c r="W25" s="156">
        <v>17</v>
      </c>
      <c r="X25" s="156">
        <v>7</v>
      </c>
      <c r="Y25" s="156">
        <v>0</v>
      </c>
      <c r="Z25" s="156">
        <v>0</v>
      </c>
      <c r="AA25" s="156">
        <v>68</v>
      </c>
      <c r="AB25" s="156">
        <v>34</v>
      </c>
      <c r="AC25" s="156">
        <v>30</v>
      </c>
      <c r="AD25" s="156">
        <v>4</v>
      </c>
      <c r="AE25" s="156">
        <v>68</v>
      </c>
      <c r="AF25" s="156">
        <v>7</v>
      </c>
      <c r="AG25" s="156">
        <v>17</v>
      </c>
      <c r="AH25" s="156">
        <v>21</v>
      </c>
      <c r="AI25" s="156">
        <v>4</v>
      </c>
      <c r="AJ25" s="156">
        <v>19</v>
      </c>
      <c r="AK25" s="156">
        <v>1</v>
      </c>
      <c r="AL25" s="156">
        <v>0</v>
      </c>
      <c r="AM25" s="156">
        <v>4</v>
      </c>
      <c r="AN25" s="156">
        <v>2</v>
      </c>
      <c r="AO25" s="156">
        <v>68</v>
      </c>
      <c r="AP25" s="156">
        <v>38</v>
      </c>
      <c r="AQ25" s="156">
        <v>22</v>
      </c>
      <c r="AR25" s="156">
        <v>15</v>
      </c>
      <c r="AS25" s="156">
        <v>20</v>
      </c>
      <c r="AT25" s="156">
        <v>23</v>
      </c>
      <c r="AU25" s="156">
        <v>8</v>
      </c>
      <c r="AV25" s="156">
        <v>28</v>
      </c>
      <c r="AW25" s="156">
        <v>28</v>
      </c>
      <c r="AX25" s="156">
        <v>6</v>
      </c>
      <c r="AY25" s="156">
        <v>1</v>
      </c>
      <c r="AZ25" s="156">
        <v>22</v>
      </c>
      <c r="BA25" s="156">
        <v>3</v>
      </c>
      <c r="BB25" s="156">
        <v>17</v>
      </c>
      <c r="BC25" s="156">
        <v>2</v>
      </c>
      <c r="BD25" s="156">
        <v>0</v>
      </c>
      <c r="BE25" s="156">
        <v>0</v>
      </c>
      <c r="BF25" s="156">
        <v>0</v>
      </c>
      <c r="BG25" s="156">
        <v>44</v>
      </c>
      <c r="BH25" s="156">
        <v>17</v>
      </c>
      <c r="BI25" s="156">
        <v>22</v>
      </c>
      <c r="BJ25" s="156">
        <v>0</v>
      </c>
      <c r="BK25" s="156">
        <v>0</v>
      </c>
      <c r="BL25" s="156">
        <v>0</v>
      </c>
      <c r="BM25" s="156">
        <v>5</v>
      </c>
      <c r="BN25" s="156">
        <v>22</v>
      </c>
      <c r="BO25" s="156">
        <v>4</v>
      </c>
      <c r="BP25" s="156">
        <v>16</v>
      </c>
      <c r="BQ25" s="156">
        <v>1</v>
      </c>
      <c r="BR25" s="156">
        <v>1</v>
      </c>
      <c r="BS25" s="156">
        <v>0</v>
      </c>
      <c r="BT25" s="156">
        <v>0</v>
      </c>
      <c r="BU25" s="156">
        <v>44</v>
      </c>
      <c r="BV25" s="156">
        <v>20</v>
      </c>
      <c r="BW25" s="156">
        <v>20</v>
      </c>
      <c r="BX25" s="156">
        <v>1</v>
      </c>
      <c r="BY25" s="156">
        <v>0</v>
      </c>
      <c r="BZ25" s="156">
        <v>0</v>
      </c>
      <c r="CA25" s="156">
        <v>3</v>
      </c>
      <c r="CB25" s="156">
        <v>22</v>
      </c>
      <c r="CC25" s="156">
        <v>6</v>
      </c>
      <c r="CD25" s="156">
        <v>9</v>
      </c>
      <c r="CE25" s="156">
        <v>6</v>
      </c>
      <c r="CF25" s="156">
        <v>1</v>
      </c>
      <c r="CG25" s="156">
        <v>0</v>
      </c>
      <c r="CH25" s="156">
        <v>0</v>
      </c>
      <c r="CI25" s="156">
        <v>44</v>
      </c>
      <c r="CJ25" s="156">
        <v>15</v>
      </c>
      <c r="CK25" s="156">
        <v>21</v>
      </c>
      <c r="CL25" s="156">
        <v>2</v>
      </c>
      <c r="CM25" s="156">
        <v>0</v>
      </c>
      <c r="CN25" s="156">
        <v>3</v>
      </c>
      <c r="CO25" s="156">
        <v>3</v>
      </c>
      <c r="CP25" s="156">
        <v>22</v>
      </c>
      <c r="CQ25" s="156">
        <v>4</v>
      </c>
      <c r="CR25" s="156">
        <v>14</v>
      </c>
      <c r="CS25" s="156">
        <v>2</v>
      </c>
      <c r="CT25" s="156">
        <v>0</v>
      </c>
      <c r="CU25" s="156">
        <v>2</v>
      </c>
      <c r="CV25" s="156">
        <v>0</v>
      </c>
      <c r="CW25" s="156">
        <v>44</v>
      </c>
      <c r="CX25" s="156">
        <v>16</v>
      </c>
      <c r="CY25" s="156">
        <v>21</v>
      </c>
      <c r="CZ25" s="156">
        <v>3</v>
      </c>
      <c r="DA25" s="156">
        <v>1</v>
      </c>
      <c r="DB25" s="156">
        <v>0</v>
      </c>
      <c r="DC25" s="156">
        <v>3</v>
      </c>
      <c r="DD25" s="156">
        <v>22</v>
      </c>
      <c r="DE25" s="156">
        <v>4</v>
      </c>
      <c r="DF25" s="156">
        <v>18</v>
      </c>
      <c r="DG25" s="156">
        <v>0</v>
      </c>
      <c r="DH25" s="156">
        <v>0</v>
      </c>
      <c r="DI25" s="156">
        <v>0</v>
      </c>
      <c r="DJ25" s="156">
        <v>0</v>
      </c>
      <c r="DK25" s="156">
        <v>44</v>
      </c>
      <c r="DL25" s="156">
        <v>18</v>
      </c>
      <c r="DM25" s="156">
        <v>20</v>
      </c>
      <c r="DN25" s="156">
        <v>2</v>
      </c>
      <c r="DO25" s="156">
        <v>0</v>
      </c>
      <c r="DP25" s="156">
        <v>1</v>
      </c>
      <c r="DQ25" s="156">
        <v>3</v>
      </c>
      <c r="DR25" s="156">
        <v>22</v>
      </c>
      <c r="DS25" s="156">
        <v>6</v>
      </c>
      <c r="DT25" s="156">
        <v>16</v>
      </c>
      <c r="DU25" s="156">
        <v>0</v>
      </c>
      <c r="DV25" s="156">
        <v>0</v>
      </c>
      <c r="DW25" s="156">
        <v>0</v>
      </c>
      <c r="DX25" s="156">
        <v>0</v>
      </c>
      <c r="DY25" s="156">
        <v>44</v>
      </c>
      <c r="DZ25" s="156">
        <v>23</v>
      </c>
      <c r="EA25" s="156">
        <v>16</v>
      </c>
      <c r="EB25" s="156">
        <v>1</v>
      </c>
      <c r="EC25" s="156">
        <v>0</v>
      </c>
      <c r="ED25" s="156">
        <v>1</v>
      </c>
      <c r="EE25" s="156">
        <v>3</v>
      </c>
      <c r="EF25" s="156">
        <v>22</v>
      </c>
      <c r="EG25" s="156">
        <v>12</v>
      </c>
      <c r="EH25" s="156">
        <v>10</v>
      </c>
      <c r="EI25" s="156">
        <v>0</v>
      </c>
      <c r="EJ25" s="156">
        <v>44</v>
      </c>
      <c r="EK25" s="156">
        <v>34</v>
      </c>
      <c r="EL25" s="156">
        <v>10</v>
      </c>
      <c r="EM25" s="156">
        <v>0</v>
      </c>
      <c r="EN25" s="156">
        <v>22</v>
      </c>
      <c r="EO25" s="156">
        <v>15</v>
      </c>
      <c r="EP25" s="156">
        <v>6</v>
      </c>
      <c r="EQ25" s="156">
        <v>1</v>
      </c>
      <c r="ER25" s="156">
        <v>44</v>
      </c>
      <c r="ES25" s="156">
        <v>36</v>
      </c>
      <c r="ET25" s="156">
        <v>8</v>
      </c>
      <c r="EU25" s="156">
        <v>0</v>
      </c>
      <c r="EV25" s="156">
        <v>68</v>
      </c>
      <c r="EW25" s="156">
        <v>16</v>
      </c>
      <c r="EX25" s="156">
        <v>35</v>
      </c>
      <c r="EY25" s="156">
        <v>17</v>
      </c>
      <c r="EZ25" s="156">
        <v>68</v>
      </c>
      <c r="FA25" s="156">
        <v>40</v>
      </c>
      <c r="FB25" s="156">
        <v>9</v>
      </c>
      <c r="FC25" s="156">
        <v>19</v>
      </c>
      <c r="FD25" s="156">
        <v>68</v>
      </c>
      <c r="FE25" s="156">
        <v>2</v>
      </c>
      <c r="FF25" s="156">
        <v>36</v>
      </c>
      <c r="FG25" s="156">
        <v>30</v>
      </c>
      <c r="FH25" s="156">
        <v>68</v>
      </c>
      <c r="FI25" s="156">
        <v>4</v>
      </c>
      <c r="FJ25" s="156">
        <v>28</v>
      </c>
      <c r="FK25" s="156">
        <v>36</v>
      </c>
      <c r="FL25" s="156">
        <v>68</v>
      </c>
      <c r="FM25" s="156">
        <v>19</v>
      </c>
      <c r="FN25" s="156">
        <v>29</v>
      </c>
      <c r="FO25" s="156">
        <v>20</v>
      </c>
      <c r="FP25" s="156">
        <v>68</v>
      </c>
      <c r="FQ25" s="156">
        <v>36</v>
      </c>
      <c r="FR25" s="156">
        <v>14</v>
      </c>
      <c r="FS25" s="156">
        <v>18</v>
      </c>
      <c r="FT25" s="156">
        <v>22</v>
      </c>
      <c r="FU25" s="156">
        <v>0</v>
      </c>
      <c r="FV25" s="156">
        <v>12</v>
      </c>
      <c r="FW25" s="156">
        <v>1</v>
      </c>
      <c r="FX25" s="156">
        <v>9</v>
      </c>
      <c r="FY25" s="156">
        <v>44</v>
      </c>
      <c r="FZ25" s="156">
        <v>0</v>
      </c>
      <c r="GA25" s="156">
        <v>21</v>
      </c>
      <c r="GB25" s="156">
        <v>3</v>
      </c>
      <c r="GC25" s="156">
        <v>20</v>
      </c>
      <c r="GD25" s="156">
        <v>22</v>
      </c>
      <c r="GE25" s="156">
        <v>0</v>
      </c>
      <c r="GF25" s="156">
        <v>7</v>
      </c>
      <c r="GG25" s="156">
        <v>0</v>
      </c>
      <c r="GH25" s="156">
        <v>15</v>
      </c>
      <c r="GI25" s="156">
        <v>44</v>
      </c>
      <c r="GJ25" s="156">
        <v>0</v>
      </c>
      <c r="GK25" s="156">
        <v>11</v>
      </c>
      <c r="GL25" s="156">
        <v>0</v>
      </c>
      <c r="GM25" s="156">
        <v>33</v>
      </c>
      <c r="GN25" s="156">
        <v>22</v>
      </c>
      <c r="GO25" s="156">
        <v>0</v>
      </c>
      <c r="GP25" s="156">
        <v>13</v>
      </c>
      <c r="GQ25" s="156">
        <v>0</v>
      </c>
      <c r="GR25" s="156">
        <v>9</v>
      </c>
      <c r="GS25" s="156">
        <v>44</v>
      </c>
      <c r="GT25" s="156">
        <v>0</v>
      </c>
      <c r="GU25" s="156">
        <v>20</v>
      </c>
      <c r="GV25" s="156">
        <v>1</v>
      </c>
      <c r="GW25" s="156">
        <v>23</v>
      </c>
      <c r="GX25" s="156">
        <v>68</v>
      </c>
      <c r="GY25" s="156">
        <v>14</v>
      </c>
      <c r="GZ25" s="156">
        <v>38</v>
      </c>
      <c r="HA25" s="156">
        <v>13</v>
      </c>
      <c r="HB25" s="156">
        <v>2</v>
      </c>
      <c r="HC25" s="156">
        <v>1</v>
      </c>
      <c r="HD25" s="156">
        <v>68</v>
      </c>
      <c r="HE25" s="156">
        <v>3</v>
      </c>
      <c r="HF25" s="156">
        <v>39</v>
      </c>
      <c r="HG25" s="156">
        <v>24</v>
      </c>
      <c r="HH25" s="156">
        <v>2</v>
      </c>
      <c r="HI25" s="156">
        <v>0</v>
      </c>
      <c r="HJ25" s="156">
        <v>68</v>
      </c>
      <c r="HK25" s="156">
        <v>6</v>
      </c>
      <c r="HL25" s="156">
        <v>34</v>
      </c>
      <c r="HM25" s="156">
        <v>24</v>
      </c>
      <c r="HN25" s="156">
        <v>3</v>
      </c>
      <c r="HO25" s="156">
        <v>1</v>
      </c>
      <c r="HP25" s="156">
        <v>68</v>
      </c>
      <c r="HQ25" s="156">
        <v>7</v>
      </c>
      <c r="HR25" s="156">
        <v>39</v>
      </c>
      <c r="HS25" s="156">
        <v>20</v>
      </c>
      <c r="HT25" s="156">
        <v>2</v>
      </c>
      <c r="HU25" s="156">
        <v>0</v>
      </c>
      <c r="HV25" s="156">
        <v>68</v>
      </c>
      <c r="HW25" s="156">
        <v>18</v>
      </c>
      <c r="HX25" s="156">
        <v>39</v>
      </c>
      <c r="HY25" s="156">
        <v>11</v>
      </c>
      <c r="HZ25" s="156">
        <v>0</v>
      </c>
      <c r="IA25" s="156">
        <v>0</v>
      </c>
      <c r="IB25" s="156">
        <v>68</v>
      </c>
      <c r="IC25" s="156">
        <v>30</v>
      </c>
      <c r="ID25" s="156">
        <v>28</v>
      </c>
      <c r="IE25" s="156">
        <v>5</v>
      </c>
      <c r="IF25" s="156">
        <v>5</v>
      </c>
      <c r="IG25" s="156">
        <v>0</v>
      </c>
      <c r="IH25" s="156">
        <v>68</v>
      </c>
      <c r="II25" s="156">
        <v>5</v>
      </c>
      <c r="IJ25" s="156">
        <v>42</v>
      </c>
      <c r="IK25" s="156">
        <v>19</v>
      </c>
      <c r="IL25" s="156">
        <v>2</v>
      </c>
      <c r="IM25" s="156">
        <v>0</v>
      </c>
      <c r="IN25" s="156">
        <v>68</v>
      </c>
      <c r="IO25" s="156">
        <v>9</v>
      </c>
      <c r="IP25" s="156">
        <v>38</v>
      </c>
      <c r="IQ25" s="156">
        <v>19</v>
      </c>
      <c r="IR25" s="156">
        <v>1</v>
      </c>
      <c r="IS25" s="156">
        <v>1</v>
      </c>
      <c r="IT25" s="156">
        <v>68</v>
      </c>
      <c r="IU25" s="156">
        <v>8</v>
      </c>
      <c r="IV25" s="156">
        <v>38</v>
      </c>
      <c r="IW25" s="156">
        <v>17</v>
      </c>
      <c r="IX25" s="156">
        <v>5</v>
      </c>
      <c r="IY25" s="156">
        <v>0</v>
      </c>
    </row>
    <row r="26" spans="1:259" ht="15" customHeight="1" x14ac:dyDescent="0.15">
      <c r="A26" s="150"/>
      <c r="B26" s="129" t="s">
        <v>623</v>
      </c>
      <c r="C26" s="156">
        <v>27</v>
      </c>
      <c r="D26" s="156">
        <v>5</v>
      </c>
      <c r="E26" s="156">
        <v>22</v>
      </c>
      <c r="F26" s="156">
        <v>0</v>
      </c>
      <c r="G26" s="156">
        <v>27</v>
      </c>
      <c r="H26" s="156">
        <v>9</v>
      </c>
      <c r="I26" s="156">
        <v>10</v>
      </c>
      <c r="J26" s="156">
        <v>2</v>
      </c>
      <c r="K26" s="156">
        <v>3</v>
      </c>
      <c r="L26" s="156">
        <v>1</v>
      </c>
      <c r="M26" s="156">
        <v>2</v>
      </c>
      <c r="N26" s="156">
        <v>0</v>
      </c>
      <c r="O26" s="156">
        <v>27</v>
      </c>
      <c r="P26" s="156">
        <v>22</v>
      </c>
      <c r="Q26" s="156">
        <v>4</v>
      </c>
      <c r="R26" s="156">
        <v>0</v>
      </c>
      <c r="S26" s="156">
        <v>1</v>
      </c>
      <c r="T26" s="156">
        <v>27</v>
      </c>
      <c r="U26" s="156">
        <v>11</v>
      </c>
      <c r="V26" s="156">
        <v>4</v>
      </c>
      <c r="W26" s="156">
        <v>11</v>
      </c>
      <c r="X26" s="156">
        <v>0</v>
      </c>
      <c r="Y26" s="156">
        <v>0</v>
      </c>
      <c r="Z26" s="156">
        <v>1</v>
      </c>
      <c r="AA26" s="156">
        <v>27</v>
      </c>
      <c r="AB26" s="156">
        <v>14</v>
      </c>
      <c r="AC26" s="156">
        <v>10</v>
      </c>
      <c r="AD26" s="156">
        <v>3</v>
      </c>
      <c r="AE26" s="156">
        <v>27</v>
      </c>
      <c r="AF26" s="156">
        <v>3</v>
      </c>
      <c r="AG26" s="156">
        <v>7</v>
      </c>
      <c r="AH26" s="156">
        <v>7</v>
      </c>
      <c r="AI26" s="156">
        <v>0</v>
      </c>
      <c r="AJ26" s="156">
        <v>7</v>
      </c>
      <c r="AK26" s="156">
        <v>2</v>
      </c>
      <c r="AL26" s="156">
        <v>0</v>
      </c>
      <c r="AM26" s="156">
        <v>4</v>
      </c>
      <c r="AN26" s="156">
        <v>1</v>
      </c>
      <c r="AO26" s="156">
        <v>27</v>
      </c>
      <c r="AP26" s="156">
        <v>20</v>
      </c>
      <c r="AQ26" s="156">
        <v>6</v>
      </c>
      <c r="AR26" s="156">
        <v>7</v>
      </c>
      <c r="AS26" s="156">
        <v>7</v>
      </c>
      <c r="AT26" s="156">
        <v>6</v>
      </c>
      <c r="AU26" s="156">
        <v>2</v>
      </c>
      <c r="AV26" s="156">
        <v>6</v>
      </c>
      <c r="AW26" s="156">
        <v>10</v>
      </c>
      <c r="AX26" s="156">
        <v>1</v>
      </c>
      <c r="AY26" s="156">
        <v>1</v>
      </c>
      <c r="AZ26" s="156">
        <v>5</v>
      </c>
      <c r="BA26" s="156">
        <v>1</v>
      </c>
      <c r="BB26" s="156">
        <v>4</v>
      </c>
      <c r="BC26" s="156">
        <v>0</v>
      </c>
      <c r="BD26" s="156">
        <v>0</v>
      </c>
      <c r="BE26" s="156">
        <v>0</v>
      </c>
      <c r="BF26" s="156">
        <v>0</v>
      </c>
      <c r="BG26" s="156">
        <v>22</v>
      </c>
      <c r="BH26" s="156">
        <v>11</v>
      </c>
      <c r="BI26" s="156">
        <v>8</v>
      </c>
      <c r="BJ26" s="156">
        <v>0</v>
      </c>
      <c r="BK26" s="156">
        <v>0</v>
      </c>
      <c r="BL26" s="156">
        <v>0</v>
      </c>
      <c r="BM26" s="156">
        <v>3</v>
      </c>
      <c r="BN26" s="156">
        <v>5</v>
      </c>
      <c r="BO26" s="156">
        <v>1</v>
      </c>
      <c r="BP26" s="156">
        <v>3</v>
      </c>
      <c r="BQ26" s="156">
        <v>1</v>
      </c>
      <c r="BR26" s="156">
        <v>0</v>
      </c>
      <c r="BS26" s="156">
        <v>0</v>
      </c>
      <c r="BT26" s="156">
        <v>0</v>
      </c>
      <c r="BU26" s="156">
        <v>22</v>
      </c>
      <c r="BV26" s="156">
        <v>8</v>
      </c>
      <c r="BW26" s="156">
        <v>10</v>
      </c>
      <c r="BX26" s="156">
        <v>0</v>
      </c>
      <c r="BY26" s="156">
        <v>1</v>
      </c>
      <c r="BZ26" s="156">
        <v>0</v>
      </c>
      <c r="CA26" s="156">
        <v>3</v>
      </c>
      <c r="CB26" s="156">
        <v>5</v>
      </c>
      <c r="CC26" s="156">
        <v>1</v>
      </c>
      <c r="CD26" s="156">
        <v>2</v>
      </c>
      <c r="CE26" s="156">
        <v>1</v>
      </c>
      <c r="CF26" s="156">
        <v>1</v>
      </c>
      <c r="CG26" s="156">
        <v>0</v>
      </c>
      <c r="CH26" s="156">
        <v>0</v>
      </c>
      <c r="CI26" s="156">
        <v>22</v>
      </c>
      <c r="CJ26" s="156">
        <v>10</v>
      </c>
      <c r="CK26" s="156">
        <v>8</v>
      </c>
      <c r="CL26" s="156">
        <v>1</v>
      </c>
      <c r="CM26" s="156">
        <v>0</v>
      </c>
      <c r="CN26" s="156">
        <v>0</v>
      </c>
      <c r="CO26" s="156">
        <v>3</v>
      </c>
      <c r="CP26" s="156">
        <v>5</v>
      </c>
      <c r="CQ26" s="156">
        <v>0</v>
      </c>
      <c r="CR26" s="156">
        <v>3</v>
      </c>
      <c r="CS26" s="156">
        <v>1</v>
      </c>
      <c r="CT26" s="156">
        <v>0</v>
      </c>
      <c r="CU26" s="156">
        <v>1</v>
      </c>
      <c r="CV26" s="156">
        <v>0</v>
      </c>
      <c r="CW26" s="156">
        <v>22</v>
      </c>
      <c r="CX26" s="156">
        <v>5</v>
      </c>
      <c r="CY26" s="156">
        <v>12</v>
      </c>
      <c r="CZ26" s="156">
        <v>1</v>
      </c>
      <c r="DA26" s="156">
        <v>0</v>
      </c>
      <c r="DB26" s="156">
        <v>0</v>
      </c>
      <c r="DC26" s="156">
        <v>4</v>
      </c>
      <c r="DD26" s="156">
        <v>5</v>
      </c>
      <c r="DE26" s="156">
        <v>1</v>
      </c>
      <c r="DF26" s="156">
        <v>2</v>
      </c>
      <c r="DG26" s="156">
        <v>2</v>
      </c>
      <c r="DH26" s="156">
        <v>0</v>
      </c>
      <c r="DI26" s="156">
        <v>0</v>
      </c>
      <c r="DJ26" s="156">
        <v>0</v>
      </c>
      <c r="DK26" s="156">
        <v>22</v>
      </c>
      <c r="DL26" s="156">
        <v>9</v>
      </c>
      <c r="DM26" s="156">
        <v>9</v>
      </c>
      <c r="DN26" s="156">
        <v>0</v>
      </c>
      <c r="DO26" s="156">
        <v>0</v>
      </c>
      <c r="DP26" s="156">
        <v>0</v>
      </c>
      <c r="DQ26" s="156">
        <v>4</v>
      </c>
      <c r="DR26" s="156">
        <v>5</v>
      </c>
      <c r="DS26" s="156">
        <v>1</v>
      </c>
      <c r="DT26" s="156">
        <v>3</v>
      </c>
      <c r="DU26" s="156">
        <v>1</v>
      </c>
      <c r="DV26" s="156">
        <v>0</v>
      </c>
      <c r="DW26" s="156">
        <v>0</v>
      </c>
      <c r="DX26" s="156">
        <v>0</v>
      </c>
      <c r="DY26" s="156">
        <v>22</v>
      </c>
      <c r="DZ26" s="156">
        <v>9</v>
      </c>
      <c r="EA26" s="156">
        <v>9</v>
      </c>
      <c r="EB26" s="156">
        <v>0</v>
      </c>
      <c r="EC26" s="156">
        <v>0</v>
      </c>
      <c r="ED26" s="156">
        <v>0</v>
      </c>
      <c r="EE26" s="156">
        <v>4</v>
      </c>
      <c r="EF26" s="156">
        <v>5</v>
      </c>
      <c r="EG26" s="156">
        <v>3</v>
      </c>
      <c r="EH26" s="156">
        <v>2</v>
      </c>
      <c r="EI26" s="156">
        <v>0</v>
      </c>
      <c r="EJ26" s="156">
        <v>22</v>
      </c>
      <c r="EK26" s="156">
        <v>17</v>
      </c>
      <c r="EL26" s="156">
        <v>4</v>
      </c>
      <c r="EM26" s="156">
        <v>1</v>
      </c>
      <c r="EN26" s="156">
        <v>5</v>
      </c>
      <c r="EO26" s="156">
        <v>3</v>
      </c>
      <c r="EP26" s="156">
        <v>2</v>
      </c>
      <c r="EQ26" s="156">
        <v>0</v>
      </c>
      <c r="ER26" s="156">
        <v>22</v>
      </c>
      <c r="ES26" s="156">
        <v>16</v>
      </c>
      <c r="ET26" s="156">
        <v>6</v>
      </c>
      <c r="EU26" s="156">
        <v>0</v>
      </c>
      <c r="EV26" s="156">
        <v>27</v>
      </c>
      <c r="EW26" s="156">
        <v>8</v>
      </c>
      <c r="EX26" s="156">
        <v>15</v>
      </c>
      <c r="EY26" s="156">
        <v>4</v>
      </c>
      <c r="EZ26" s="156">
        <v>27</v>
      </c>
      <c r="FA26" s="156">
        <v>15</v>
      </c>
      <c r="FB26" s="156">
        <v>2</v>
      </c>
      <c r="FC26" s="156">
        <v>10</v>
      </c>
      <c r="FD26" s="156">
        <v>27</v>
      </c>
      <c r="FE26" s="156">
        <v>1</v>
      </c>
      <c r="FF26" s="156">
        <v>15</v>
      </c>
      <c r="FG26" s="156">
        <v>11</v>
      </c>
      <c r="FH26" s="156">
        <v>27</v>
      </c>
      <c r="FI26" s="156">
        <v>1</v>
      </c>
      <c r="FJ26" s="156">
        <v>9</v>
      </c>
      <c r="FK26" s="156">
        <v>17</v>
      </c>
      <c r="FL26" s="156">
        <v>27</v>
      </c>
      <c r="FM26" s="156">
        <v>6</v>
      </c>
      <c r="FN26" s="156">
        <v>12</v>
      </c>
      <c r="FO26" s="156">
        <v>9</v>
      </c>
      <c r="FP26" s="156">
        <v>27</v>
      </c>
      <c r="FQ26" s="156">
        <v>13</v>
      </c>
      <c r="FR26" s="156">
        <v>4</v>
      </c>
      <c r="FS26" s="156">
        <v>10</v>
      </c>
      <c r="FT26" s="156">
        <v>5</v>
      </c>
      <c r="FU26" s="156">
        <v>0</v>
      </c>
      <c r="FV26" s="156">
        <v>2</v>
      </c>
      <c r="FW26" s="156">
        <v>1</v>
      </c>
      <c r="FX26" s="156">
        <v>2</v>
      </c>
      <c r="FY26" s="156">
        <v>22</v>
      </c>
      <c r="FZ26" s="156">
        <v>0</v>
      </c>
      <c r="GA26" s="156">
        <v>12</v>
      </c>
      <c r="GB26" s="156">
        <v>2</v>
      </c>
      <c r="GC26" s="156">
        <v>8</v>
      </c>
      <c r="GD26" s="156">
        <v>5</v>
      </c>
      <c r="GE26" s="156">
        <v>0</v>
      </c>
      <c r="GF26" s="156">
        <v>2</v>
      </c>
      <c r="GG26" s="156">
        <v>0</v>
      </c>
      <c r="GH26" s="156">
        <v>3</v>
      </c>
      <c r="GI26" s="156">
        <v>22</v>
      </c>
      <c r="GJ26" s="156">
        <v>0</v>
      </c>
      <c r="GK26" s="156">
        <v>8</v>
      </c>
      <c r="GL26" s="156">
        <v>0</v>
      </c>
      <c r="GM26" s="156">
        <v>14</v>
      </c>
      <c r="GN26" s="156">
        <v>5</v>
      </c>
      <c r="GO26" s="156">
        <v>0</v>
      </c>
      <c r="GP26" s="156">
        <v>1</v>
      </c>
      <c r="GQ26" s="156">
        <v>1</v>
      </c>
      <c r="GR26" s="156">
        <v>3</v>
      </c>
      <c r="GS26" s="156">
        <v>22</v>
      </c>
      <c r="GT26" s="156">
        <v>0</v>
      </c>
      <c r="GU26" s="156">
        <v>8</v>
      </c>
      <c r="GV26" s="156">
        <v>0</v>
      </c>
      <c r="GW26" s="156">
        <v>14</v>
      </c>
      <c r="GX26" s="156">
        <v>27</v>
      </c>
      <c r="GY26" s="156">
        <v>4</v>
      </c>
      <c r="GZ26" s="156">
        <v>14</v>
      </c>
      <c r="HA26" s="156">
        <v>8</v>
      </c>
      <c r="HB26" s="156">
        <v>1</v>
      </c>
      <c r="HC26" s="156">
        <v>0</v>
      </c>
      <c r="HD26" s="156">
        <v>27</v>
      </c>
      <c r="HE26" s="156">
        <v>0</v>
      </c>
      <c r="HF26" s="156">
        <v>17</v>
      </c>
      <c r="HG26" s="156">
        <v>7</v>
      </c>
      <c r="HH26" s="156">
        <v>2</v>
      </c>
      <c r="HI26" s="156">
        <v>1</v>
      </c>
      <c r="HJ26" s="156">
        <v>27</v>
      </c>
      <c r="HK26" s="156">
        <v>1</v>
      </c>
      <c r="HL26" s="156">
        <v>13</v>
      </c>
      <c r="HM26" s="156">
        <v>12</v>
      </c>
      <c r="HN26" s="156">
        <v>1</v>
      </c>
      <c r="HO26" s="156">
        <v>0</v>
      </c>
      <c r="HP26" s="156">
        <v>27</v>
      </c>
      <c r="HQ26" s="156">
        <v>0</v>
      </c>
      <c r="HR26" s="156">
        <v>14</v>
      </c>
      <c r="HS26" s="156">
        <v>11</v>
      </c>
      <c r="HT26" s="156">
        <v>2</v>
      </c>
      <c r="HU26" s="156">
        <v>0</v>
      </c>
      <c r="HV26" s="156">
        <v>27</v>
      </c>
      <c r="HW26" s="156">
        <v>5</v>
      </c>
      <c r="HX26" s="156">
        <v>15</v>
      </c>
      <c r="HY26" s="156">
        <v>6</v>
      </c>
      <c r="HZ26" s="156">
        <v>1</v>
      </c>
      <c r="IA26" s="156">
        <v>0</v>
      </c>
      <c r="IB26" s="156">
        <v>27</v>
      </c>
      <c r="IC26" s="156">
        <v>10</v>
      </c>
      <c r="ID26" s="156">
        <v>10</v>
      </c>
      <c r="IE26" s="156">
        <v>5</v>
      </c>
      <c r="IF26" s="156">
        <v>2</v>
      </c>
      <c r="IG26" s="156">
        <v>0</v>
      </c>
      <c r="IH26" s="156">
        <v>27</v>
      </c>
      <c r="II26" s="156">
        <v>3</v>
      </c>
      <c r="IJ26" s="156">
        <v>17</v>
      </c>
      <c r="IK26" s="156">
        <v>6</v>
      </c>
      <c r="IL26" s="156">
        <v>1</v>
      </c>
      <c r="IM26" s="156">
        <v>0</v>
      </c>
      <c r="IN26" s="156">
        <v>27</v>
      </c>
      <c r="IO26" s="156">
        <v>0</v>
      </c>
      <c r="IP26" s="156">
        <v>15</v>
      </c>
      <c r="IQ26" s="156">
        <v>12</v>
      </c>
      <c r="IR26" s="156">
        <v>0</v>
      </c>
      <c r="IS26" s="156">
        <v>0</v>
      </c>
      <c r="IT26" s="156">
        <v>27</v>
      </c>
      <c r="IU26" s="156">
        <v>5</v>
      </c>
      <c r="IV26" s="156">
        <v>10</v>
      </c>
      <c r="IW26" s="156">
        <v>9</v>
      </c>
      <c r="IX26" s="156">
        <v>2</v>
      </c>
      <c r="IY26" s="156">
        <v>1</v>
      </c>
    </row>
    <row r="27" spans="1:259" ht="15" customHeight="1" x14ac:dyDescent="0.15">
      <c r="A27" s="236"/>
      <c r="B27" s="130" t="s">
        <v>840</v>
      </c>
      <c r="C27" s="156">
        <v>7</v>
      </c>
      <c r="D27" s="156">
        <v>2</v>
      </c>
      <c r="E27" s="156">
        <v>4</v>
      </c>
      <c r="F27" s="156">
        <v>1</v>
      </c>
      <c r="G27" s="156">
        <v>7</v>
      </c>
      <c r="H27" s="156">
        <v>4</v>
      </c>
      <c r="I27" s="156">
        <v>2</v>
      </c>
      <c r="J27" s="156">
        <v>0</v>
      </c>
      <c r="K27" s="156">
        <v>0</v>
      </c>
      <c r="L27" s="156">
        <v>0</v>
      </c>
      <c r="M27" s="156">
        <v>1</v>
      </c>
      <c r="N27" s="156">
        <v>0</v>
      </c>
      <c r="O27" s="156">
        <v>7</v>
      </c>
      <c r="P27" s="156">
        <v>5</v>
      </c>
      <c r="Q27" s="156">
        <v>1</v>
      </c>
      <c r="R27" s="156">
        <v>1</v>
      </c>
      <c r="S27" s="156">
        <v>0</v>
      </c>
      <c r="T27" s="156">
        <v>7</v>
      </c>
      <c r="U27" s="156">
        <v>5</v>
      </c>
      <c r="V27" s="156">
        <v>0</v>
      </c>
      <c r="W27" s="156">
        <v>1</v>
      </c>
      <c r="X27" s="156">
        <v>1</v>
      </c>
      <c r="Y27" s="156">
        <v>0</v>
      </c>
      <c r="Z27" s="156">
        <v>0</v>
      </c>
      <c r="AA27" s="156">
        <v>7</v>
      </c>
      <c r="AB27" s="156">
        <v>5</v>
      </c>
      <c r="AC27" s="156">
        <v>2</v>
      </c>
      <c r="AD27" s="156">
        <v>0</v>
      </c>
      <c r="AE27" s="156">
        <v>7</v>
      </c>
      <c r="AF27" s="156">
        <v>0</v>
      </c>
      <c r="AG27" s="156">
        <v>2</v>
      </c>
      <c r="AH27" s="156">
        <v>3</v>
      </c>
      <c r="AI27" s="156">
        <v>0</v>
      </c>
      <c r="AJ27" s="156">
        <v>0</v>
      </c>
      <c r="AK27" s="156">
        <v>1</v>
      </c>
      <c r="AL27" s="156">
        <v>0</v>
      </c>
      <c r="AM27" s="156">
        <v>1</v>
      </c>
      <c r="AN27" s="156">
        <v>0</v>
      </c>
      <c r="AO27" s="156">
        <v>7</v>
      </c>
      <c r="AP27" s="156">
        <v>4</v>
      </c>
      <c r="AQ27" s="156">
        <v>4</v>
      </c>
      <c r="AR27" s="156">
        <v>2</v>
      </c>
      <c r="AS27" s="156">
        <v>1</v>
      </c>
      <c r="AT27" s="156">
        <v>0</v>
      </c>
      <c r="AU27" s="156">
        <v>0</v>
      </c>
      <c r="AV27" s="156">
        <v>2</v>
      </c>
      <c r="AW27" s="156">
        <v>2</v>
      </c>
      <c r="AX27" s="156">
        <v>1</v>
      </c>
      <c r="AY27" s="156">
        <v>0</v>
      </c>
      <c r="AZ27" s="156">
        <v>2</v>
      </c>
      <c r="BA27" s="156">
        <v>0</v>
      </c>
      <c r="BB27" s="156">
        <v>2</v>
      </c>
      <c r="BC27" s="156">
        <v>0</v>
      </c>
      <c r="BD27" s="156">
        <v>0</v>
      </c>
      <c r="BE27" s="156">
        <v>0</v>
      </c>
      <c r="BF27" s="156">
        <v>0</v>
      </c>
      <c r="BG27" s="156">
        <v>4</v>
      </c>
      <c r="BH27" s="156">
        <v>3</v>
      </c>
      <c r="BI27" s="156">
        <v>1</v>
      </c>
      <c r="BJ27" s="156">
        <v>0</v>
      </c>
      <c r="BK27" s="156">
        <v>0</v>
      </c>
      <c r="BL27" s="156">
        <v>0</v>
      </c>
      <c r="BM27" s="156">
        <v>0</v>
      </c>
      <c r="BN27" s="156">
        <v>2</v>
      </c>
      <c r="BO27" s="156">
        <v>0</v>
      </c>
      <c r="BP27" s="156">
        <v>2</v>
      </c>
      <c r="BQ27" s="156">
        <v>0</v>
      </c>
      <c r="BR27" s="156">
        <v>0</v>
      </c>
      <c r="BS27" s="156">
        <v>0</v>
      </c>
      <c r="BT27" s="156">
        <v>0</v>
      </c>
      <c r="BU27" s="156">
        <v>4</v>
      </c>
      <c r="BV27" s="156">
        <v>3</v>
      </c>
      <c r="BW27" s="156">
        <v>1</v>
      </c>
      <c r="BX27" s="156">
        <v>0</v>
      </c>
      <c r="BY27" s="156">
        <v>0</v>
      </c>
      <c r="BZ27" s="156">
        <v>0</v>
      </c>
      <c r="CA27" s="156">
        <v>0</v>
      </c>
      <c r="CB27" s="156">
        <v>2</v>
      </c>
      <c r="CC27" s="156">
        <v>0</v>
      </c>
      <c r="CD27" s="156">
        <v>1</v>
      </c>
      <c r="CE27" s="156">
        <v>1</v>
      </c>
      <c r="CF27" s="156">
        <v>0</v>
      </c>
      <c r="CG27" s="156">
        <v>0</v>
      </c>
      <c r="CH27" s="156">
        <v>0</v>
      </c>
      <c r="CI27" s="156">
        <v>4</v>
      </c>
      <c r="CJ27" s="156">
        <v>2</v>
      </c>
      <c r="CK27" s="156">
        <v>2</v>
      </c>
      <c r="CL27" s="156">
        <v>0</v>
      </c>
      <c r="CM27" s="156">
        <v>0</v>
      </c>
      <c r="CN27" s="156">
        <v>0</v>
      </c>
      <c r="CO27" s="156">
        <v>0</v>
      </c>
      <c r="CP27" s="156">
        <v>2</v>
      </c>
      <c r="CQ27" s="156">
        <v>0</v>
      </c>
      <c r="CR27" s="156">
        <v>1</v>
      </c>
      <c r="CS27" s="156">
        <v>0</v>
      </c>
      <c r="CT27" s="156">
        <v>0</v>
      </c>
      <c r="CU27" s="156">
        <v>1</v>
      </c>
      <c r="CV27" s="156">
        <v>0</v>
      </c>
      <c r="CW27" s="156">
        <v>4</v>
      </c>
      <c r="CX27" s="156">
        <v>2</v>
      </c>
      <c r="CY27" s="156">
        <v>2</v>
      </c>
      <c r="CZ27" s="156">
        <v>0</v>
      </c>
      <c r="DA27" s="156">
        <v>0</v>
      </c>
      <c r="DB27" s="156">
        <v>0</v>
      </c>
      <c r="DC27" s="156">
        <v>0</v>
      </c>
      <c r="DD27" s="156">
        <v>2</v>
      </c>
      <c r="DE27" s="156">
        <v>0</v>
      </c>
      <c r="DF27" s="156">
        <v>1</v>
      </c>
      <c r="DG27" s="156">
        <v>1</v>
      </c>
      <c r="DH27" s="156">
        <v>0</v>
      </c>
      <c r="DI27" s="156">
        <v>0</v>
      </c>
      <c r="DJ27" s="156">
        <v>0</v>
      </c>
      <c r="DK27" s="156">
        <v>4</v>
      </c>
      <c r="DL27" s="156">
        <v>2</v>
      </c>
      <c r="DM27" s="156">
        <v>2</v>
      </c>
      <c r="DN27" s="156">
        <v>0</v>
      </c>
      <c r="DO27" s="156">
        <v>0</v>
      </c>
      <c r="DP27" s="156">
        <v>0</v>
      </c>
      <c r="DQ27" s="156">
        <v>0</v>
      </c>
      <c r="DR27" s="156">
        <v>2</v>
      </c>
      <c r="DS27" s="156">
        <v>0</v>
      </c>
      <c r="DT27" s="156">
        <v>2</v>
      </c>
      <c r="DU27" s="156">
        <v>0</v>
      </c>
      <c r="DV27" s="156">
        <v>0</v>
      </c>
      <c r="DW27" s="156">
        <v>0</v>
      </c>
      <c r="DX27" s="156">
        <v>0</v>
      </c>
      <c r="DY27" s="156">
        <v>4</v>
      </c>
      <c r="DZ27" s="156">
        <v>2</v>
      </c>
      <c r="EA27" s="156">
        <v>2</v>
      </c>
      <c r="EB27" s="156">
        <v>0</v>
      </c>
      <c r="EC27" s="156">
        <v>0</v>
      </c>
      <c r="ED27" s="156">
        <v>0</v>
      </c>
      <c r="EE27" s="156">
        <v>0</v>
      </c>
      <c r="EF27" s="156">
        <v>2</v>
      </c>
      <c r="EG27" s="156">
        <v>1</v>
      </c>
      <c r="EH27" s="156">
        <v>0</v>
      </c>
      <c r="EI27" s="156">
        <v>1</v>
      </c>
      <c r="EJ27" s="156">
        <v>4</v>
      </c>
      <c r="EK27" s="156">
        <v>2</v>
      </c>
      <c r="EL27" s="156">
        <v>2</v>
      </c>
      <c r="EM27" s="156">
        <v>0</v>
      </c>
      <c r="EN27" s="156">
        <v>2</v>
      </c>
      <c r="EO27" s="156">
        <v>2</v>
      </c>
      <c r="EP27" s="156">
        <v>0</v>
      </c>
      <c r="EQ27" s="156">
        <v>0</v>
      </c>
      <c r="ER27" s="156">
        <v>4</v>
      </c>
      <c r="ES27" s="156">
        <v>3</v>
      </c>
      <c r="ET27" s="156">
        <v>1</v>
      </c>
      <c r="EU27" s="156">
        <v>0</v>
      </c>
      <c r="EV27" s="156">
        <v>7</v>
      </c>
      <c r="EW27" s="156">
        <v>0</v>
      </c>
      <c r="EX27" s="156">
        <v>3</v>
      </c>
      <c r="EY27" s="156">
        <v>4</v>
      </c>
      <c r="EZ27" s="156">
        <v>7</v>
      </c>
      <c r="FA27" s="156">
        <v>4</v>
      </c>
      <c r="FB27" s="156">
        <v>0</v>
      </c>
      <c r="FC27" s="156">
        <v>3</v>
      </c>
      <c r="FD27" s="156">
        <v>7</v>
      </c>
      <c r="FE27" s="156">
        <v>0</v>
      </c>
      <c r="FF27" s="156">
        <v>1</v>
      </c>
      <c r="FG27" s="156">
        <v>6</v>
      </c>
      <c r="FH27" s="156">
        <v>7</v>
      </c>
      <c r="FI27" s="156">
        <v>0</v>
      </c>
      <c r="FJ27" s="156">
        <v>2</v>
      </c>
      <c r="FK27" s="156">
        <v>5</v>
      </c>
      <c r="FL27" s="156">
        <v>7</v>
      </c>
      <c r="FM27" s="156">
        <v>4</v>
      </c>
      <c r="FN27" s="156">
        <v>0</v>
      </c>
      <c r="FO27" s="156">
        <v>3</v>
      </c>
      <c r="FP27" s="156">
        <v>7</v>
      </c>
      <c r="FQ27" s="156">
        <v>3</v>
      </c>
      <c r="FR27" s="156">
        <v>0</v>
      </c>
      <c r="FS27" s="156">
        <v>4</v>
      </c>
      <c r="FT27" s="156">
        <v>2</v>
      </c>
      <c r="FU27" s="156">
        <v>0</v>
      </c>
      <c r="FV27" s="156">
        <v>1</v>
      </c>
      <c r="FW27" s="156">
        <v>0</v>
      </c>
      <c r="FX27" s="156">
        <v>1</v>
      </c>
      <c r="FY27" s="156">
        <v>4</v>
      </c>
      <c r="FZ27" s="156">
        <v>0</v>
      </c>
      <c r="GA27" s="156">
        <v>3</v>
      </c>
      <c r="GB27" s="156">
        <v>0</v>
      </c>
      <c r="GC27" s="156">
        <v>1</v>
      </c>
      <c r="GD27" s="156">
        <v>2</v>
      </c>
      <c r="GE27" s="156">
        <v>0</v>
      </c>
      <c r="GF27" s="156">
        <v>0</v>
      </c>
      <c r="GG27" s="156">
        <v>0</v>
      </c>
      <c r="GH27" s="156">
        <v>2</v>
      </c>
      <c r="GI27" s="156">
        <v>4</v>
      </c>
      <c r="GJ27" s="156">
        <v>0</v>
      </c>
      <c r="GK27" s="156">
        <v>0</v>
      </c>
      <c r="GL27" s="156">
        <v>0</v>
      </c>
      <c r="GM27" s="156">
        <v>4</v>
      </c>
      <c r="GN27" s="156">
        <v>2</v>
      </c>
      <c r="GO27" s="156">
        <v>0</v>
      </c>
      <c r="GP27" s="156">
        <v>1</v>
      </c>
      <c r="GQ27" s="156">
        <v>0</v>
      </c>
      <c r="GR27" s="156">
        <v>1</v>
      </c>
      <c r="GS27" s="156">
        <v>4</v>
      </c>
      <c r="GT27" s="156">
        <v>0</v>
      </c>
      <c r="GU27" s="156">
        <v>0</v>
      </c>
      <c r="GV27" s="156">
        <v>0</v>
      </c>
      <c r="GW27" s="156">
        <v>4</v>
      </c>
      <c r="GX27" s="156">
        <v>7</v>
      </c>
      <c r="GY27" s="156">
        <v>2</v>
      </c>
      <c r="GZ27" s="156">
        <v>4</v>
      </c>
      <c r="HA27" s="156">
        <v>0</v>
      </c>
      <c r="HB27" s="156">
        <v>1</v>
      </c>
      <c r="HC27" s="156">
        <v>0</v>
      </c>
      <c r="HD27" s="156">
        <v>7</v>
      </c>
      <c r="HE27" s="156">
        <v>1</v>
      </c>
      <c r="HF27" s="156">
        <v>3</v>
      </c>
      <c r="HG27" s="156">
        <v>1</v>
      </c>
      <c r="HH27" s="156">
        <v>2</v>
      </c>
      <c r="HI27" s="156">
        <v>0</v>
      </c>
      <c r="HJ27" s="156">
        <v>7</v>
      </c>
      <c r="HK27" s="156">
        <v>1</v>
      </c>
      <c r="HL27" s="156">
        <v>4</v>
      </c>
      <c r="HM27" s="156">
        <v>1</v>
      </c>
      <c r="HN27" s="156">
        <v>1</v>
      </c>
      <c r="HO27" s="156">
        <v>0</v>
      </c>
      <c r="HP27" s="156">
        <v>7</v>
      </c>
      <c r="HQ27" s="156">
        <v>1</v>
      </c>
      <c r="HR27" s="156">
        <v>4</v>
      </c>
      <c r="HS27" s="156">
        <v>1</v>
      </c>
      <c r="HT27" s="156">
        <v>1</v>
      </c>
      <c r="HU27" s="156">
        <v>0</v>
      </c>
      <c r="HV27" s="156">
        <v>7</v>
      </c>
      <c r="HW27" s="156">
        <v>3</v>
      </c>
      <c r="HX27" s="156">
        <v>3</v>
      </c>
      <c r="HY27" s="156">
        <v>0</v>
      </c>
      <c r="HZ27" s="156">
        <v>1</v>
      </c>
      <c r="IA27" s="156">
        <v>0</v>
      </c>
      <c r="IB27" s="156">
        <v>7</v>
      </c>
      <c r="IC27" s="156">
        <v>5</v>
      </c>
      <c r="ID27" s="156">
        <v>2</v>
      </c>
      <c r="IE27" s="156">
        <v>0</v>
      </c>
      <c r="IF27" s="156">
        <v>0</v>
      </c>
      <c r="IG27" s="156">
        <v>0</v>
      </c>
      <c r="IH27" s="156">
        <v>7</v>
      </c>
      <c r="II27" s="156">
        <v>0</v>
      </c>
      <c r="IJ27" s="156">
        <v>7</v>
      </c>
      <c r="IK27" s="156">
        <v>0</v>
      </c>
      <c r="IL27" s="156">
        <v>0</v>
      </c>
      <c r="IM27" s="156">
        <v>0</v>
      </c>
      <c r="IN27" s="156">
        <v>7</v>
      </c>
      <c r="IO27" s="156">
        <v>0</v>
      </c>
      <c r="IP27" s="156">
        <v>6</v>
      </c>
      <c r="IQ27" s="156">
        <v>1</v>
      </c>
      <c r="IR27" s="156">
        <v>0</v>
      </c>
      <c r="IS27" s="156">
        <v>0</v>
      </c>
      <c r="IT27" s="156">
        <v>7</v>
      </c>
      <c r="IU27" s="156">
        <v>1</v>
      </c>
      <c r="IV27" s="156">
        <v>5</v>
      </c>
      <c r="IW27" s="156">
        <v>1</v>
      </c>
      <c r="IX27" s="156">
        <v>0</v>
      </c>
      <c r="IY27" s="156">
        <v>0</v>
      </c>
    </row>
  </sheetData>
  <mergeCells count="29">
    <mergeCell ref="BG3:BM3"/>
    <mergeCell ref="BN3:BT3"/>
    <mergeCell ref="BU3:CA3"/>
    <mergeCell ref="CB3:CH3"/>
    <mergeCell ref="CI3:CO3"/>
    <mergeCell ref="GN3:GR3"/>
    <mergeCell ref="GS3:GW3"/>
    <mergeCell ref="EV3:EY3"/>
    <mergeCell ref="EZ3:FC3"/>
    <mergeCell ref="FD3:FG3"/>
    <mergeCell ref="FH3:FK3"/>
    <mergeCell ref="FL3:FO3"/>
    <mergeCell ref="FP3:FS3"/>
    <mergeCell ref="A4:B4"/>
    <mergeCell ref="FT3:FX3"/>
    <mergeCell ref="FY3:GC3"/>
    <mergeCell ref="GD3:GH3"/>
    <mergeCell ref="GI3:GM3"/>
    <mergeCell ref="EF3:EI3"/>
    <mergeCell ref="EJ3:EM3"/>
    <mergeCell ref="EN3:EQ3"/>
    <mergeCell ref="ER3:EU3"/>
    <mergeCell ref="CP3:CV3"/>
    <mergeCell ref="CW3:DC3"/>
    <mergeCell ref="DD3:DJ3"/>
    <mergeCell ref="DK3:DQ3"/>
    <mergeCell ref="DR3:DX3"/>
    <mergeCell ref="DY3:EE3"/>
    <mergeCell ref="AZ3:BF3"/>
  </mergeCells>
  <phoneticPr fontId="1"/>
  <pageMargins left="0.39370078740157483" right="0.39370078740157483" top="0.70866141732283472" bottom="0.39370078740157483" header="0.31496062992125984" footer="0.19685039370078741"/>
  <pageSetup paperSize="9" scale="85" orientation="landscape" horizontalDpi="200" verticalDpi="200" r:id="rId1"/>
  <headerFooter alignWithMargins="0">
    <oddHeader>&amp;R[５．その他]　
&amp;A  (&amp;P/&amp;N)</oddHeader>
  </headerFooter>
  <colBreaks count="17" manualBreakCount="17">
    <brk id="19" max="13" man="1"/>
    <brk id="30" max="13" man="1"/>
    <brk id="40" max="13" man="1"/>
    <brk id="51" max="13" man="1"/>
    <brk id="65" max="13" man="1"/>
    <brk id="79" max="13" man="1"/>
    <brk id="93" max="13" man="1"/>
    <brk id="107" max="13" man="1"/>
    <brk id="121" max="13" man="1"/>
    <brk id="135" max="13" man="1"/>
    <brk id="151" max="13" man="1"/>
    <brk id="167" max="13" man="1"/>
    <brk id="175" max="13" man="1"/>
    <brk id="195" max="13" man="1"/>
    <brk id="205" max="13" man="1"/>
    <brk id="223" max="13" man="1"/>
    <brk id="241" max="13"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32"/>
  <sheetViews>
    <sheetView showGridLines="0" view="pageBreakPreview" zoomScale="85" zoomScaleNormal="100" zoomScaleSheetLayoutView="85" workbookViewId="0"/>
  </sheetViews>
  <sheetFormatPr defaultColWidth="8" defaultRowHeight="15" customHeight="1" x14ac:dyDescent="0.15"/>
  <cols>
    <col min="1" max="1" width="10.7109375" style="114" customWidth="1"/>
    <col min="2" max="2" width="16.140625" style="114" customWidth="1"/>
    <col min="3" max="13" width="8.140625" style="114" customWidth="1"/>
    <col min="14" max="21" width="8.140625" style="114" bestFit="1" customWidth="1"/>
    <col min="22" max="22" width="9.85546875" style="114" bestFit="1" customWidth="1"/>
    <col min="23" max="16384" width="8" style="114"/>
  </cols>
  <sheetData>
    <row r="1" spans="1:22" ht="15" customHeight="1" x14ac:dyDescent="0.15">
      <c r="C1" s="114" t="s">
        <v>927</v>
      </c>
      <c r="N1" s="190" t="s">
        <v>879</v>
      </c>
    </row>
    <row r="3" spans="1:22" s="123" customFormat="1" ht="33.75" x14ac:dyDescent="0.15">
      <c r="A3" s="115"/>
      <c r="B3" s="117"/>
      <c r="C3" s="159" t="s">
        <v>835</v>
      </c>
      <c r="D3" s="159" t="s">
        <v>633</v>
      </c>
      <c r="E3" s="159" t="s">
        <v>646</v>
      </c>
      <c r="F3" s="159" t="s">
        <v>647</v>
      </c>
      <c r="G3" s="159" t="s">
        <v>648</v>
      </c>
      <c r="H3" s="159" t="s">
        <v>649</v>
      </c>
      <c r="I3" s="159" t="s">
        <v>650</v>
      </c>
      <c r="J3" s="159" t="s">
        <v>651</v>
      </c>
      <c r="K3" s="159" t="s">
        <v>652</v>
      </c>
      <c r="L3" s="159" t="s">
        <v>643</v>
      </c>
      <c r="M3" s="159" t="s">
        <v>840</v>
      </c>
      <c r="N3" s="159" t="s">
        <v>835</v>
      </c>
      <c r="O3" s="193" t="s">
        <v>854</v>
      </c>
      <c r="P3" s="194" t="s">
        <v>855</v>
      </c>
      <c r="Q3" s="194" t="s">
        <v>856</v>
      </c>
      <c r="R3" s="194" t="s">
        <v>857</v>
      </c>
      <c r="S3" s="194" t="s">
        <v>858</v>
      </c>
      <c r="T3" s="194" t="s">
        <v>859</v>
      </c>
      <c r="U3" s="215" t="s">
        <v>852</v>
      </c>
      <c r="V3" s="159" t="s">
        <v>928</v>
      </c>
    </row>
    <row r="4" spans="1:22" ht="15" customHeight="1" x14ac:dyDescent="0.15">
      <c r="A4" s="230" t="s">
        <v>868</v>
      </c>
      <c r="B4" s="231"/>
      <c r="C4" s="128">
        <f>C20</f>
        <v>1601</v>
      </c>
      <c r="D4" s="128">
        <f>D20</f>
        <v>171</v>
      </c>
      <c r="E4" s="128">
        <f>E20</f>
        <v>213</v>
      </c>
      <c r="F4" s="128">
        <f t="shared" ref="F4:H4" si="0">F20</f>
        <v>276</v>
      </c>
      <c r="G4" s="128">
        <f t="shared" si="0"/>
        <v>317</v>
      </c>
      <c r="H4" s="128">
        <f t="shared" si="0"/>
        <v>300</v>
      </c>
      <c r="I4" s="128">
        <f>I20</f>
        <v>127</v>
      </c>
      <c r="J4" s="128">
        <f>J20</f>
        <v>110</v>
      </c>
      <c r="K4" s="128">
        <f>K20</f>
        <v>24</v>
      </c>
      <c r="L4" s="128">
        <f>L20</f>
        <v>11</v>
      </c>
      <c r="M4" s="128">
        <f>M20</f>
        <v>52</v>
      </c>
      <c r="N4" s="128">
        <f t="shared" ref="N4:S4" si="1">N20</f>
        <v>1601</v>
      </c>
      <c r="O4" s="128">
        <f t="shared" si="1"/>
        <v>19</v>
      </c>
      <c r="P4" s="128">
        <f t="shared" si="1"/>
        <v>113</v>
      </c>
      <c r="Q4" s="128">
        <f t="shared" si="1"/>
        <v>156</v>
      </c>
      <c r="R4" s="128">
        <f t="shared" si="1"/>
        <v>572</v>
      </c>
      <c r="S4" s="128">
        <f t="shared" si="1"/>
        <v>354</v>
      </c>
      <c r="T4" s="128">
        <f>T20</f>
        <v>289</v>
      </c>
      <c r="U4" s="128">
        <f>U20</f>
        <v>98</v>
      </c>
      <c r="V4" s="232">
        <v>21596.984697272121</v>
      </c>
    </row>
    <row r="5" spans="1:22" ht="15" customHeight="1" x14ac:dyDescent="0.15">
      <c r="A5" s="236"/>
      <c r="B5" s="237"/>
      <c r="C5" s="134">
        <f>IF(SUM(D5:M5)&gt;100,"－",SUM(D5:M5))</f>
        <v>100</v>
      </c>
      <c r="D5" s="133">
        <f t="shared" ref="D5:M5" si="2">D4/$C4*100</f>
        <v>10.680824484697064</v>
      </c>
      <c r="E5" s="133">
        <f t="shared" si="2"/>
        <v>13.304184884447221</v>
      </c>
      <c r="F5" s="133">
        <f t="shared" si="2"/>
        <v>17.239225484072453</v>
      </c>
      <c r="G5" s="133">
        <f t="shared" si="2"/>
        <v>19.800124921923796</v>
      </c>
      <c r="H5" s="133">
        <f t="shared" si="2"/>
        <v>18.738288569643974</v>
      </c>
      <c r="I5" s="133">
        <f t="shared" si="2"/>
        <v>7.9325421611492821</v>
      </c>
      <c r="J5" s="133">
        <f t="shared" si="2"/>
        <v>6.8707058088694568</v>
      </c>
      <c r="K5" s="133">
        <f t="shared" si="2"/>
        <v>1.4990630855715179</v>
      </c>
      <c r="L5" s="133">
        <f t="shared" si="2"/>
        <v>0.68707058088694561</v>
      </c>
      <c r="M5" s="133">
        <f t="shared" si="2"/>
        <v>3.2479700187382887</v>
      </c>
      <c r="N5" s="134">
        <f>IF(SUM(O5:U5)&gt;100,"－",SUM(O5:U5))</f>
        <v>100</v>
      </c>
      <c r="O5" s="133">
        <f t="shared" ref="O5:U5" si="3">O4/$C4*100</f>
        <v>1.1867582760774515</v>
      </c>
      <c r="P5" s="133">
        <f t="shared" si="3"/>
        <v>7.058088694565896</v>
      </c>
      <c r="Q5" s="133">
        <f t="shared" si="3"/>
        <v>9.7439100562148653</v>
      </c>
      <c r="R5" s="133">
        <f t="shared" si="3"/>
        <v>35.727670206121175</v>
      </c>
      <c r="S5" s="133">
        <f t="shared" si="3"/>
        <v>22.111180512179889</v>
      </c>
      <c r="T5" s="133">
        <f t="shared" si="3"/>
        <v>18.051217988757028</v>
      </c>
      <c r="U5" s="133">
        <f t="shared" si="3"/>
        <v>6.1211742660836972</v>
      </c>
      <c r="V5" s="238"/>
    </row>
    <row r="6" spans="1:22" ht="15" customHeight="1" x14ac:dyDescent="0.15">
      <c r="A6" s="242" t="s">
        <v>929</v>
      </c>
      <c r="B6" s="135" t="s">
        <v>633</v>
      </c>
      <c r="C6" s="128">
        <f t="shared" ref="C6:C16" si="4">C22</f>
        <v>42</v>
      </c>
      <c r="D6" s="139">
        <f t="shared" ref="D6:M16" si="5">IF($C6=0,0,D22/$C6*100)</f>
        <v>47.619047619047613</v>
      </c>
      <c r="E6" s="139">
        <f t="shared" si="5"/>
        <v>7.1428571428571423</v>
      </c>
      <c r="F6" s="139">
        <f t="shared" si="5"/>
        <v>21.428571428571427</v>
      </c>
      <c r="G6" s="139">
        <f t="shared" si="5"/>
        <v>7.1428571428571423</v>
      </c>
      <c r="H6" s="139">
        <f t="shared" si="5"/>
        <v>7.1428571428571423</v>
      </c>
      <c r="I6" s="139">
        <f t="shared" si="5"/>
        <v>7.1428571428571423</v>
      </c>
      <c r="J6" s="139">
        <f t="shared" si="5"/>
        <v>2.3809523809523809</v>
      </c>
      <c r="K6" s="139">
        <f t="shared" si="5"/>
        <v>0</v>
      </c>
      <c r="L6" s="139">
        <f t="shared" si="5"/>
        <v>0</v>
      </c>
      <c r="M6" s="139">
        <f t="shared" si="5"/>
        <v>0</v>
      </c>
      <c r="N6" s="128">
        <f t="shared" ref="N6:N16" si="6">N22</f>
        <v>42</v>
      </c>
      <c r="O6" s="139">
        <f t="shared" ref="O6:U16" si="7">IF($C6=0,0,O22/$C6*100)</f>
        <v>4.7619047619047619</v>
      </c>
      <c r="P6" s="139">
        <f t="shared" si="7"/>
        <v>21.428571428571427</v>
      </c>
      <c r="Q6" s="139">
        <f t="shared" si="7"/>
        <v>16.666666666666664</v>
      </c>
      <c r="R6" s="139">
        <f t="shared" si="7"/>
        <v>30.952380952380953</v>
      </c>
      <c r="S6" s="139">
        <f t="shared" si="7"/>
        <v>16.666666666666664</v>
      </c>
      <c r="T6" s="139">
        <f t="shared" si="7"/>
        <v>0</v>
      </c>
      <c r="U6" s="139">
        <f t="shared" si="7"/>
        <v>9.5238095238095237</v>
      </c>
      <c r="V6" s="232">
        <v>12258.605263157895</v>
      </c>
    </row>
    <row r="7" spans="1:22" ht="15" customHeight="1" x14ac:dyDescent="0.15">
      <c r="A7" s="150" t="s">
        <v>739</v>
      </c>
      <c r="B7" s="129" t="s">
        <v>635</v>
      </c>
      <c r="C7" s="143">
        <f t="shared" si="4"/>
        <v>47</v>
      </c>
      <c r="D7" s="142">
        <f t="shared" si="5"/>
        <v>38.297872340425535</v>
      </c>
      <c r="E7" s="142">
        <f t="shared" si="5"/>
        <v>23.404255319148938</v>
      </c>
      <c r="F7" s="142">
        <f t="shared" si="5"/>
        <v>17.021276595744681</v>
      </c>
      <c r="G7" s="142">
        <f t="shared" si="5"/>
        <v>8.5106382978723403</v>
      </c>
      <c r="H7" s="142">
        <f t="shared" si="5"/>
        <v>10.638297872340425</v>
      </c>
      <c r="I7" s="142">
        <f t="shared" si="5"/>
        <v>0</v>
      </c>
      <c r="J7" s="142">
        <f t="shared" si="5"/>
        <v>2.1276595744680851</v>
      </c>
      <c r="K7" s="142">
        <f t="shared" si="5"/>
        <v>0</v>
      </c>
      <c r="L7" s="142">
        <f t="shared" si="5"/>
        <v>0</v>
      </c>
      <c r="M7" s="142">
        <f t="shared" si="5"/>
        <v>0</v>
      </c>
      <c r="N7" s="143">
        <f t="shared" si="6"/>
        <v>47</v>
      </c>
      <c r="O7" s="142">
        <f t="shared" si="7"/>
        <v>2.1276595744680851</v>
      </c>
      <c r="P7" s="142">
        <f t="shared" si="7"/>
        <v>25.531914893617021</v>
      </c>
      <c r="Q7" s="142">
        <f t="shared" si="7"/>
        <v>17.021276595744681</v>
      </c>
      <c r="R7" s="142">
        <f t="shared" si="7"/>
        <v>40.425531914893611</v>
      </c>
      <c r="S7" s="142">
        <f t="shared" si="7"/>
        <v>4.2553191489361701</v>
      </c>
      <c r="T7" s="142">
        <f t="shared" si="7"/>
        <v>4.2553191489361701</v>
      </c>
      <c r="U7" s="142">
        <f t="shared" si="7"/>
        <v>6.3829787234042552</v>
      </c>
      <c r="V7" s="245">
        <v>11154.477272727272</v>
      </c>
    </row>
    <row r="8" spans="1:22" ht="15" customHeight="1" x14ac:dyDescent="0.15">
      <c r="A8" s="150"/>
      <c r="B8" s="129" t="s">
        <v>636</v>
      </c>
      <c r="C8" s="143">
        <f t="shared" si="4"/>
        <v>187</v>
      </c>
      <c r="D8" s="142">
        <f t="shared" si="5"/>
        <v>21.390374331550802</v>
      </c>
      <c r="E8" s="142">
        <f t="shared" si="5"/>
        <v>19.251336898395721</v>
      </c>
      <c r="F8" s="142">
        <f t="shared" si="5"/>
        <v>30.481283422459892</v>
      </c>
      <c r="G8" s="142">
        <f t="shared" si="5"/>
        <v>12.834224598930483</v>
      </c>
      <c r="H8" s="142">
        <f t="shared" si="5"/>
        <v>12.299465240641712</v>
      </c>
      <c r="I8" s="142">
        <f t="shared" si="5"/>
        <v>3.2085561497326207</v>
      </c>
      <c r="J8" s="142">
        <f t="shared" si="5"/>
        <v>0</v>
      </c>
      <c r="K8" s="142">
        <f t="shared" si="5"/>
        <v>0.53475935828876997</v>
      </c>
      <c r="L8" s="142">
        <f t="shared" si="5"/>
        <v>0</v>
      </c>
      <c r="M8" s="142">
        <f t="shared" si="5"/>
        <v>0</v>
      </c>
      <c r="N8" s="143">
        <f t="shared" si="6"/>
        <v>187</v>
      </c>
      <c r="O8" s="142">
        <f t="shared" si="7"/>
        <v>1.6042780748663104</v>
      </c>
      <c r="P8" s="142">
        <f t="shared" si="7"/>
        <v>21.390374331550802</v>
      </c>
      <c r="Q8" s="142">
        <f t="shared" si="7"/>
        <v>19.251336898395721</v>
      </c>
      <c r="R8" s="142">
        <f t="shared" si="7"/>
        <v>38.502673796791441</v>
      </c>
      <c r="S8" s="142">
        <f t="shared" si="7"/>
        <v>8.0213903743315509</v>
      </c>
      <c r="T8" s="142">
        <f t="shared" si="7"/>
        <v>2.6737967914438503</v>
      </c>
      <c r="U8" s="142">
        <f t="shared" si="7"/>
        <v>8.5561497326203195</v>
      </c>
      <c r="V8" s="245">
        <v>11762.847953216375</v>
      </c>
    </row>
    <row r="9" spans="1:22" ht="15" customHeight="1" x14ac:dyDescent="0.15">
      <c r="A9" s="150"/>
      <c r="B9" s="129" t="s">
        <v>637</v>
      </c>
      <c r="C9" s="143">
        <f t="shared" si="4"/>
        <v>285</v>
      </c>
      <c r="D9" s="142">
        <f t="shared" si="5"/>
        <v>10.526315789473683</v>
      </c>
      <c r="E9" s="142">
        <f t="shared" si="5"/>
        <v>16.491228070175438</v>
      </c>
      <c r="F9" s="142">
        <f t="shared" si="5"/>
        <v>19.298245614035086</v>
      </c>
      <c r="G9" s="142">
        <f t="shared" si="5"/>
        <v>33.684210526315788</v>
      </c>
      <c r="H9" s="142">
        <f t="shared" si="5"/>
        <v>13.333333333333334</v>
      </c>
      <c r="I9" s="142">
        <f t="shared" si="5"/>
        <v>4.2105263157894735</v>
      </c>
      <c r="J9" s="142">
        <f t="shared" si="5"/>
        <v>1.4035087719298245</v>
      </c>
      <c r="K9" s="142">
        <f t="shared" si="5"/>
        <v>0.70175438596491224</v>
      </c>
      <c r="L9" s="142">
        <f t="shared" si="5"/>
        <v>0</v>
      </c>
      <c r="M9" s="142">
        <f t="shared" si="5"/>
        <v>0.35087719298245612</v>
      </c>
      <c r="N9" s="143">
        <f t="shared" si="6"/>
        <v>285</v>
      </c>
      <c r="O9" s="142">
        <f t="shared" si="7"/>
        <v>2.1052631578947367</v>
      </c>
      <c r="P9" s="142">
        <f t="shared" si="7"/>
        <v>6.3157894736842106</v>
      </c>
      <c r="Q9" s="142">
        <f t="shared" si="7"/>
        <v>14.736842105263156</v>
      </c>
      <c r="R9" s="142">
        <f t="shared" si="7"/>
        <v>54.736842105263165</v>
      </c>
      <c r="S9" s="142">
        <f t="shared" si="7"/>
        <v>13.333333333333334</v>
      </c>
      <c r="T9" s="142">
        <f t="shared" si="7"/>
        <v>4.9122807017543861</v>
      </c>
      <c r="U9" s="142">
        <f t="shared" si="7"/>
        <v>3.8596491228070176</v>
      </c>
      <c r="V9" s="245">
        <v>17652.700729927008</v>
      </c>
    </row>
    <row r="10" spans="1:22" ht="15" customHeight="1" x14ac:dyDescent="0.15">
      <c r="A10" s="150"/>
      <c r="B10" s="129" t="s">
        <v>638</v>
      </c>
      <c r="C10" s="143">
        <f t="shared" si="4"/>
        <v>378</v>
      </c>
      <c r="D10" s="142">
        <f t="shared" si="5"/>
        <v>7.1428571428571423</v>
      </c>
      <c r="E10" s="142">
        <f t="shared" si="5"/>
        <v>12.698412698412698</v>
      </c>
      <c r="F10" s="142">
        <f t="shared" si="5"/>
        <v>21.428571428571427</v>
      </c>
      <c r="G10" s="142">
        <f t="shared" si="5"/>
        <v>25.661375661375661</v>
      </c>
      <c r="H10" s="142">
        <f t="shared" si="5"/>
        <v>19.576719576719576</v>
      </c>
      <c r="I10" s="142">
        <f t="shared" si="5"/>
        <v>7.9365079365079358</v>
      </c>
      <c r="J10" s="142">
        <f t="shared" si="5"/>
        <v>4.4973544973544968</v>
      </c>
      <c r="K10" s="142">
        <f t="shared" si="5"/>
        <v>0.52910052910052907</v>
      </c>
      <c r="L10" s="142">
        <f t="shared" si="5"/>
        <v>0</v>
      </c>
      <c r="M10" s="142">
        <f t="shared" si="5"/>
        <v>0.52910052910052907</v>
      </c>
      <c r="N10" s="143">
        <f t="shared" si="6"/>
        <v>378</v>
      </c>
      <c r="O10" s="142">
        <f t="shared" si="7"/>
        <v>0.79365079365079361</v>
      </c>
      <c r="P10" s="142">
        <f t="shared" si="7"/>
        <v>6.0846560846560847</v>
      </c>
      <c r="Q10" s="142">
        <f t="shared" si="7"/>
        <v>10.846560846560847</v>
      </c>
      <c r="R10" s="142">
        <f t="shared" si="7"/>
        <v>46.825396825396822</v>
      </c>
      <c r="S10" s="142">
        <f t="shared" si="7"/>
        <v>23.280423280423278</v>
      </c>
      <c r="T10" s="142">
        <f t="shared" si="7"/>
        <v>7.1428571428571423</v>
      </c>
      <c r="U10" s="142">
        <f t="shared" si="7"/>
        <v>5.0264550264550261</v>
      </c>
      <c r="V10" s="245">
        <v>19922.629526462395</v>
      </c>
    </row>
    <row r="11" spans="1:22" ht="15" customHeight="1" x14ac:dyDescent="0.15">
      <c r="A11" s="150"/>
      <c r="B11" s="129" t="s">
        <v>639</v>
      </c>
      <c r="C11" s="143">
        <f t="shared" si="4"/>
        <v>176</v>
      </c>
      <c r="D11" s="142">
        <f t="shared" si="5"/>
        <v>7.9545454545454541</v>
      </c>
      <c r="E11" s="142">
        <f t="shared" si="5"/>
        <v>16.477272727272727</v>
      </c>
      <c r="F11" s="142">
        <f t="shared" si="5"/>
        <v>14.772727272727273</v>
      </c>
      <c r="G11" s="142">
        <f t="shared" si="5"/>
        <v>21.022727272727273</v>
      </c>
      <c r="H11" s="142">
        <f t="shared" si="5"/>
        <v>26.136363636363637</v>
      </c>
      <c r="I11" s="142">
        <f t="shared" si="5"/>
        <v>7.9545454545454541</v>
      </c>
      <c r="J11" s="142">
        <f t="shared" si="5"/>
        <v>2.2727272727272729</v>
      </c>
      <c r="K11" s="142">
        <f t="shared" si="5"/>
        <v>2.8409090909090908</v>
      </c>
      <c r="L11" s="142">
        <f t="shared" si="5"/>
        <v>0</v>
      </c>
      <c r="M11" s="142">
        <f t="shared" si="5"/>
        <v>0.56818181818181823</v>
      </c>
      <c r="N11" s="143">
        <f t="shared" si="6"/>
        <v>176</v>
      </c>
      <c r="O11" s="142">
        <f t="shared" si="7"/>
        <v>0.56818181818181823</v>
      </c>
      <c r="P11" s="142">
        <f t="shared" si="7"/>
        <v>2.2727272727272729</v>
      </c>
      <c r="Q11" s="142">
        <f t="shared" si="7"/>
        <v>7.9545454545454541</v>
      </c>
      <c r="R11" s="142">
        <f t="shared" si="7"/>
        <v>39.204545454545453</v>
      </c>
      <c r="S11" s="142">
        <f t="shared" si="7"/>
        <v>26.136363636363637</v>
      </c>
      <c r="T11" s="142">
        <f t="shared" si="7"/>
        <v>17.045454545454543</v>
      </c>
      <c r="U11" s="142">
        <f t="shared" si="7"/>
        <v>6.8181818181818175</v>
      </c>
      <c r="V11" s="245">
        <v>25233.432926829268</v>
      </c>
    </row>
    <row r="12" spans="1:22" ht="15" customHeight="1" x14ac:dyDescent="0.15">
      <c r="A12" s="150"/>
      <c r="B12" s="129" t="s">
        <v>640</v>
      </c>
      <c r="C12" s="143">
        <f t="shared" si="4"/>
        <v>267</v>
      </c>
      <c r="D12" s="142">
        <f t="shared" si="5"/>
        <v>4.4943820224719104</v>
      </c>
      <c r="E12" s="142">
        <f t="shared" si="5"/>
        <v>12.359550561797752</v>
      </c>
      <c r="F12" s="142">
        <f t="shared" si="5"/>
        <v>10.112359550561797</v>
      </c>
      <c r="G12" s="142">
        <f t="shared" si="5"/>
        <v>14.981273408239701</v>
      </c>
      <c r="H12" s="142">
        <f t="shared" si="5"/>
        <v>29.588014981273407</v>
      </c>
      <c r="I12" s="142">
        <f t="shared" si="5"/>
        <v>13.857677902621724</v>
      </c>
      <c r="J12" s="142">
        <f t="shared" si="5"/>
        <v>12.359550561797752</v>
      </c>
      <c r="K12" s="142">
        <f t="shared" si="5"/>
        <v>1.4981273408239701</v>
      </c>
      <c r="L12" s="142">
        <f t="shared" si="5"/>
        <v>0</v>
      </c>
      <c r="M12" s="142">
        <f t="shared" si="5"/>
        <v>0.74906367041198507</v>
      </c>
      <c r="N12" s="143">
        <f t="shared" si="6"/>
        <v>267</v>
      </c>
      <c r="O12" s="142">
        <f t="shared" si="7"/>
        <v>0.37453183520599254</v>
      </c>
      <c r="P12" s="142">
        <f t="shared" si="7"/>
        <v>1.1235955056179776</v>
      </c>
      <c r="Q12" s="142">
        <f t="shared" si="7"/>
        <v>1.8726591760299627</v>
      </c>
      <c r="R12" s="142">
        <f t="shared" si="7"/>
        <v>15.355805243445692</v>
      </c>
      <c r="S12" s="142">
        <f t="shared" si="7"/>
        <v>38.202247191011232</v>
      </c>
      <c r="T12" s="142">
        <f t="shared" si="7"/>
        <v>37.078651685393261</v>
      </c>
      <c r="U12" s="142">
        <f t="shared" si="7"/>
        <v>5.9925093632958806</v>
      </c>
      <c r="V12" s="245">
        <v>27207.729083665337</v>
      </c>
    </row>
    <row r="13" spans="1:22" ht="15" customHeight="1" x14ac:dyDescent="0.15">
      <c r="A13" s="150"/>
      <c r="B13" s="129" t="s">
        <v>641</v>
      </c>
      <c r="C13" s="143">
        <f t="shared" si="4"/>
        <v>71</v>
      </c>
      <c r="D13" s="142">
        <f t="shared" si="5"/>
        <v>5.6338028169014089</v>
      </c>
      <c r="E13" s="142">
        <f t="shared" si="5"/>
        <v>4.225352112676056</v>
      </c>
      <c r="F13" s="142">
        <f t="shared" si="5"/>
        <v>8.4507042253521121</v>
      </c>
      <c r="G13" s="142">
        <f t="shared" si="5"/>
        <v>7.042253521126761</v>
      </c>
      <c r="H13" s="142">
        <f t="shared" si="5"/>
        <v>23.943661971830984</v>
      </c>
      <c r="I13" s="142">
        <f t="shared" si="5"/>
        <v>21.12676056338028</v>
      </c>
      <c r="J13" s="142">
        <f t="shared" si="5"/>
        <v>25.352112676056336</v>
      </c>
      <c r="K13" s="142">
        <f t="shared" si="5"/>
        <v>2.8169014084507045</v>
      </c>
      <c r="L13" s="142">
        <f t="shared" si="5"/>
        <v>1.4084507042253522</v>
      </c>
      <c r="M13" s="142">
        <f t="shared" si="5"/>
        <v>0</v>
      </c>
      <c r="N13" s="143">
        <f t="shared" si="6"/>
        <v>71</v>
      </c>
      <c r="O13" s="142">
        <f t="shared" si="7"/>
        <v>1.4084507042253522</v>
      </c>
      <c r="P13" s="142">
        <f t="shared" si="7"/>
        <v>0</v>
      </c>
      <c r="Q13" s="142">
        <f t="shared" si="7"/>
        <v>0</v>
      </c>
      <c r="R13" s="142">
        <f t="shared" si="7"/>
        <v>7.042253521126761</v>
      </c>
      <c r="S13" s="142">
        <f t="shared" si="7"/>
        <v>26.760563380281688</v>
      </c>
      <c r="T13" s="142">
        <f t="shared" si="7"/>
        <v>59.154929577464785</v>
      </c>
      <c r="U13" s="142">
        <f t="shared" si="7"/>
        <v>5.6338028169014089</v>
      </c>
      <c r="V13" s="245">
        <v>29696.432835820895</v>
      </c>
    </row>
    <row r="14" spans="1:22" ht="15" customHeight="1" x14ac:dyDescent="0.15">
      <c r="A14" s="150"/>
      <c r="B14" s="129" t="s">
        <v>642</v>
      </c>
      <c r="C14" s="143">
        <f t="shared" si="4"/>
        <v>73</v>
      </c>
      <c r="D14" s="142">
        <f t="shared" si="5"/>
        <v>5.4794520547945202</v>
      </c>
      <c r="E14" s="142">
        <f t="shared" si="5"/>
        <v>4.10958904109589</v>
      </c>
      <c r="F14" s="142">
        <f t="shared" si="5"/>
        <v>1.3698630136986301</v>
      </c>
      <c r="G14" s="142">
        <f t="shared" si="5"/>
        <v>10.95890410958904</v>
      </c>
      <c r="H14" s="142">
        <f t="shared" si="5"/>
        <v>15.068493150684931</v>
      </c>
      <c r="I14" s="142">
        <f t="shared" si="5"/>
        <v>8.2191780821917799</v>
      </c>
      <c r="J14" s="142">
        <f t="shared" si="5"/>
        <v>41.095890410958901</v>
      </c>
      <c r="K14" s="142">
        <f t="shared" si="5"/>
        <v>9.5890410958904102</v>
      </c>
      <c r="L14" s="142">
        <f t="shared" si="5"/>
        <v>2.7397260273972601</v>
      </c>
      <c r="M14" s="142">
        <f t="shared" si="5"/>
        <v>1.3698630136986301</v>
      </c>
      <c r="N14" s="143">
        <f t="shared" si="6"/>
        <v>73</v>
      </c>
      <c r="O14" s="142">
        <f t="shared" si="7"/>
        <v>0</v>
      </c>
      <c r="P14" s="142">
        <f t="shared" si="7"/>
        <v>0</v>
      </c>
      <c r="Q14" s="142">
        <f t="shared" si="7"/>
        <v>1.3698630136986301</v>
      </c>
      <c r="R14" s="142">
        <f t="shared" si="7"/>
        <v>0</v>
      </c>
      <c r="S14" s="142">
        <f t="shared" si="7"/>
        <v>19.17808219178082</v>
      </c>
      <c r="T14" s="142">
        <f t="shared" si="7"/>
        <v>73.972602739726028</v>
      </c>
      <c r="U14" s="142">
        <f t="shared" si="7"/>
        <v>5.4794520547945202</v>
      </c>
      <c r="V14" s="245">
        <v>32665.536231884056</v>
      </c>
    </row>
    <row r="15" spans="1:22" ht="15" customHeight="1" x14ac:dyDescent="0.15">
      <c r="A15" s="150"/>
      <c r="B15" s="129" t="s">
        <v>643</v>
      </c>
      <c r="C15" s="143">
        <f t="shared" si="4"/>
        <v>12</v>
      </c>
      <c r="D15" s="142">
        <f t="shared" si="5"/>
        <v>0</v>
      </c>
      <c r="E15" s="142">
        <f t="shared" si="5"/>
        <v>0</v>
      </c>
      <c r="F15" s="142">
        <f t="shared" si="5"/>
        <v>16.666666666666664</v>
      </c>
      <c r="G15" s="142">
        <f t="shared" si="5"/>
        <v>0</v>
      </c>
      <c r="H15" s="142">
        <f t="shared" si="5"/>
        <v>8.3333333333333321</v>
      </c>
      <c r="I15" s="142">
        <f t="shared" si="5"/>
        <v>0</v>
      </c>
      <c r="J15" s="142">
        <f t="shared" si="5"/>
        <v>8.3333333333333321</v>
      </c>
      <c r="K15" s="142">
        <f t="shared" si="5"/>
        <v>0</v>
      </c>
      <c r="L15" s="142">
        <f t="shared" si="5"/>
        <v>66.666666666666657</v>
      </c>
      <c r="M15" s="142">
        <f t="shared" si="5"/>
        <v>0</v>
      </c>
      <c r="N15" s="143">
        <f t="shared" si="6"/>
        <v>12</v>
      </c>
      <c r="O15" s="142">
        <f t="shared" si="7"/>
        <v>8.3333333333333321</v>
      </c>
      <c r="P15" s="142">
        <f t="shared" si="7"/>
        <v>16.666666666666664</v>
      </c>
      <c r="Q15" s="142">
        <f t="shared" si="7"/>
        <v>0</v>
      </c>
      <c r="R15" s="142">
        <f t="shared" si="7"/>
        <v>16.666666666666664</v>
      </c>
      <c r="S15" s="142">
        <f t="shared" si="7"/>
        <v>25</v>
      </c>
      <c r="T15" s="142">
        <f t="shared" si="7"/>
        <v>25</v>
      </c>
      <c r="U15" s="142">
        <f t="shared" si="7"/>
        <v>8.3333333333333321</v>
      </c>
      <c r="V15" s="245">
        <v>19658.090909090908</v>
      </c>
    </row>
    <row r="16" spans="1:22" ht="15" customHeight="1" x14ac:dyDescent="0.15">
      <c r="A16" s="236"/>
      <c r="B16" s="130" t="s">
        <v>840</v>
      </c>
      <c r="C16" s="147">
        <f t="shared" si="4"/>
        <v>63</v>
      </c>
      <c r="D16" s="133">
        <f t="shared" si="5"/>
        <v>3.1746031746031744</v>
      </c>
      <c r="E16" s="133">
        <f t="shared" si="5"/>
        <v>0</v>
      </c>
      <c r="F16" s="133">
        <f t="shared" si="5"/>
        <v>6.3492063492063489</v>
      </c>
      <c r="G16" s="133">
        <f t="shared" si="5"/>
        <v>4.7619047619047619</v>
      </c>
      <c r="H16" s="133">
        <f t="shared" si="5"/>
        <v>4.7619047619047619</v>
      </c>
      <c r="I16" s="133">
        <f t="shared" si="5"/>
        <v>6.3492063492063489</v>
      </c>
      <c r="J16" s="133">
        <f t="shared" si="5"/>
        <v>1.5873015873015872</v>
      </c>
      <c r="K16" s="133">
        <f t="shared" si="5"/>
        <v>1.5873015873015872</v>
      </c>
      <c r="L16" s="133">
        <f t="shared" si="5"/>
        <v>0</v>
      </c>
      <c r="M16" s="133">
        <f t="shared" si="5"/>
        <v>71.428571428571431</v>
      </c>
      <c r="N16" s="147">
        <f t="shared" si="6"/>
        <v>63</v>
      </c>
      <c r="O16" s="133">
        <f t="shared" si="7"/>
        <v>0</v>
      </c>
      <c r="P16" s="133">
        <f t="shared" si="7"/>
        <v>3.1746031746031744</v>
      </c>
      <c r="Q16" s="133">
        <f t="shared" si="7"/>
        <v>3.1746031746031744</v>
      </c>
      <c r="R16" s="133">
        <f t="shared" si="7"/>
        <v>28.571428571428569</v>
      </c>
      <c r="S16" s="133">
        <f t="shared" si="7"/>
        <v>31.746031746031743</v>
      </c>
      <c r="T16" s="133">
        <f t="shared" si="7"/>
        <v>20.634920634920633</v>
      </c>
      <c r="U16" s="133">
        <f t="shared" si="7"/>
        <v>12.698412698412698</v>
      </c>
      <c r="V16" s="238">
        <v>37743.418181818182</v>
      </c>
    </row>
    <row r="20" spans="1:21" ht="15" customHeight="1" x14ac:dyDescent="0.15">
      <c r="A20" s="230" t="s">
        <v>868</v>
      </c>
      <c r="B20" s="231"/>
      <c r="C20" s="156">
        <v>1601</v>
      </c>
      <c r="D20" s="156">
        <v>171</v>
      </c>
      <c r="E20" s="156">
        <v>213</v>
      </c>
      <c r="F20" s="156">
        <v>276</v>
      </c>
      <c r="G20" s="156">
        <v>317</v>
      </c>
      <c r="H20" s="156">
        <v>300</v>
      </c>
      <c r="I20" s="156">
        <v>127</v>
      </c>
      <c r="J20" s="156">
        <v>110</v>
      </c>
      <c r="K20" s="156">
        <v>24</v>
      </c>
      <c r="L20" s="156">
        <v>11</v>
      </c>
      <c r="M20" s="156">
        <v>52</v>
      </c>
      <c r="N20" s="114">
        <v>1601</v>
      </c>
      <c r="O20" s="114">
        <v>19</v>
      </c>
      <c r="P20" s="114">
        <v>113</v>
      </c>
      <c r="Q20" s="114">
        <v>156</v>
      </c>
      <c r="R20" s="114">
        <v>572</v>
      </c>
      <c r="S20" s="114">
        <v>354</v>
      </c>
      <c r="T20" s="114">
        <v>289</v>
      </c>
      <c r="U20" s="114">
        <v>98</v>
      </c>
    </row>
    <row r="21" spans="1:21" ht="15" customHeight="1" x14ac:dyDescent="0.15">
      <c r="A21" s="236"/>
      <c r="B21" s="237"/>
      <c r="C21" s="156"/>
      <c r="D21" s="156"/>
      <c r="E21" s="156"/>
      <c r="F21" s="156"/>
      <c r="G21" s="156"/>
      <c r="H21" s="156"/>
      <c r="I21" s="156"/>
      <c r="J21" s="156"/>
      <c r="K21" s="156"/>
      <c r="L21" s="156"/>
      <c r="M21" s="156"/>
    </row>
    <row r="22" spans="1:21" ht="15" customHeight="1" x14ac:dyDescent="0.15">
      <c r="A22" s="242" t="s">
        <v>929</v>
      </c>
      <c r="B22" s="135" t="s">
        <v>633</v>
      </c>
      <c r="C22" s="156">
        <v>42</v>
      </c>
      <c r="D22" s="156">
        <v>20</v>
      </c>
      <c r="E22" s="156">
        <v>3</v>
      </c>
      <c r="F22" s="156">
        <v>9</v>
      </c>
      <c r="G22" s="156">
        <v>3</v>
      </c>
      <c r="H22" s="156">
        <v>3</v>
      </c>
      <c r="I22" s="156">
        <v>3</v>
      </c>
      <c r="J22" s="156">
        <v>1</v>
      </c>
      <c r="K22" s="156">
        <v>0</v>
      </c>
      <c r="L22" s="156">
        <v>0</v>
      </c>
      <c r="M22" s="156">
        <v>0</v>
      </c>
      <c r="N22" s="114">
        <v>42</v>
      </c>
      <c r="O22" s="114">
        <v>2</v>
      </c>
      <c r="P22" s="114">
        <v>9</v>
      </c>
      <c r="Q22" s="114">
        <v>7</v>
      </c>
      <c r="R22" s="114">
        <v>13</v>
      </c>
      <c r="S22" s="114">
        <v>7</v>
      </c>
      <c r="T22" s="114">
        <v>0</v>
      </c>
      <c r="U22" s="114">
        <v>4</v>
      </c>
    </row>
    <row r="23" spans="1:21" ht="15" customHeight="1" x14ac:dyDescent="0.15">
      <c r="A23" s="150" t="s">
        <v>739</v>
      </c>
      <c r="B23" s="129" t="s">
        <v>635</v>
      </c>
      <c r="C23" s="156">
        <v>47</v>
      </c>
      <c r="D23" s="156">
        <v>18</v>
      </c>
      <c r="E23" s="156">
        <v>11</v>
      </c>
      <c r="F23" s="156">
        <v>8</v>
      </c>
      <c r="G23" s="156">
        <v>4</v>
      </c>
      <c r="H23" s="156">
        <v>5</v>
      </c>
      <c r="I23" s="156">
        <v>0</v>
      </c>
      <c r="J23" s="156">
        <v>1</v>
      </c>
      <c r="K23" s="156">
        <v>0</v>
      </c>
      <c r="L23" s="156">
        <v>0</v>
      </c>
      <c r="M23" s="156">
        <v>0</v>
      </c>
      <c r="N23" s="114">
        <v>47</v>
      </c>
      <c r="O23" s="114">
        <v>1</v>
      </c>
      <c r="P23" s="114">
        <v>12</v>
      </c>
      <c r="Q23" s="114">
        <v>8</v>
      </c>
      <c r="R23" s="114">
        <v>19</v>
      </c>
      <c r="S23" s="114">
        <v>2</v>
      </c>
      <c r="T23" s="114">
        <v>2</v>
      </c>
      <c r="U23" s="114">
        <v>3</v>
      </c>
    </row>
    <row r="24" spans="1:21" ht="15" customHeight="1" x14ac:dyDescent="0.15">
      <c r="A24" s="150"/>
      <c r="B24" s="129" t="s">
        <v>636</v>
      </c>
      <c r="C24" s="156">
        <v>187</v>
      </c>
      <c r="D24" s="156">
        <v>40</v>
      </c>
      <c r="E24" s="156">
        <v>36</v>
      </c>
      <c r="F24" s="156">
        <v>57</v>
      </c>
      <c r="G24" s="156">
        <v>24</v>
      </c>
      <c r="H24" s="156">
        <v>23</v>
      </c>
      <c r="I24" s="156">
        <v>6</v>
      </c>
      <c r="J24" s="156">
        <v>0</v>
      </c>
      <c r="K24" s="156">
        <v>1</v>
      </c>
      <c r="L24" s="156">
        <v>0</v>
      </c>
      <c r="M24" s="156">
        <v>0</v>
      </c>
      <c r="N24" s="114">
        <v>187</v>
      </c>
      <c r="O24" s="114">
        <v>3</v>
      </c>
      <c r="P24" s="114">
        <v>40</v>
      </c>
      <c r="Q24" s="114">
        <v>36</v>
      </c>
      <c r="R24" s="114">
        <v>72</v>
      </c>
      <c r="S24" s="114">
        <v>15</v>
      </c>
      <c r="T24" s="114">
        <v>5</v>
      </c>
      <c r="U24" s="114">
        <v>16</v>
      </c>
    </row>
    <row r="25" spans="1:21" ht="15" customHeight="1" x14ac:dyDescent="0.15">
      <c r="A25" s="150"/>
      <c r="B25" s="129" t="s">
        <v>637</v>
      </c>
      <c r="C25" s="156">
        <v>285</v>
      </c>
      <c r="D25" s="156">
        <v>30</v>
      </c>
      <c r="E25" s="156">
        <v>47</v>
      </c>
      <c r="F25" s="156">
        <v>55</v>
      </c>
      <c r="G25" s="156">
        <v>96</v>
      </c>
      <c r="H25" s="156">
        <v>38</v>
      </c>
      <c r="I25" s="156">
        <v>12</v>
      </c>
      <c r="J25" s="156">
        <v>4</v>
      </c>
      <c r="K25" s="156">
        <v>2</v>
      </c>
      <c r="L25" s="156">
        <v>0</v>
      </c>
      <c r="M25" s="156">
        <v>1</v>
      </c>
      <c r="N25" s="114">
        <v>285</v>
      </c>
      <c r="O25" s="114">
        <v>6</v>
      </c>
      <c r="P25" s="114">
        <v>18</v>
      </c>
      <c r="Q25" s="114">
        <v>42</v>
      </c>
      <c r="R25" s="114">
        <v>156</v>
      </c>
      <c r="S25" s="114">
        <v>38</v>
      </c>
      <c r="T25" s="114">
        <v>14</v>
      </c>
      <c r="U25" s="114">
        <v>11</v>
      </c>
    </row>
    <row r="26" spans="1:21" ht="15" customHeight="1" x14ac:dyDescent="0.15">
      <c r="A26" s="150"/>
      <c r="B26" s="129" t="s">
        <v>638</v>
      </c>
      <c r="C26" s="156">
        <v>378</v>
      </c>
      <c r="D26" s="156">
        <v>27</v>
      </c>
      <c r="E26" s="156">
        <v>48</v>
      </c>
      <c r="F26" s="156">
        <v>81</v>
      </c>
      <c r="G26" s="156">
        <v>97</v>
      </c>
      <c r="H26" s="156">
        <v>74</v>
      </c>
      <c r="I26" s="156">
        <v>30</v>
      </c>
      <c r="J26" s="156">
        <v>17</v>
      </c>
      <c r="K26" s="156">
        <v>2</v>
      </c>
      <c r="L26" s="156">
        <v>0</v>
      </c>
      <c r="M26" s="156">
        <v>2</v>
      </c>
      <c r="N26" s="114">
        <v>378</v>
      </c>
      <c r="O26" s="114">
        <v>3</v>
      </c>
      <c r="P26" s="114">
        <v>23</v>
      </c>
      <c r="Q26" s="114">
        <v>41</v>
      </c>
      <c r="R26" s="114">
        <v>177</v>
      </c>
      <c r="S26" s="114">
        <v>88</v>
      </c>
      <c r="T26" s="114">
        <v>27</v>
      </c>
      <c r="U26" s="114">
        <v>19</v>
      </c>
    </row>
    <row r="27" spans="1:21" ht="15" customHeight="1" x14ac:dyDescent="0.15">
      <c r="A27" s="150"/>
      <c r="B27" s="129" t="s">
        <v>639</v>
      </c>
      <c r="C27" s="156">
        <v>176</v>
      </c>
      <c r="D27" s="156">
        <v>14</v>
      </c>
      <c r="E27" s="156">
        <v>29</v>
      </c>
      <c r="F27" s="156">
        <v>26</v>
      </c>
      <c r="G27" s="156">
        <v>37</v>
      </c>
      <c r="H27" s="156">
        <v>46</v>
      </c>
      <c r="I27" s="156">
        <v>14</v>
      </c>
      <c r="J27" s="156">
        <v>4</v>
      </c>
      <c r="K27" s="156">
        <v>5</v>
      </c>
      <c r="L27" s="156">
        <v>0</v>
      </c>
      <c r="M27" s="156">
        <v>1</v>
      </c>
      <c r="N27" s="114">
        <v>176</v>
      </c>
      <c r="O27" s="114">
        <v>1</v>
      </c>
      <c r="P27" s="114">
        <v>4</v>
      </c>
      <c r="Q27" s="114">
        <v>14</v>
      </c>
      <c r="R27" s="114">
        <v>69</v>
      </c>
      <c r="S27" s="114">
        <v>46</v>
      </c>
      <c r="T27" s="114">
        <v>30</v>
      </c>
      <c r="U27" s="114">
        <v>12</v>
      </c>
    </row>
    <row r="28" spans="1:21" ht="15" customHeight="1" x14ac:dyDescent="0.15">
      <c r="A28" s="150"/>
      <c r="B28" s="129" t="s">
        <v>640</v>
      </c>
      <c r="C28" s="156">
        <v>267</v>
      </c>
      <c r="D28" s="156">
        <v>12</v>
      </c>
      <c r="E28" s="156">
        <v>33</v>
      </c>
      <c r="F28" s="156">
        <v>27</v>
      </c>
      <c r="G28" s="156">
        <v>40</v>
      </c>
      <c r="H28" s="156">
        <v>79</v>
      </c>
      <c r="I28" s="156">
        <v>37</v>
      </c>
      <c r="J28" s="156">
        <v>33</v>
      </c>
      <c r="K28" s="156">
        <v>4</v>
      </c>
      <c r="L28" s="156">
        <v>0</v>
      </c>
      <c r="M28" s="156">
        <v>2</v>
      </c>
      <c r="N28" s="114">
        <v>267</v>
      </c>
      <c r="O28" s="114">
        <v>1</v>
      </c>
      <c r="P28" s="114">
        <v>3</v>
      </c>
      <c r="Q28" s="114">
        <v>5</v>
      </c>
      <c r="R28" s="114">
        <v>41</v>
      </c>
      <c r="S28" s="114">
        <v>102</v>
      </c>
      <c r="T28" s="114">
        <v>99</v>
      </c>
      <c r="U28" s="114">
        <v>16</v>
      </c>
    </row>
    <row r="29" spans="1:21" ht="15" customHeight="1" x14ac:dyDescent="0.15">
      <c r="A29" s="150"/>
      <c r="B29" s="129" t="s">
        <v>641</v>
      </c>
      <c r="C29" s="156">
        <v>71</v>
      </c>
      <c r="D29" s="156">
        <v>4</v>
      </c>
      <c r="E29" s="156">
        <v>3</v>
      </c>
      <c r="F29" s="156">
        <v>6</v>
      </c>
      <c r="G29" s="156">
        <v>5</v>
      </c>
      <c r="H29" s="156">
        <v>17</v>
      </c>
      <c r="I29" s="156">
        <v>15</v>
      </c>
      <c r="J29" s="156">
        <v>18</v>
      </c>
      <c r="K29" s="156">
        <v>2</v>
      </c>
      <c r="L29" s="156">
        <v>1</v>
      </c>
      <c r="M29" s="156">
        <v>0</v>
      </c>
      <c r="N29" s="114">
        <v>71</v>
      </c>
      <c r="O29" s="114">
        <v>1</v>
      </c>
      <c r="P29" s="114">
        <v>0</v>
      </c>
      <c r="Q29" s="114">
        <v>0</v>
      </c>
      <c r="R29" s="114">
        <v>5</v>
      </c>
      <c r="S29" s="114">
        <v>19</v>
      </c>
      <c r="T29" s="114">
        <v>42</v>
      </c>
      <c r="U29" s="114">
        <v>4</v>
      </c>
    </row>
    <row r="30" spans="1:21" ht="15" customHeight="1" x14ac:dyDescent="0.15">
      <c r="A30" s="150"/>
      <c r="B30" s="129" t="s">
        <v>642</v>
      </c>
      <c r="C30" s="156">
        <v>73</v>
      </c>
      <c r="D30" s="156">
        <v>4</v>
      </c>
      <c r="E30" s="156">
        <v>3</v>
      </c>
      <c r="F30" s="156">
        <v>1</v>
      </c>
      <c r="G30" s="156">
        <v>8</v>
      </c>
      <c r="H30" s="156">
        <v>11</v>
      </c>
      <c r="I30" s="156">
        <v>6</v>
      </c>
      <c r="J30" s="156">
        <v>30</v>
      </c>
      <c r="K30" s="156">
        <v>7</v>
      </c>
      <c r="L30" s="156">
        <v>2</v>
      </c>
      <c r="M30" s="156">
        <v>1</v>
      </c>
      <c r="N30" s="114">
        <v>73</v>
      </c>
      <c r="O30" s="114">
        <v>0</v>
      </c>
      <c r="P30" s="114">
        <v>0</v>
      </c>
      <c r="Q30" s="114">
        <v>1</v>
      </c>
      <c r="R30" s="114">
        <v>0</v>
      </c>
      <c r="S30" s="114">
        <v>14</v>
      </c>
      <c r="T30" s="114">
        <v>54</v>
      </c>
      <c r="U30" s="114">
        <v>4</v>
      </c>
    </row>
    <row r="31" spans="1:21" ht="15" customHeight="1" x14ac:dyDescent="0.15">
      <c r="A31" s="150"/>
      <c r="B31" s="129" t="s">
        <v>643</v>
      </c>
      <c r="C31" s="156">
        <v>12</v>
      </c>
      <c r="D31" s="156">
        <v>0</v>
      </c>
      <c r="E31" s="156">
        <v>0</v>
      </c>
      <c r="F31" s="156">
        <v>2</v>
      </c>
      <c r="G31" s="156">
        <v>0</v>
      </c>
      <c r="H31" s="156">
        <v>1</v>
      </c>
      <c r="I31" s="156">
        <v>0</v>
      </c>
      <c r="J31" s="156">
        <v>1</v>
      </c>
      <c r="K31" s="156">
        <v>0</v>
      </c>
      <c r="L31" s="156">
        <v>8</v>
      </c>
      <c r="M31" s="156">
        <v>0</v>
      </c>
      <c r="N31" s="114">
        <v>12</v>
      </c>
      <c r="O31" s="114">
        <v>1</v>
      </c>
      <c r="P31" s="114">
        <v>2</v>
      </c>
      <c r="Q31" s="114">
        <v>0</v>
      </c>
      <c r="R31" s="114">
        <v>2</v>
      </c>
      <c r="S31" s="114">
        <v>3</v>
      </c>
      <c r="T31" s="114">
        <v>3</v>
      </c>
      <c r="U31" s="114">
        <v>1</v>
      </c>
    </row>
    <row r="32" spans="1:21" ht="15" customHeight="1" x14ac:dyDescent="0.15">
      <c r="A32" s="236"/>
      <c r="B32" s="130" t="s">
        <v>840</v>
      </c>
      <c r="C32" s="156">
        <v>63</v>
      </c>
      <c r="D32" s="156">
        <v>2</v>
      </c>
      <c r="E32" s="156">
        <v>0</v>
      </c>
      <c r="F32" s="156">
        <v>4</v>
      </c>
      <c r="G32" s="156">
        <v>3</v>
      </c>
      <c r="H32" s="156">
        <v>3</v>
      </c>
      <c r="I32" s="156">
        <v>4</v>
      </c>
      <c r="J32" s="156">
        <v>1</v>
      </c>
      <c r="K32" s="156">
        <v>1</v>
      </c>
      <c r="L32" s="156">
        <v>0</v>
      </c>
      <c r="M32" s="156">
        <v>45</v>
      </c>
      <c r="N32" s="114">
        <v>63</v>
      </c>
      <c r="O32" s="114">
        <v>0</v>
      </c>
      <c r="P32" s="114">
        <v>2</v>
      </c>
      <c r="Q32" s="114">
        <v>2</v>
      </c>
      <c r="R32" s="114">
        <v>18</v>
      </c>
      <c r="S32" s="114">
        <v>20</v>
      </c>
      <c r="T32" s="114">
        <v>13</v>
      </c>
      <c r="U32" s="114">
        <v>8</v>
      </c>
    </row>
  </sheetData>
  <phoneticPr fontId="1"/>
  <pageMargins left="0.39370078740157483" right="0.39370078740157483" top="0.70866141732283472" bottom="0.39370078740157483" header="0.31496062992125984" footer="0.19685039370078741"/>
  <pageSetup paperSize="9" scale="85" orientation="landscape" horizontalDpi="200" verticalDpi="200" r:id="rId1"/>
  <headerFooter alignWithMargins="0">
    <oddHeader>&amp;R[５．その他]　
&amp;A  (&amp;P/&amp;N)</oddHeader>
  </headerFooter>
  <colBreaks count="1" manualBreakCount="1">
    <brk id="13"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F26"/>
  <sheetViews>
    <sheetView showGridLines="0" view="pageBreakPreview" zoomScale="85" zoomScaleNormal="100" zoomScaleSheetLayoutView="85" workbookViewId="0"/>
  </sheetViews>
  <sheetFormatPr defaultColWidth="8" defaultRowHeight="15" customHeight="1" x14ac:dyDescent="0.15"/>
  <cols>
    <col min="1" max="1" width="9.7109375" style="114" customWidth="1"/>
    <col min="2" max="2" width="10.85546875" style="114" customWidth="1"/>
    <col min="3" max="55" width="8.140625" style="114" customWidth="1"/>
    <col min="56" max="58" width="7.7109375" style="114" customWidth="1"/>
    <col min="59" max="16384" width="8" style="114"/>
  </cols>
  <sheetData>
    <row r="1" spans="1:58" ht="15" customHeight="1" x14ac:dyDescent="0.15">
      <c r="C1" s="190" t="s">
        <v>930</v>
      </c>
      <c r="O1" s="190" t="s">
        <v>927</v>
      </c>
      <c r="Z1" s="190" t="s">
        <v>879</v>
      </c>
      <c r="AI1" s="114" t="s">
        <v>931</v>
      </c>
      <c r="AR1" s="114" t="s">
        <v>932</v>
      </c>
      <c r="BD1" s="222" t="s">
        <v>933</v>
      </c>
      <c r="BE1" s="222"/>
    </row>
    <row r="2" spans="1:58" ht="15" customHeight="1" x14ac:dyDescent="0.15">
      <c r="AR2" s="223" t="s">
        <v>934</v>
      </c>
      <c r="AS2" s="224"/>
      <c r="AT2" s="225"/>
      <c r="AU2" s="223" t="s">
        <v>935</v>
      </c>
      <c r="AV2" s="224"/>
      <c r="AW2" s="225"/>
      <c r="AX2" s="223" t="s">
        <v>936</v>
      </c>
      <c r="AY2" s="224"/>
      <c r="AZ2" s="225"/>
      <c r="BA2" s="223" t="s">
        <v>937</v>
      </c>
      <c r="BB2" s="224"/>
      <c r="BC2" s="225"/>
      <c r="BD2" s="223" t="s">
        <v>934</v>
      </c>
      <c r="BE2" s="224"/>
      <c r="BF2" s="225"/>
    </row>
    <row r="3" spans="1:58" s="123" customFormat="1" ht="33.75" x14ac:dyDescent="0.15">
      <c r="A3" s="115"/>
      <c r="B3" s="117"/>
      <c r="C3" s="159" t="s">
        <v>835</v>
      </c>
      <c r="D3" s="159" t="s">
        <v>633</v>
      </c>
      <c r="E3" s="159" t="s">
        <v>635</v>
      </c>
      <c r="F3" s="159" t="s">
        <v>636</v>
      </c>
      <c r="G3" s="159" t="s">
        <v>637</v>
      </c>
      <c r="H3" s="159" t="s">
        <v>638</v>
      </c>
      <c r="I3" s="159" t="s">
        <v>639</v>
      </c>
      <c r="J3" s="159" t="s">
        <v>640</v>
      </c>
      <c r="K3" s="159" t="s">
        <v>641</v>
      </c>
      <c r="L3" s="159" t="s">
        <v>642</v>
      </c>
      <c r="M3" s="159" t="s">
        <v>643</v>
      </c>
      <c r="N3" s="159" t="s">
        <v>840</v>
      </c>
      <c r="O3" s="159" t="s">
        <v>835</v>
      </c>
      <c r="P3" s="159" t="s">
        <v>633</v>
      </c>
      <c r="Q3" s="159" t="s">
        <v>646</v>
      </c>
      <c r="R3" s="159" t="s">
        <v>647</v>
      </c>
      <c r="S3" s="159" t="s">
        <v>648</v>
      </c>
      <c r="T3" s="159" t="s">
        <v>649</v>
      </c>
      <c r="U3" s="159" t="s">
        <v>650</v>
      </c>
      <c r="V3" s="159" t="s">
        <v>651</v>
      </c>
      <c r="W3" s="159" t="s">
        <v>652</v>
      </c>
      <c r="X3" s="159" t="s">
        <v>643</v>
      </c>
      <c r="Y3" s="159" t="s">
        <v>840</v>
      </c>
      <c r="Z3" s="159" t="s">
        <v>835</v>
      </c>
      <c r="AA3" s="193" t="s">
        <v>854</v>
      </c>
      <c r="AB3" s="194" t="s">
        <v>855</v>
      </c>
      <c r="AC3" s="194" t="s">
        <v>856</v>
      </c>
      <c r="AD3" s="194" t="s">
        <v>857</v>
      </c>
      <c r="AE3" s="194" t="s">
        <v>858</v>
      </c>
      <c r="AF3" s="194" t="s">
        <v>859</v>
      </c>
      <c r="AG3" s="215" t="s">
        <v>852</v>
      </c>
      <c r="AH3" s="159" t="s">
        <v>928</v>
      </c>
      <c r="AI3" s="159" t="s">
        <v>835</v>
      </c>
      <c r="AJ3" s="160" t="s">
        <v>854</v>
      </c>
      <c r="AK3" s="160" t="s">
        <v>855</v>
      </c>
      <c r="AL3" s="160" t="s">
        <v>856</v>
      </c>
      <c r="AM3" s="160" t="s">
        <v>857</v>
      </c>
      <c r="AN3" s="160" t="s">
        <v>858</v>
      </c>
      <c r="AO3" s="159" t="s">
        <v>859</v>
      </c>
      <c r="AP3" s="159" t="s">
        <v>852</v>
      </c>
      <c r="AQ3" s="159" t="s">
        <v>928</v>
      </c>
      <c r="AR3" s="227" t="s">
        <v>938</v>
      </c>
      <c r="AS3" s="228" t="s">
        <v>939</v>
      </c>
      <c r="AT3" s="229" t="s">
        <v>940</v>
      </c>
      <c r="AU3" s="227" t="s">
        <v>938</v>
      </c>
      <c r="AV3" s="228" t="s">
        <v>939</v>
      </c>
      <c r="AW3" s="229" t="s">
        <v>940</v>
      </c>
      <c r="AX3" s="227" t="s">
        <v>938</v>
      </c>
      <c r="AY3" s="228" t="s">
        <v>939</v>
      </c>
      <c r="AZ3" s="229" t="s">
        <v>940</v>
      </c>
      <c r="BA3" s="227" t="s">
        <v>938</v>
      </c>
      <c r="BB3" s="228" t="s">
        <v>939</v>
      </c>
      <c r="BC3" s="229" t="s">
        <v>940</v>
      </c>
      <c r="BD3" s="227" t="s">
        <v>938</v>
      </c>
      <c r="BE3" s="228" t="s">
        <v>939</v>
      </c>
      <c r="BF3" s="229" t="s">
        <v>940</v>
      </c>
    </row>
    <row r="4" spans="1:58" ht="15" customHeight="1" x14ac:dyDescent="0.15">
      <c r="A4" s="230" t="s">
        <v>868</v>
      </c>
      <c r="B4" s="231"/>
      <c r="C4" s="128">
        <f t="shared" ref="C4:AP4" si="0">C17</f>
        <v>1601</v>
      </c>
      <c r="D4" s="128">
        <f t="shared" si="0"/>
        <v>42</v>
      </c>
      <c r="E4" s="128">
        <f t="shared" si="0"/>
        <v>47</v>
      </c>
      <c r="F4" s="128">
        <f t="shared" si="0"/>
        <v>187</v>
      </c>
      <c r="G4" s="128">
        <f t="shared" si="0"/>
        <v>285</v>
      </c>
      <c r="H4" s="128">
        <f t="shared" si="0"/>
        <v>378</v>
      </c>
      <c r="I4" s="128">
        <f t="shared" si="0"/>
        <v>176</v>
      </c>
      <c r="J4" s="128">
        <f t="shared" si="0"/>
        <v>267</v>
      </c>
      <c r="K4" s="128">
        <f t="shared" si="0"/>
        <v>71</v>
      </c>
      <c r="L4" s="128">
        <f t="shared" si="0"/>
        <v>73</v>
      </c>
      <c r="M4" s="128">
        <f t="shared" si="0"/>
        <v>12</v>
      </c>
      <c r="N4" s="128">
        <f t="shared" si="0"/>
        <v>63</v>
      </c>
      <c r="O4" s="128">
        <f t="shared" si="0"/>
        <v>1601</v>
      </c>
      <c r="P4" s="128">
        <f t="shared" si="0"/>
        <v>171</v>
      </c>
      <c r="Q4" s="128">
        <f t="shared" si="0"/>
        <v>213</v>
      </c>
      <c r="R4" s="128">
        <f t="shared" si="0"/>
        <v>276</v>
      </c>
      <c r="S4" s="128">
        <f t="shared" si="0"/>
        <v>317</v>
      </c>
      <c r="T4" s="128">
        <f t="shared" si="0"/>
        <v>300</v>
      </c>
      <c r="U4" s="128">
        <f t="shared" si="0"/>
        <v>127</v>
      </c>
      <c r="V4" s="128">
        <f t="shared" si="0"/>
        <v>110</v>
      </c>
      <c r="W4" s="128">
        <f t="shared" si="0"/>
        <v>24</v>
      </c>
      <c r="X4" s="128">
        <f t="shared" si="0"/>
        <v>11</v>
      </c>
      <c r="Y4" s="128">
        <f t="shared" si="0"/>
        <v>52</v>
      </c>
      <c r="Z4" s="128">
        <f t="shared" si="0"/>
        <v>1601</v>
      </c>
      <c r="AA4" s="128">
        <f t="shared" si="0"/>
        <v>19</v>
      </c>
      <c r="AB4" s="128">
        <f t="shared" si="0"/>
        <v>113</v>
      </c>
      <c r="AC4" s="128">
        <f t="shared" si="0"/>
        <v>156</v>
      </c>
      <c r="AD4" s="128">
        <f t="shared" si="0"/>
        <v>572</v>
      </c>
      <c r="AE4" s="128">
        <f t="shared" si="0"/>
        <v>354</v>
      </c>
      <c r="AF4" s="128">
        <f t="shared" si="0"/>
        <v>289</v>
      </c>
      <c r="AG4" s="128">
        <f t="shared" si="0"/>
        <v>98</v>
      </c>
      <c r="AH4" s="232">
        <v>21596.984697272121</v>
      </c>
      <c r="AI4" s="128">
        <f t="shared" si="0"/>
        <v>1582</v>
      </c>
      <c r="AJ4" s="128">
        <f t="shared" si="0"/>
        <v>134</v>
      </c>
      <c r="AK4" s="128">
        <f t="shared" si="0"/>
        <v>105</v>
      </c>
      <c r="AL4" s="128">
        <f t="shared" si="0"/>
        <v>93</v>
      </c>
      <c r="AM4" s="128">
        <f t="shared" si="0"/>
        <v>298</v>
      </c>
      <c r="AN4" s="128">
        <f t="shared" si="0"/>
        <v>181</v>
      </c>
      <c r="AO4" s="128">
        <f t="shared" si="0"/>
        <v>119</v>
      </c>
      <c r="AP4" s="128">
        <f t="shared" si="0"/>
        <v>652</v>
      </c>
      <c r="AQ4" s="232">
        <v>15164.829784946236</v>
      </c>
      <c r="AR4" s="233">
        <v>618</v>
      </c>
      <c r="AS4" s="234">
        <v>41.690938511326863</v>
      </c>
      <c r="AT4" s="235">
        <v>31</v>
      </c>
      <c r="AU4" s="233">
        <v>972</v>
      </c>
      <c r="AV4" s="234">
        <v>7.3076131687242798</v>
      </c>
      <c r="AW4" s="235">
        <v>5</v>
      </c>
      <c r="AX4" s="233">
        <v>1010</v>
      </c>
      <c r="AY4" s="234">
        <v>37.855445544554456</v>
      </c>
      <c r="AZ4" s="235">
        <v>31</v>
      </c>
      <c r="BA4" s="233">
        <v>652</v>
      </c>
      <c r="BB4" s="234">
        <v>0.495398773006135</v>
      </c>
      <c r="BC4" s="235">
        <v>0</v>
      </c>
      <c r="BD4" s="233">
        <v>236</v>
      </c>
      <c r="BE4" s="234">
        <v>14.610169491525424</v>
      </c>
      <c r="BF4" s="235">
        <v>13</v>
      </c>
    </row>
    <row r="5" spans="1:58" ht="15" customHeight="1" x14ac:dyDescent="0.15">
      <c r="A5" s="236"/>
      <c r="B5" s="237"/>
      <c r="C5" s="134">
        <f>IF(SUM(D5:N5)&gt;100,"－",SUM(D5:N5))</f>
        <v>100.00000000000001</v>
      </c>
      <c r="D5" s="133">
        <f t="shared" ref="D5:N5" si="1">D4/$C4*100</f>
        <v>2.623360399750156</v>
      </c>
      <c r="E5" s="133">
        <f t="shared" si="1"/>
        <v>2.9356652092442226</v>
      </c>
      <c r="F5" s="133">
        <f t="shared" si="1"/>
        <v>11.680199875078076</v>
      </c>
      <c r="G5" s="133">
        <f t="shared" si="1"/>
        <v>17.801374141161773</v>
      </c>
      <c r="H5" s="133">
        <f t="shared" si="1"/>
        <v>23.610243597751403</v>
      </c>
      <c r="I5" s="133">
        <f t="shared" si="1"/>
        <v>10.99312929419113</v>
      </c>
      <c r="J5" s="133">
        <f t="shared" si="1"/>
        <v>16.677076826983136</v>
      </c>
      <c r="K5" s="133">
        <f t="shared" si="1"/>
        <v>4.4347282948157405</v>
      </c>
      <c r="L5" s="133">
        <f t="shared" si="1"/>
        <v>4.5596502186133669</v>
      </c>
      <c r="M5" s="133">
        <f t="shared" si="1"/>
        <v>0.74953154278575895</v>
      </c>
      <c r="N5" s="133">
        <f t="shared" si="1"/>
        <v>3.9350405996252342</v>
      </c>
      <c r="O5" s="134">
        <f>IF(SUM(P5:Y5)&gt;100,"－",SUM(P5:Y5))</f>
        <v>100</v>
      </c>
      <c r="P5" s="133">
        <f t="shared" ref="P5:Y5" si="2">P4/$O4*100</f>
        <v>10.680824484697064</v>
      </c>
      <c r="Q5" s="133">
        <f t="shared" si="2"/>
        <v>13.304184884447221</v>
      </c>
      <c r="R5" s="133">
        <f t="shared" si="2"/>
        <v>17.239225484072453</v>
      </c>
      <c r="S5" s="133">
        <f t="shared" si="2"/>
        <v>19.800124921923796</v>
      </c>
      <c r="T5" s="133">
        <f t="shared" si="2"/>
        <v>18.738288569643974</v>
      </c>
      <c r="U5" s="133">
        <f t="shared" si="2"/>
        <v>7.9325421611492821</v>
      </c>
      <c r="V5" s="133">
        <f t="shared" si="2"/>
        <v>6.8707058088694568</v>
      </c>
      <c r="W5" s="133">
        <f t="shared" si="2"/>
        <v>1.4990630855715179</v>
      </c>
      <c r="X5" s="133">
        <f t="shared" si="2"/>
        <v>0.68707058088694561</v>
      </c>
      <c r="Y5" s="133">
        <f t="shared" si="2"/>
        <v>3.2479700187382887</v>
      </c>
      <c r="Z5" s="134" t="str">
        <f>IF(SUM(AA5:AG5)&gt;100,"－",SUM(AA5:AG5))</f>
        <v>－</v>
      </c>
      <c r="AA5" s="133">
        <f t="shared" ref="AA5:AG5" si="3">AA4/$AI4*100</f>
        <v>1.2010113780025284</v>
      </c>
      <c r="AB5" s="133">
        <f t="shared" si="3"/>
        <v>7.1428571428571423</v>
      </c>
      <c r="AC5" s="133">
        <f t="shared" si="3"/>
        <v>9.8609355246523389</v>
      </c>
      <c r="AD5" s="133">
        <f t="shared" si="3"/>
        <v>36.156763590391911</v>
      </c>
      <c r="AE5" s="133">
        <f t="shared" si="3"/>
        <v>22.376738305941846</v>
      </c>
      <c r="AF5" s="133">
        <f t="shared" si="3"/>
        <v>18.268015170670036</v>
      </c>
      <c r="AG5" s="133">
        <f t="shared" si="3"/>
        <v>6.1946902654867255</v>
      </c>
      <c r="AH5" s="238"/>
      <c r="AI5" s="134">
        <f>IF(SUM(AJ5:AP5)&gt;100,"－",SUM(AJ5:AP5))</f>
        <v>100</v>
      </c>
      <c r="AJ5" s="133">
        <f t="shared" ref="AJ5:AP5" si="4">AJ4/$AI4*100</f>
        <v>8.470290771175728</v>
      </c>
      <c r="AK5" s="133">
        <f t="shared" si="4"/>
        <v>6.6371681415929213</v>
      </c>
      <c r="AL5" s="133">
        <f t="shared" si="4"/>
        <v>5.8786346396965863</v>
      </c>
      <c r="AM5" s="133">
        <f t="shared" si="4"/>
        <v>18.83691529709229</v>
      </c>
      <c r="AN5" s="133">
        <f t="shared" si="4"/>
        <v>11.441213653603034</v>
      </c>
      <c r="AO5" s="133">
        <f t="shared" si="4"/>
        <v>7.5221238938053103</v>
      </c>
      <c r="AP5" s="133">
        <f t="shared" si="4"/>
        <v>41.213653603034132</v>
      </c>
      <c r="AQ5" s="238"/>
      <c r="AR5" s="239"/>
      <c r="AS5" s="240"/>
      <c r="AT5" s="241"/>
      <c r="AU5" s="239"/>
      <c r="AV5" s="240"/>
      <c r="AW5" s="241"/>
      <c r="AX5" s="239"/>
      <c r="AY5" s="240"/>
      <c r="AZ5" s="241"/>
      <c r="BA5" s="239"/>
      <c r="BB5" s="240"/>
      <c r="BC5" s="241"/>
      <c r="BD5" s="239"/>
      <c r="BE5" s="240"/>
      <c r="BF5" s="241"/>
    </row>
    <row r="6" spans="1:58" ht="15" customHeight="1" x14ac:dyDescent="0.15">
      <c r="A6" s="242" t="s">
        <v>869</v>
      </c>
      <c r="B6" s="243" t="s">
        <v>617</v>
      </c>
      <c r="C6" s="128">
        <f t="shared" ref="C6:C13" si="5">C19</f>
        <v>48</v>
      </c>
      <c r="D6" s="139">
        <f t="shared" ref="D6:N13" si="6">IF($C6=0,0,D19/$C6*100)</f>
        <v>12.5</v>
      </c>
      <c r="E6" s="139">
        <f t="shared" si="6"/>
        <v>10.416666666666668</v>
      </c>
      <c r="F6" s="139">
        <f t="shared" si="6"/>
        <v>39.583333333333329</v>
      </c>
      <c r="G6" s="139">
        <f t="shared" si="6"/>
        <v>16.666666666666664</v>
      </c>
      <c r="H6" s="139">
        <f t="shared" si="6"/>
        <v>18.75</v>
      </c>
      <c r="I6" s="139">
        <f t="shared" si="6"/>
        <v>0</v>
      </c>
      <c r="J6" s="139">
        <f t="shared" si="6"/>
        <v>2.083333333333333</v>
      </c>
      <c r="K6" s="139">
        <f t="shared" si="6"/>
        <v>0</v>
      </c>
      <c r="L6" s="139">
        <f t="shared" si="6"/>
        <v>0</v>
      </c>
      <c r="M6" s="139">
        <f t="shared" si="6"/>
        <v>0</v>
      </c>
      <c r="N6" s="139">
        <f t="shared" si="6"/>
        <v>0</v>
      </c>
      <c r="O6" s="128">
        <f t="shared" ref="O6:O13" si="7">O19</f>
        <v>48</v>
      </c>
      <c r="P6" s="139">
        <f t="shared" ref="P6:Y13" si="8">IF($O6=0,0,P19/$O6*100)</f>
        <v>52.083333333333336</v>
      </c>
      <c r="Q6" s="139">
        <f t="shared" si="8"/>
        <v>27.083333333333332</v>
      </c>
      <c r="R6" s="139">
        <f t="shared" si="8"/>
        <v>12.5</v>
      </c>
      <c r="S6" s="139">
        <f t="shared" si="8"/>
        <v>6.25</v>
      </c>
      <c r="T6" s="139">
        <f t="shared" si="8"/>
        <v>2.083333333333333</v>
      </c>
      <c r="U6" s="139">
        <f t="shared" si="8"/>
        <v>0</v>
      </c>
      <c r="V6" s="139">
        <f t="shared" si="8"/>
        <v>0</v>
      </c>
      <c r="W6" s="139">
        <f t="shared" si="8"/>
        <v>0</v>
      </c>
      <c r="X6" s="139">
        <f t="shared" si="8"/>
        <v>0</v>
      </c>
      <c r="Y6" s="139">
        <f t="shared" si="8"/>
        <v>0</v>
      </c>
      <c r="Z6" s="128">
        <f t="shared" ref="Z6:Z13" si="9">Z19</f>
        <v>48</v>
      </c>
      <c r="AA6" s="139">
        <f t="shared" ref="AA6:AG13" si="10">IF($AI6=0,0,AA19/$AI6*100)</f>
        <v>6.666666666666667</v>
      </c>
      <c r="AB6" s="139">
        <f t="shared" si="10"/>
        <v>68.888888888888886</v>
      </c>
      <c r="AC6" s="139">
        <f t="shared" si="10"/>
        <v>17.777777777777779</v>
      </c>
      <c r="AD6" s="139">
        <f t="shared" si="10"/>
        <v>6.666666666666667</v>
      </c>
      <c r="AE6" s="139">
        <f t="shared" si="10"/>
        <v>0</v>
      </c>
      <c r="AF6" s="139">
        <f t="shared" si="10"/>
        <v>2.2222222222222223</v>
      </c>
      <c r="AG6" s="139">
        <f t="shared" si="10"/>
        <v>4.4444444444444446</v>
      </c>
      <c r="AH6" s="232">
        <v>7221.891304347826</v>
      </c>
      <c r="AI6" s="128">
        <f t="shared" ref="AI6:AI13" si="11">AI19</f>
        <v>45</v>
      </c>
      <c r="AJ6" s="139">
        <f t="shared" ref="AJ6:AP13" si="12">IF($AI6=0,0,AJ19/$AI6*100)</f>
        <v>8.8888888888888893</v>
      </c>
      <c r="AK6" s="139">
        <f t="shared" si="12"/>
        <v>33.333333333333329</v>
      </c>
      <c r="AL6" s="139">
        <f t="shared" si="12"/>
        <v>4.4444444444444446</v>
      </c>
      <c r="AM6" s="139">
        <f t="shared" si="12"/>
        <v>0</v>
      </c>
      <c r="AN6" s="139">
        <f t="shared" si="12"/>
        <v>0</v>
      </c>
      <c r="AO6" s="139">
        <f t="shared" si="12"/>
        <v>0</v>
      </c>
      <c r="AP6" s="139">
        <f t="shared" si="12"/>
        <v>53.333333333333336</v>
      </c>
      <c r="AQ6" s="232">
        <v>1834.8571428571429</v>
      </c>
      <c r="AR6" s="233">
        <v>15</v>
      </c>
      <c r="AS6" s="234">
        <v>5.6</v>
      </c>
      <c r="AT6" s="235">
        <v>4</v>
      </c>
      <c r="AU6" s="233">
        <v>24</v>
      </c>
      <c r="AV6" s="234">
        <v>3.9166666666666665</v>
      </c>
      <c r="AW6" s="235">
        <v>4</v>
      </c>
      <c r="AX6" s="233">
        <v>17</v>
      </c>
      <c r="AY6" s="234">
        <v>1.7647058823529411</v>
      </c>
      <c r="AZ6" s="235">
        <v>0</v>
      </c>
      <c r="BA6" s="233">
        <v>16</v>
      </c>
      <c r="BB6" s="234">
        <v>0</v>
      </c>
      <c r="BC6" s="235">
        <v>0</v>
      </c>
      <c r="BD6" s="233">
        <v>4</v>
      </c>
      <c r="BE6" s="234">
        <v>12.5</v>
      </c>
      <c r="BF6" s="235">
        <v>8.5</v>
      </c>
    </row>
    <row r="7" spans="1:58" ht="15" customHeight="1" x14ac:dyDescent="0.15">
      <c r="A7" s="150" t="s">
        <v>871</v>
      </c>
      <c r="B7" s="244" t="s">
        <v>618</v>
      </c>
      <c r="C7" s="143">
        <f t="shared" si="5"/>
        <v>65</v>
      </c>
      <c r="D7" s="142">
        <f t="shared" si="6"/>
        <v>7.6923076923076925</v>
      </c>
      <c r="E7" s="142">
        <f t="shared" si="6"/>
        <v>13.846153846153847</v>
      </c>
      <c r="F7" s="142">
        <f t="shared" si="6"/>
        <v>26.153846153846157</v>
      </c>
      <c r="G7" s="142">
        <f t="shared" si="6"/>
        <v>23.076923076923077</v>
      </c>
      <c r="H7" s="142">
        <f t="shared" si="6"/>
        <v>15.384615384615385</v>
      </c>
      <c r="I7" s="142">
        <f t="shared" si="6"/>
        <v>4.6153846153846159</v>
      </c>
      <c r="J7" s="142">
        <f t="shared" si="6"/>
        <v>3.0769230769230771</v>
      </c>
      <c r="K7" s="142">
        <f t="shared" si="6"/>
        <v>0</v>
      </c>
      <c r="L7" s="142">
        <f t="shared" si="6"/>
        <v>0</v>
      </c>
      <c r="M7" s="142">
        <f t="shared" si="6"/>
        <v>3.0769230769230771</v>
      </c>
      <c r="N7" s="142">
        <f t="shared" si="6"/>
        <v>3.0769230769230771</v>
      </c>
      <c r="O7" s="143">
        <f t="shared" si="7"/>
        <v>65</v>
      </c>
      <c r="P7" s="142">
        <f t="shared" si="8"/>
        <v>44.61538461538462</v>
      </c>
      <c r="Q7" s="142">
        <f t="shared" si="8"/>
        <v>26.153846153846157</v>
      </c>
      <c r="R7" s="142">
        <f t="shared" si="8"/>
        <v>15.384615384615385</v>
      </c>
      <c r="S7" s="142">
        <f t="shared" si="8"/>
        <v>9.2307692307692317</v>
      </c>
      <c r="T7" s="142">
        <f t="shared" si="8"/>
        <v>1.5384615384615385</v>
      </c>
      <c r="U7" s="142">
        <f t="shared" si="8"/>
        <v>0</v>
      </c>
      <c r="V7" s="142">
        <f t="shared" si="8"/>
        <v>0</v>
      </c>
      <c r="W7" s="142">
        <f t="shared" si="8"/>
        <v>0</v>
      </c>
      <c r="X7" s="142">
        <f t="shared" si="8"/>
        <v>3.0769230769230771</v>
      </c>
      <c r="Y7" s="142">
        <f t="shared" si="8"/>
        <v>0</v>
      </c>
      <c r="Z7" s="143">
        <f t="shared" si="9"/>
        <v>65</v>
      </c>
      <c r="AA7" s="142">
        <f t="shared" si="10"/>
        <v>10.16949152542373</v>
      </c>
      <c r="AB7" s="142">
        <f t="shared" si="10"/>
        <v>52.542372881355938</v>
      </c>
      <c r="AC7" s="142">
        <f t="shared" si="10"/>
        <v>25.423728813559322</v>
      </c>
      <c r="AD7" s="142">
        <f t="shared" si="10"/>
        <v>13.559322033898304</v>
      </c>
      <c r="AE7" s="142">
        <f t="shared" si="10"/>
        <v>1.6949152542372881</v>
      </c>
      <c r="AF7" s="142">
        <f t="shared" si="10"/>
        <v>1.6949152542372881</v>
      </c>
      <c r="AG7" s="142">
        <f t="shared" si="10"/>
        <v>5.0847457627118651</v>
      </c>
      <c r="AH7" s="245">
        <v>7093.822580645161</v>
      </c>
      <c r="AI7" s="143">
        <f t="shared" si="11"/>
        <v>59</v>
      </c>
      <c r="AJ7" s="142">
        <f t="shared" si="12"/>
        <v>6.7796610169491522</v>
      </c>
      <c r="AK7" s="142">
        <f t="shared" si="12"/>
        <v>32.20338983050847</v>
      </c>
      <c r="AL7" s="142">
        <f t="shared" si="12"/>
        <v>11.864406779661017</v>
      </c>
      <c r="AM7" s="142">
        <f t="shared" si="12"/>
        <v>1.6949152542372881</v>
      </c>
      <c r="AN7" s="142">
        <f t="shared" si="12"/>
        <v>0</v>
      </c>
      <c r="AO7" s="142">
        <f t="shared" si="12"/>
        <v>0</v>
      </c>
      <c r="AP7" s="142">
        <f t="shared" si="12"/>
        <v>47.457627118644069</v>
      </c>
      <c r="AQ7" s="245">
        <v>3505.8064516129034</v>
      </c>
      <c r="AR7" s="246">
        <v>21</v>
      </c>
      <c r="AS7" s="247">
        <v>12.666666666666666</v>
      </c>
      <c r="AT7" s="248">
        <v>4</v>
      </c>
      <c r="AU7" s="246">
        <v>33</v>
      </c>
      <c r="AV7" s="247">
        <v>4.5757575757575761</v>
      </c>
      <c r="AW7" s="248">
        <v>4</v>
      </c>
      <c r="AX7" s="246">
        <v>25</v>
      </c>
      <c r="AY7" s="247">
        <v>8.36</v>
      </c>
      <c r="AZ7" s="248">
        <v>0</v>
      </c>
      <c r="BA7" s="246">
        <v>21</v>
      </c>
      <c r="BB7" s="247">
        <v>9.5238095238095233E-2</v>
      </c>
      <c r="BC7" s="248">
        <v>0</v>
      </c>
      <c r="BD7" s="246">
        <v>10</v>
      </c>
      <c r="BE7" s="247">
        <v>8.5</v>
      </c>
      <c r="BF7" s="248">
        <v>8.5</v>
      </c>
    </row>
    <row r="8" spans="1:58" ht="15" customHeight="1" x14ac:dyDescent="0.15">
      <c r="A8" s="150"/>
      <c r="B8" s="244" t="s">
        <v>619</v>
      </c>
      <c r="C8" s="143">
        <f t="shared" si="5"/>
        <v>370</v>
      </c>
      <c r="D8" s="142">
        <f t="shared" si="6"/>
        <v>5.1351351351351351</v>
      </c>
      <c r="E8" s="142">
        <f t="shared" si="6"/>
        <v>5.9459459459459465</v>
      </c>
      <c r="F8" s="142">
        <f t="shared" si="6"/>
        <v>20.54054054054054</v>
      </c>
      <c r="G8" s="142">
        <f t="shared" si="6"/>
        <v>29.45945945945946</v>
      </c>
      <c r="H8" s="142">
        <f t="shared" si="6"/>
        <v>26.486486486486488</v>
      </c>
      <c r="I8" s="142">
        <f t="shared" si="6"/>
        <v>7.0270270270270272</v>
      </c>
      <c r="J8" s="142">
        <f t="shared" si="6"/>
        <v>3.5135135135135136</v>
      </c>
      <c r="K8" s="142">
        <f t="shared" si="6"/>
        <v>0</v>
      </c>
      <c r="L8" s="142">
        <f t="shared" si="6"/>
        <v>0</v>
      </c>
      <c r="M8" s="142">
        <f t="shared" si="6"/>
        <v>0</v>
      </c>
      <c r="N8" s="142">
        <f t="shared" si="6"/>
        <v>1.8918918918918921</v>
      </c>
      <c r="O8" s="143">
        <f t="shared" si="7"/>
        <v>370</v>
      </c>
      <c r="P8" s="142">
        <f t="shared" si="8"/>
        <v>11.081081081081082</v>
      </c>
      <c r="Q8" s="142">
        <f t="shared" si="8"/>
        <v>17.567567567567568</v>
      </c>
      <c r="R8" s="142">
        <f t="shared" si="8"/>
        <v>27.837837837837835</v>
      </c>
      <c r="S8" s="142">
        <f t="shared" si="8"/>
        <v>25.945945945945947</v>
      </c>
      <c r="T8" s="142">
        <f t="shared" si="8"/>
        <v>10.27027027027027</v>
      </c>
      <c r="U8" s="142">
        <f t="shared" si="8"/>
        <v>3.5135135135135136</v>
      </c>
      <c r="V8" s="142">
        <f t="shared" si="8"/>
        <v>1.8918918918918921</v>
      </c>
      <c r="W8" s="142">
        <f t="shared" si="8"/>
        <v>0.27027027027027029</v>
      </c>
      <c r="X8" s="142">
        <f t="shared" si="8"/>
        <v>0</v>
      </c>
      <c r="Y8" s="142">
        <f t="shared" si="8"/>
        <v>1.6216216216216217</v>
      </c>
      <c r="Z8" s="143">
        <f t="shared" si="9"/>
        <v>370</v>
      </c>
      <c r="AA8" s="142">
        <f t="shared" si="10"/>
        <v>1.0928961748633881</v>
      </c>
      <c r="AB8" s="142">
        <f t="shared" si="10"/>
        <v>9.8360655737704921</v>
      </c>
      <c r="AC8" s="142">
        <f t="shared" si="10"/>
        <v>23.224043715846996</v>
      </c>
      <c r="AD8" s="142">
        <f t="shared" si="10"/>
        <v>57.923497267759558</v>
      </c>
      <c r="AE8" s="142">
        <f t="shared" si="10"/>
        <v>0.81967213114754101</v>
      </c>
      <c r="AF8" s="142">
        <f t="shared" si="10"/>
        <v>0.54644808743169404</v>
      </c>
      <c r="AG8" s="142">
        <f t="shared" si="10"/>
        <v>7.6502732240437163</v>
      </c>
      <c r="AH8" s="245">
        <v>12239.274853801169</v>
      </c>
      <c r="AI8" s="143">
        <f t="shared" si="11"/>
        <v>366</v>
      </c>
      <c r="AJ8" s="142">
        <f t="shared" si="12"/>
        <v>10.655737704918032</v>
      </c>
      <c r="AK8" s="142">
        <f t="shared" si="12"/>
        <v>9.0163934426229506</v>
      </c>
      <c r="AL8" s="142">
        <f t="shared" si="12"/>
        <v>12.841530054644808</v>
      </c>
      <c r="AM8" s="142">
        <f t="shared" si="12"/>
        <v>29.234972677595628</v>
      </c>
      <c r="AN8" s="142">
        <f t="shared" si="12"/>
        <v>0</v>
      </c>
      <c r="AO8" s="142">
        <f t="shared" si="12"/>
        <v>0</v>
      </c>
      <c r="AP8" s="142">
        <f t="shared" si="12"/>
        <v>38.251366120218577</v>
      </c>
      <c r="AQ8" s="245">
        <v>8792.1592920353978</v>
      </c>
      <c r="AR8" s="246">
        <v>139</v>
      </c>
      <c r="AS8" s="247">
        <v>21.640287769784173</v>
      </c>
      <c r="AT8" s="248">
        <v>13</v>
      </c>
      <c r="AU8" s="246">
        <v>227</v>
      </c>
      <c r="AV8" s="247">
        <v>7.713656387665198</v>
      </c>
      <c r="AW8" s="248">
        <v>5</v>
      </c>
      <c r="AX8" s="246">
        <v>215</v>
      </c>
      <c r="AY8" s="247">
        <v>15.525581395348837</v>
      </c>
      <c r="AZ8" s="248">
        <v>9</v>
      </c>
      <c r="BA8" s="246">
        <v>151</v>
      </c>
      <c r="BB8" s="247">
        <v>0.75496688741721851</v>
      </c>
      <c r="BC8" s="248">
        <v>0</v>
      </c>
      <c r="BD8" s="246">
        <v>53</v>
      </c>
      <c r="BE8" s="247">
        <v>11.716981132075471</v>
      </c>
      <c r="BF8" s="248">
        <v>11</v>
      </c>
    </row>
    <row r="9" spans="1:58" ht="15" customHeight="1" x14ac:dyDescent="0.15">
      <c r="A9" s="150"/>
      <c r="B9" s="244" t="s">
        <v>620</v>
      </c>
      <c r="C9" s="143">
        <f t="shared" si="5"/>
        <v>370</v>
      </c>
      <c r="D9" s="142">
        <f t="shared" si="6"/>
        <v>1.0810810810810811</v>
      </c>
      <c r="E9" s="142">
        <f t="shared" si="6"/>
        <v>1.6216216216216217</v>
      </c>
      <c r="F9" s="142">
        <f t="shared" si="6"/>
        <v>12.702702702702704</v>
      </c>
      <c r="G9" s="142">
        <f t="shared" si="6"/>
        <v>24.864864864864867</v>
      </c>
      <c r="H9" s="142">
        <f t="shared" si="6"/>
        <v>33.243243243243242</v>
      </c>
      <c r="I9" s="142">
        <f t="shared" si="6"/>
        <v>13.513513513513514</v>
      </c>
      <c r="J9" s="142">
        <f t="shared" si="6"/>
        <v>7.5675675675675684</v>
      </c>
      <c r="K9" s="142">
        <f t="shared" si="6"/>
        <v>0.27027027027027029</v>
      </c>
      <c r="L9" s="142">
        <f t="shared" si="6"/>
        <v>0.27027027027027029</v>
      </c>
      <c r="M9" s="142">
        <f t="shared" si="6"/>
        <v>0.27027027027027029</v>
      </c>
      <c r="N9" s="142">
        <f t="shared" si="6"/>
        <v>4.5945945945945947</v>
      </c>
      <c r="O9" s="143">
        <f t="shared" si="7"/>
        <v>370</v>
      </c>
      <c r="P9" s="142">
        <f t="shared" si="8"/>
        <v>10.27027027027027</v>
      </c>
      <c r="Q9" s="142">
        <f t="shared" si="8"/>
        <v>14.594594594594595</v>
      </c>
      <c r="R9" s="142">
        <f t="shared" si="8"/>
        <v>18.918918918918919</v>
      </c>
      <c r="S9" s="142">
        <f t="shared" si="8"/>
        <v>27.837837837837835</v>
      </c>
      <c r="T9" s="142">
        <f t="shared" si="8"/>
        <v>17.567567567567568</v>
      </c>
      <c r="U9" s="142">
        <f t="shared" si="8"/>
        <v>4.5945945945945947</v>
      </c>
      <c r="V9" s="142">
        <f t="shared" si="8"/>
        <v>1.0810810810810811</v>
      </c>
      <c r="W9" s="142">
        <f t="shared" si="8"/>
        <v>0.81081081081081086</v>
      </c>
      <c r="X9" s="142">
        <f t="shared" si="8"/>
        <v>0.27027027027027029</v>
      </c>
      <c r="Y9" s="142">
        <f t="shared" si="8"/>
        <v>4.0540540540540544</v>
      </c>
      <c r="Z9" s="143">
        <f t="shared" si="9"/>
        <v>370</v>
      </c>
      <c r="AA9" s="142">
        <f t="shared" si="10"/>
        <v>0.81743869209809261</v>
      </c>
      <c r="AB9" s="142">
        <f t="shared" si="10"/>
        <v>2.4523160762942782</v>
      </c>
      <c r="AC9" s="142">
        <f t="shared" si="10"/>
        <v>10.081743869209809</v>
      </c>
      <c r="AD9" s="142">
        <f t="shared" si="10"/>
        <v>76.294277929155314</v>
      </c>
      <c r="AE9" s="142">
        <f t="shared" si="10"/>
        <v>5.9945504087193457</v>
      </c>
      <c r="AF9" s="142">
        <f t="shared" si="10"/>
        <v>1.9073569482288828</v>
      </c>
      <c r="AG9" s="142">
        <f t="shared" si="10"/>
        <v>3.2697547683923704</v>
      </c>
      <c r="AH9" s="245">
        <v>19933.212290502794</v>
      </c>
      <c r="AI9" s="143">
        <f t="shared" si="11"/>
        <v>367</v>
      </c>
      <c r="AJ9" s="142">
        <f t="shared" si="12"/>
        <v>6.2670299727520433</v>
      </c>
      <c r="AK9" s="142">
        <f t="shared" si="12"/>
        <v>4.6321525885558579</v>
      </c>
      <c r="AL9" s="142">
        <f t="shared" si="12"/>
        <v>8.1743869209809272</v>
      </c>
      <c r="AM9" s="142">
        <f t="shared" si="12"/>
        <v>39.509536784741144</v>
      </c>
      <c r="AN9" s="142">
        <f t="shared" si="12"/>
        <v>1.6348773841961852</v>
      </c>
      <c r="AO9" s="142">
        <f t="shared" si="12"/>
        <v>0</v>
      </c>
      <c r="AP9" s="142">
        <f t="shared" si="12"/>
        <v>39.782016348773844</v>
      </c>
      <c r="AQ9" s="245">
        <v>12560.299095022625</v>
      </c>
      <c r="AR9" s="246">
        <v>140</v>
      </c>
      <c r="AS9" s="247">
        <v>28.571428571428573</v>
      </c>
      <c r="AT9" s="248">
        <v>18</v>
      </c>
      <c r="AU9" s="246">
        <v>232</v>
      </c>
      <c r="AV9" s="247">
        <v>8.262931034482758</v>
      </c>
      <c r="AW9" s="248">
        <v>6</v>
      </c>
      <c r="AX9" s="246">
        <v>223</v>
      </c>
      <c r="AY9" s="247">
        <v>23.269058295964125</v>
      </c>
      <c r="AZ9" s="248">
        <v>13</v>
      </c>
      <c r="BA9" s="246">
        <v>146</v>
      </c>
      <c r="BB9" s="247">
        <v>0.4589041095890411</v>
      </c>
      <c r="BC9" s="248">
        <v>0</v>
      </c>
      <c r="BD9" s="246">
        <v>60</v>
      </c>
      <c r="BE9" s="247">
        <v>13.766666666666667</v>
      </c>
      <c r="BF9" s="248">
        <v>13</v>
      </c>
    </row>
    <row r="10" spans="1:58" ht="15" customHeight="1" x14ac:dyDescent="0.15">
      <c r="A10" s="150"/>
      <c r="B10" s="244" t="s">
        <v>621</v>
      </c>
      <c r="C10" s="143">
        <f t="shared" si="5"/>
        <v>291</v>
      </c>
      <c r="D10" s="142">
        <f t="shared" si="6"/>
        <v>2.4054982817869419</v>
      </c>
      <c r="E10" s="142">
        <f t="shared" si="6"/>
        <v>0.6872852233676976</v>
      </c>
      <c r="F10" s="142">
        <f t="shared" si="6"/>
        <v>6.8728522336769764</v>
      </c>
      <c r="G10" s="142">
        <f t="shared" si="6"/>
        <v>14.0893470790378</v>
      </c>
      <c r="H10" s="142">
        <f t="shared" si="6"/>
        <v>31.615120274914087</v>
      </c>
      <c r="I10" s="142">
        <f t="shared" si="6"/>
        <v>15.120274914089347</v>
      </c>
      <c r="J10" s="142">
        <f t="shared" si="6"/>
        <v>21.993127147766323</v>
      </c>
      <c r="K10" s="142">
        <f t="shared" si="6"/>
        <v>1.0309278350515463</v>
      </c>
      <c r="L10" s="142">
        <f t="shared" si="6"/>
        <v>0.3436426116838488</v>
      </c>
      <c r="M10" s="142">
        <f t="shared" si="6"/>
        <v>0.6872852233676976</v>
      </c>
      <c r="N10" s="142">
        <f t="shared" si="6"/>
        <v>5.1546391752577314</v>
      </c>
      <c r="O10" s="143">
        <f t="shared" si="7"/>
        <v>291</v>
      </c>
      <c r="P10" s="142">
        <f t="shared" si="8"/>
        <v>6.1855670103092786</v>
      </c>
      <c r="Q10" s="142">
        <f t="shared" si="8"/>
        <v>9.9656357388316152</v>
      </c>
      <c r="R10" s="142">
        <f t="shared" si="8"/>
        <v>14.776632302405499</v>
      </c>
      <c r="S10" s="142">
        <f t="shared" si="8"/>
        <v>17.525773195876287</v>
      </c>
      <c r="T10" s="142">
        <f t="shared" si="8"/>
        <v>30.584192439862544</v>
      </c>
      <c r="U10" s="142">
        <f t="shared" si="8"/>
        <v>12.027491408934708</v>
      </c>
      <c r="V10" s="142">
        <f t="shared" si="8"/>
        <v>4.1237113402061851</v>
      </c>
      <c r="W10" s="142">
        <f t="shared" si="8"/>
        <v>0.3436426116838488</v>
      </c>
      <c r="X10" s="142">
        <f t="shared" si="8"/>
        <v>0.6872852233676976</v>
      </c>
      <c r="Y10" s="142">
        <f t="shared" si="8"/>
        <v>3.7800687285223367</v>
      </c>
      <c r="Z10" s="143">
        <f t="shared" si="9"/>
        <v>291</v>
      </c>
      <c r="AA10" s="142">
        <f t="shared" si="10"/>
        <v>0</v>
      </c>
      <c r="AB10" s="142">
        <f t="shared" si="10"/>
        <v>0.6872852233676976</v>
      </c>
      <c r="AC10" s="142">
        <f t="shared" si="10"/>
        <v>2.0618556701030926</v>
      </c>
      <c r="AD10" s="142">
        <f t="shared" si="10"/>
        <v>17.869415807560138</v>
      </c>
      <c r="AE10" s="142">
        <f t="shared" si="10"/>
        <v>69.7594501718213</v>
      </c>
      <c r="AF10" s="142">
        <f t="shared" si="10"/>
        <v>3.7800687285223367</v>
      </c>
      <c r="AG10" s="142">
        <f t="shared" si="10"/>
        <v>5.8419243986254292</v>
      </c>
      <c r="AH10" s="245">
        <v>24114.226277372261</v>
      </c>
      <c r="AI10" s="143">
        <f t="shared" si="11"/>
        <v>291</v>
      </c>
      <c r="AJ10" s="142">
        <f t="shared" si="12"/>
        <v>7.9037800687285218</v>
      </c>
      <c r="AK10" s="142">
        <f t="shared" si="12"/>
        <v>2.0618556701030926</v>
      </c>
      <c r="AL10" s="142">
        <f t="shared" si="12"/>
        <v>1.7182130584192441</v>
      </c>
      <c r="AM10" s="142">
        <f t="shared" si="12"/>
        <v>10.652920962199312</v>
      </c>
      <c r="AN10" s="142">
        <f t="shared" si="12"/>
        <v>29.553264604810998</v>
      </c>
      <c r="AO10" s="142">
        <f t="shared" si="12"/>
        <v>0.6872852233676976</v>
      </c>
      <c r="AP10" s="142">
        <f t="shared" si="12"/>
        <v>47.422680412371129</v>
      </c>
      <c r="AQ10" s="245">
        <v>17777.49019607843</v>
      </c>
      <c r="AR10" s="246">
        <v>101</v>
      </c>
      <c r="AS10" s="247">
        <v>46.534653465346537</v>
      </c>
      <c r="AT10" s="248">
        <v>42</v>
      </c>
      <c r="AU10" s="246">
        <v>169</v>
      </c>
      <c r="AV10" s="247">
        <v>7.5029585798816569</v>
      </c>
      <c r="AW10" s="248">
        <v>5</v>
      </c>
      <c r="AX10" s="246">
        <v>197</v>
      </c>
      <c r="AY10" s="247">
        <v>43.492385786802032</v>
      </c>
      <c r="AZ10" s="248">
        <v>40</v>
      </c>
      <c r="BA10" s="246">
        <v>106</v>
      </c>
      <c r="BB10" s="247">
        <v>0.69811320754716977</v>
      </c>
      <c r="BC10" s="248">
        <v>0</v>
      </c>
      <c r="BD10" s="246">
        <v>46</v>
      </c>
      <c r="BE10" s="247">
        <v>17.586956521739129</v>
      </c>
      <c r="BF10" s="248">
        <v>18</v>
      </c>
    </row>
    <row r="11" spans="1:58" ht="15" customHeight="1" x14ac:dyDescent="0.15">
      <c r="A11" s="150"/>
      <c r="B11" s="244" t="s">
        <v>622</v>
      </c>
      <c r="C11" s="143">
        <f t="shared" si="5"/>
        <v>256</v>
      </c>
      <c r="D11" s="142">
        <f t="shared" si="6"/>
        <v>0</v>
      </c>
      <c r="E11" s="142">
        <f t="shared" si="6"/>
        <v>0</v>
      </c>
      <c r="F11" s="142">
        <f t="shared" si="6"/>
        <v>1.5625</v>
      </c>
      <c r="G11" s="142">
        <f t="shared" si="6"/>
        <v>4.6875</v>
      </c>
      <c r="H11" s="142">
        <f t="shared" si="6"/>
        <v>14.453125</v>
      </c>
      <c r="I11" s="142">
        <f t="shared" si="6"/>
        <v>13.671875</v>
      </c>
      <c r="J11" s="142">
        <f t="shared" si="6"/>
        <v>40.625</v>
      </c>
      <c r="K11" s="142">
        <f t="shared" si="6"/>
        <v>10.9375</v>
      </c>
      <c r="L11" s="142">
        <f t="shared" si="6"/>
        <v>9.765625</v>
      </c>
      <c r="M11" s="142">
        <f t="shared" si="6"/>
        <v>0.78125</v>
      </c>
      <c r="N11" s="142">
        <f t="shared" si="6"/>
        <v>3.515625</v>
      </c>
      <c r="O11" s="143">
        <f t="shared" si="7"/>
        <v>256</v>
      </c>
      <c r="P11" s="142">
        <f t="shared" si="8"/>
        <v>3.90625</v>
      </c>
      <c r="Q11" s="142">
        <f t="shared" si="8"/>
        <v>9.765625</v>
      </c>
      <c r="R11" s="142">
        <f t="shared" si="8"/>
        <v>13.28125</v>
      </c>
      <c r="S11" s="142">
        <f t="shared" si="8"/>
        <v>13.671875</v>
      </c>
      <c r="T11" s="142">
        <f t="shared" si="8"/>
        <v>25</v>
      </c>
      <c r="U11" s="142">
        <f t="shared" si="8"/>
        <v>11.71875</v>
      </c>
      <c r="V11" s="142">
        <f t="shared" si="8"/>
        <v>14.84375</v>
      </c>
      <c r="W11" s="142">
        <f t="shared" si="8"/>
        <v>3.515625</v>
      </c>
      <c r="X11" s="142">
        <f t="shared" si="8"/>
        <v>0.390625</v>
      </c>
      <c r="Y11" s="142">
        <f t="shared" si="8"/>
        <v>3.90625</v>
      </c>
      <c r="Z11" s="143">
        <f t="shared" si="9"/>
        <v>256</v>
      </c>
      <c r="AA11" s="142">
        <f t="shared" si="10"/>
        <v>1.1857707509881421</v>
      </c>
      <c r="AB11" s="142">
        <f t="shared" si="10"/>
        <v>0.79051383399209485</v>
      </c>
      <c r="AC11" s="142">
        <f t="shared" si="10"/>
        <v>0.79051383399209485</v>
      </c>
      <c r="AD11" s="142">
        <f t="shared" si="10"/>
        <v>3.1620553359683794</v>
      </c>
      <c r="AE11" s="142">
        <f t="shared" si="10"/>
        <v>39.920948616600796</v>
      </c>
      <c r="AF11" s="142">
        <f t="shared" si="10"/>
        <v>49.802371541501977</v>
      </c>
      <c r="AG11" s="142">
        <f t="shared" si="10"/>
        <v>5.5335968379446641</v>
      </c>
      <c r="AH11" s="245">
        <v>30171.462809917357</v>
      </c>
      <c r="AI11" s="143">
        <f t="shared" si="11"/>
        <v>253</v>
      </c>
      <c r="AJ11" s="142">
        <f t="shared" si="12"/>
        <v>8.695652173913043</v>
      </c>
      <c r="AK11" s="142">
        <f t="shared" si="12"/>
        <v>3.1620553359683794</v>
      </c>
      <c r="AL11" s="142">
        <f t="shared" si="12"/>
        <v>0</v>
      </c>
      <c r="AM11" s="142">
        <f t="shared" si="12"/>
        <v>3.1620553359683794</v>
      </c>
      <c r="AN11" s="142">
        <f t="shared" si="12"/>
        <v>28.063241106719367</v>
      </c>
      <c r="AO11" s="142">
        <f t="shared" si="12"/>
        <v>19.762845849802371</v>
      </c>
      <c r="AP11" s="142">
        <f t="shared" si="12"/>
        <v>37.154150197628461</v>
      </c>
      <c r="AQ11" s="245">
        <v>22461.364779874213</v>
      </c>
      <c r="AR11" s="246">
        <v>106</v>
      </c>
      <c r="AS11" s="247">
        <v>63.367924528301884</v>
      </c>
      <c r="AT11" s="248">
        <v>70.5</v>
      </c>
      <c r="AU11" s="246">
        <v>160</v>
      </c>
      <c r="AV11" s="247">
        <v>7.1875</v>
      </c>
      <c r="AW11" s="248">
        <v>5</v>
      </c>
      <c r="AX11" s="246">
        <v>188</v>
      </c>
      <c r="AY11" s="247">
        <v>59.069148936170215</v>
      </c>
      <c r="AZ11" s="248">
        <v>62</v>
      </c>
      <c r="BA11" s="246">
        <v>109</v>
      </c>
      <c r="BB11" s="247">
        <v>0.19266055045871561</v>
      </c>
      <c r="BC11" s="248">
        <v>0</v>
      </c>
      <c r="BD11" s="246">
        <v>37</v>
      </c>
      <c r="BE11" s="247">
        <v>16.351351351351351</v>
      </c>
      <c r="BF11" s="248">
        <v>17</v>
      </c>
    </row>
    <row r="12" spans="1:58" ht="15" customHeight="1" x14ac:dyDescent="0.15">
      <c r="A12" s="150"/>
      <c r="B12" s="244" t="s">
        <v>623</v>
      </c>
      <c r="C12" s="143">
        <f t="shared" si="5"/>
        <v>174</v>
      </c>
      <c r="D12" s="142">
        <f t="shared" si="6"/>
        <v>0.57471264367816088</v>
      </c>
      <c r="E12" s="142">
        <f t="shared" si="6"/>
        <v>1.1494252873563218</v>
      </c>
      <c r="F12" s="142">
        <f t="shared" si="6"/>
        <v>0.57471264367816088</v>
      </c>
      <c r="G12" s="142">
        <f t="shared" si="6"/>
        <v>1.1494252873563218</v>
      </c>
      <c r="H12" s="142">
        <f t="shared" si="6"/>
        <v>2.8735632183908044</v>
      </c>
      <c r="I12" s="142">
        <f t="shared" si="6"/>
        <v>9.1954022988505741</v>
      </c>
      <c r="J12" s="142">
        <f t="shared" si="6"/>
        <v>31.03448275862069</v>
      </c>
      <c r="K12" s="142">
        <f t="shared" si="6"/>
        <v>22.413793103448278</v>
      </c>
      <c r="L12" s="142">
        <f t="shared" si="6"/>
        <v>24.137931034482758</v>
      </c>
      <c r="M12" s="142">
        <f t="shared" si="6"/>
        <v>2.8735632183908044</v>
      </c>
      <c r="N12" s="142">
        <f t="shared" si="6"/>
        <v>4.0229885057471266</v>
      </c>
      <c r="O12" s="143">
        <f t="shared" si="7"/>
        <v>174</v>
      </c>
      <c r="P12" s="142">
        <f t="shared" si="8"/>
        <v>4.5977011494252871</v>
      </c>
      <c r="Q12" s="142">
        <f t="shared" si="8"/>
        <v>4.0229885057471266</v>
      </c>
      <c r="R12" s="142">
        <f t="shared" si="8"/>
        <v>4.5977011494252871</v>
      </c>
      <c r="S12" s="142">
        <f t="shared" si="8"/>
        <v>9.7701149425287355</v>
      </c>
      <c r="T12" s="142">
        <f t="shared" si="8"/>
        <v>21.264367816091951</v>
      </c>
      <c r="U12" s="142">
        <f t="shared" si="8"/>
        <v>17.241379310344829</v>
      </c>
      <c r="V12" s="142">
        <f t="shared" si="8"/>
        <v>27.011494252873565</v>
      </c>
      <c r="W12" s="142">
        <f t="shared" si="8"/>
        <v>5.7471264367816088</v>
      </c>
      <c r="X12" s="142">
        <f t="shared" si="8"/>
        <v>2.8735632183908044</v>
      </c>
      <c r="Y12" s="142">
        <f t="shared" si="8"/>
        <v>2.8735632183908044</v>
      </c>
      <c r="Z12" s="143">
        <f t="shared" si="9"/>
        <v>174</v>
      </c>
      <c r="AA12" s="142">
        <f t="shared" si="10"/>
        <v>0</v>
      </c>
      <c r="AB12" s="142">
        <f t="shared" si="10"/>
        <v>0</v>
      </c>
      <c r="AC12" s="142">
        <f t="shared" si="10"/>
        <v>1.1494252873563218</v>
      </c>
      <c r="AD12" s="142">
        <f t="shared" si="10"/>
        <v>1.7241379310344827</v>
      </c>
      <c r="AE12" s="142">
        <f t="shared" si="10"/>
        <v>10.919540229885058</v>
      </c>
      <c r="AF12" s="142">
        <f t="shared" si="10"/>
        <v>78.735632183908038</v>
      </c>
      <c r="AG12" s="142">
        <f t="shared" si="10"/>
        <v>7.4712643678160928</v>
      </c>
      <c r="AH12" s="245">
        <v>37778.950310559005</v>
      </c>
      <c r="AI12" s="143">
        <f t="shared" si="11"/>
        <v>174</v>
      </c>
      <c r="AJ12" s="142">
        <f t="shared" si="12"/>
        <v>10.344827586206897</v>
      </c>
      <c r="AK12" s="142">
        <f t="shared" si="12"/>
        <v>3.4482758620689653</v>
      </c>
      <c r="AL12" s="142">
        <f t="shared" si="12"/>
        <v>1.1494252873563218</v>
      </c>
      <c r="AM12" s="142">
        <f t="shared" si="12"/>
        <v>1.1494252873563218</v>
      </c>
      <c r="AN12" s="142">
        <f t="shared" si="12"/>
        <v>8.6206896551724146</v>
      </c>
      <c r="AO12" s="142">
        <f t="shared" si="12"/>
        <v>37.356321839080458</v>
      </c>
      <c r="AP12" s="142">
        <f t="shared" si="12"/>
        <v>37.931034482758619</v>
      </c>
      <c r="AQ12" s="245">
        <v>24947.588888888891</v>
      </c>
      <c r="AR12" s="246">
        <v>90</v>
      </c>
      <c r="AS12" s="247">
        <v>74.577777777777783</v>
      </c>
      <c r="AT12" s="248">
        <v>71.5</v>
      </c>
      <c r="AU12" s="246">
        <v>111</v>
      </c>
      <c r="AV12" s="247">
        <v>6.2072072072072073</v>
      </c>
      <c r="AW12" s="248">
        <v>4</v>
      </c>
      <c r="AX12" s="246">
        <v>129</v>
      </c>
      <c r="AY12" s="247">
        <v>70.945736434108525</v>
      </c>
      <c r="AZ12" s="248">
        <v>71</v>
      </c>
      <c r="BA12" s="246">
        <v>96</v>
      </c>
      <c r="BB12" s="247">
        <v>0.41666666666666669</v>
      </c>
      <c r="BC12" s="248">
        <v>0</v>
      </c>
      <c r="BD12" s="246">
        <v>22</v>
      </c>
      <c r="BE12" s="247">
        <v>18.59090909090909</v>
      </c>
      <c r="BF12" s="248">
        <v>21</v>
      </c>
    </row>
    <row r="13" spans="1:58" ht="15" customHeight="1" x14ac:dyDescent="0.15">
      <c r="A13" s="236"/>
      <c r="B13" s="152" t="s">
        <v>840</v>
      </c>
      <c r="C13" s="147">
        <f t="shared" si="5"/>
        <v>27</v>
      </c>
      <c r="D13" s="133">
        <f t="shared" si="6"/>
        <v>0</v>
      </c>
      <c r="E13" s="133">
        <f t="shared" si="6"/>
        <v>3.7037037037037033</v>
      </c>
      <c r="F13" s="133">
        <f t="shared" si="6"/>
        <v>11.111111111111111</v>
      </c>
      <c r="G13" s="133">
        <f t="shared" si="6"/>
        <v>22.222222222222221</v>
      </c>
      <c r="H13" s="133">
        <f t="shared" si="6"/>
        <v>14.814814814814813</v>
      </c>
      <c r="I13" s="133">
        <f t="shared" si="6"/>
        <v>7.4074074074074066</v>
      </c>
      <c r="J13" s="133">
        <f t="shared" si="6"/>
        <v>3.7037037037037033</v>
      </c>
      <c r="K13" s="133">
        <f t="shared" si="6"/>
        <v>0</v>
      </c>
      <c r="L13" s="133">
        <f t="shared" si="6"/>
        <v>14.814814814814813</v>
      </c>
      <c r="M13" s="133">
        <f t="shared" si="6"/>
        <v>0</v>
      </c>
      <c r="N13" s="133">
        <f t="shared" si="6"/>
        <v>22.222222222222221</v>
      </c>
      <c r="O13" s="147">
        <f t="shared" si="7"/>
        <v>27</v>
      </c>
      <c r="P13" s="133">
        <f t="shared" si="8"/>
        <v>7.4074074074074066</v>
      </c>
      <c r="Q13" s="133">
        <f t="shared" si="8"/>
        <v>11.111111111111111</v>
      </c>
      <c r="R13" s="133">
        <f t="shared" si="8"/>
        <v>7.4074074074074066</v>
      </c>
      <c r="S13" s="133">
        <f t="shared" si="8"/>
        <v>22.222222222222221</v>
      </c>
      <c r="T13" s="133">
        <f t="shared" si="8"/>
        <v>18.518518518518519</v>
      </c>
      <c r="U13" s="133">
        <f t="shared" si="8"/>
        <v>7.4074074074074066</v>
      </c>
      <c r="V13" s="133">
        <f t="shared" si="8"/>
        <v>7.4074074074074066</v>
      </c>
      <c r="W13" s="133">
        <f t="shared" si="8"/>
        <v>0</v>
      </c>
      <c r="X13" s="133">
        <f t="shared" si="8"/>
        <v>0</v>
      </c>
      <c r="Y13" s="133">
        <f t="shared" si="8"/>
        <v>18.518518518518519</v>
      </c>
      <c r="Z13" s="147">
        <f t="shared" si="9"/>
        <v>27</v>
      </c>
      <c r="AA13" s="133">
        <f t="shared" si="10"/>
        <v>0</v>
      </c>
      <c r="AB13" s="133">
        <f t="shared" si="10"/>
        <v>7.4074074074074066</v>
      </c>
      <c r="AC13" s="133">
        <f t="shared" si="10"/>
        <v>3.7037037037037033</v>
      </c>
      <c r="AD13" s="133">
        <f t="shared" si="10"/>
        <v>22.222222222222221</v>
      </c>
      <c r="AE13" s="133">
        <f t="shared" si="10"/>
        <v>18.518518518518519</v>
      </c>
      <c r="AF13" s="133">
        <f t="shared" si="10"/>
        <v>14.814814814814813</v>
      </c>
      <c r="AG13" s="133">
        <f t="shared" si="10"/>
        <v>33.333333333333329</v>
      </c>
      <c r="AH13" s="238">
        <v>20839.944444444445</v>
      </c>
      <c r="AI13" s="147">
        <f t="shared" si="11"/>
        <v>27</v>
      </c>
      <c r="AJ13" s="133">
        <f t="shared" si="12"/>
        <v>3.7037037037037033</v>
      </c>
      <c r="AK13" s="133">
        <f t="shared" si="12"/>
        <v>3.7037037037037033</v>
      </c>
      <c r="AL13" s="133">
        <f t="shared" si="12"/>
        <v>0</v>
      </c>
      <c r="AM13" s="133">
        <f t="shared" si="12"/>
        <v>14.814814814814813</v>
      </c>
      <c r="AN13" s="133">
        <f t="shared" si="12"/>
        <v>11.111111111111111</v>
      </c>
      <c r="AO13" s="133">
        <f t="shared" si="12"/>
        <v>7.4074074074074066</v>
      </c>
      <c r="AP13" s="133">
        <f t="shared" si="12"/>
        <v>59.259259259259252</v>
      </c>
      <c r="AQ13" s="238">
        <v>18870.272727272728</v>
      </c>
      <c r="AR13" s="239">
        <v>6</v>
      </c>
      <c r="AS13" s="240">
        <v>46.333333333333336</v>
      </c>
      <c r="AT13" s="241">
        <v>35</v>
      </c>
      <c r="AU13" s="239">
        <v>16</v>
      </c>
      <c r="AV13" s="240">
        <v>5.1875</v>
      </c>
      <c r="AW13" s="241">
        <v>5</v>
      </c>
      <c r="AX13" s="239">
        <v>16</v>
      </c>
      <c r="AY13" s="240">
        <v>40.1875</v>
      </c>
      <c r="AZ13" s="241">
        <v>30</v>
      </c>
      <c r="BA13" s="239">
        <v>7</v>
      </c>
      <c r="BB13" s="240">
        <v>0.7142857142857143</v>
      </c>
      <c r="BC13" s="241">
        <v>0</v>
      </c>
      <c r="BD13" s="239">
        <v>4</v>
      </c>
      <c r="BE13" s="240">
        <v>10.75</v>
      </c>
      <c r="BF13" s="241">
        <v>8</v>
      </c>
    </row>
    <row r="17" spans="1:58" ht="15" customHeight="1" x14ac:dyDescent="0.15">
      <c r="A17" s="230" t="s">
        <v>868</v>
      </c>
      <c r="B17" s="231"/>
      <c r="C17" s="156">
        <v>1601</v>
      </c>
      <c r="D17" s="156">
        <v>42</v>
      </c>
      <c r="E17" s="156">
        <v>47</v>
      </c>
      <c r="F17" s="156">
        <v>187</v>
      </c>
      <c r="G17" s="156">
        <v>285</v>
      </c>
      <c r="H17" s="156">
        <v>378</v>
      </c>
      <c r="I17" s="156">
        <v>176</v>
      </c>
      <c r="J17" s="156">
        <v>267</v>
      </c>
      <c r="K17" s="156">
        <v>71</v>
      </c>
      <c r="L17" s="156">
        <v>73</v>
      </c>
      <c r="M17" s="156">
        <v>12</v>
      </c>
      <c r="N17" s="156">
        <v>63</v>
      </c>
      <c r="O17" s="156">
        <v>1601</v>
      </c>
      <c r="P17" s="156">
        <v>171</v>
      </c>
      <c r="Q17" s="156">
        <v>213</v>
      </c>
      <c r="R17" s="156">
        <v>276</v>
      </c>
      <c r="S17" s="156">
        <v>317</v>
      </c>
      <c r="T17" s="156">
        <v>300</v>
      </c>
      <c r="U17" s="156">
        <v>127</v>
      </c>
      <c r="V17" s="156">
        <v>110</v>
      </c>
      <c r="W17" s="156">
        <v>24</v>
      </c>
      <c r="X17" s="156">
        <v>11</v>
      </c>
      <c r="Y17" s="156">
        <v>52</v>
      </c>
      <c r="Z17" s="114">
        <v>1601</v>
      </c>
      <c r="AA17" s="114">
        <v>19</v>
      </c>
      <c r="AB17" s="114">
        <v>113</v>
      </c>
      <c r="AC17" s="114">
        <v>156</v>
      </c>
      <c r="AD17" s="114">
        <v>572</v>
      </c>
      <c r="AE17" s="114">
        <v>354</v>
      </c>
      <c r="AF17" s="114">
        <v>289</v>
      </c>
      <c r="AG17" s="114">
        <v>98</v>
      </c>
      <c r="AI17" s="156">
        <v>1582</v>
      </c>
      <c r="AJ17" s="156">
        <v>134</v>
      </c>
      <c r="AK17" s="156">
        <v>105</v>
      </c>
      <c r="AL17" s="156">
        <v>93</v>
      </c>
      <c r="AM17" s="156">
        <v>298</v>
      </c>
      <c r="AN17" s="156">
        <v>181</v>
      </c>
      <c r="AO17" s="156">
        <v>119</v>
      </c>
      <c r="AP17" s="156">
        <v>652</v>
      </c>
      <c r="AQ17" s="156"/>
      <c r="AR17" s="156"/>
      <c r="AS17" s="156"/>
      <c r="AT17" s="156"/>
      <c r="AU17" s="156"/>
      <c r="AV17" s="156"/>
      <c r="AW17" s="156"/>
      <c r="AX17" s="156"/>
      <c r="AY17" s="156"/>
      <c r="AZ17" s="156"/>
      <c r="BA17" s="156"/>
      <c r="BB17" s="156"/>
      <c r="BC17" s="156"/>
      <c r="BD17" s="156"/>
      <c r="BE17" s="156"/>
      <c r="BF17" s="156"/>
    </row>
    <row r="18" spans="1:58" ht="15" customHeight="1" x14ac:dyDescent="0.15">
      <c r="A18" s="236"/>
      <c r="B18" s="237"/>
      <c r="C18" s="156"/>
      <c r="D18" s="156"/>
      <c r="E18" s="156"/>
      <c r="F18" s="156"/>
      <c r="G18" s="156"/>
      <c r="H18" s="156"/>
      <c r="I18" s="156"/>
      <c r="J18" s="156"/>
      <c r="K18" s="156"/>
      <c r="L18" s="156"/>
      <c r="M18" s="156"/>
      <c r="N18" s="156"/>
      <c r="O18" s="156"/>
      <c r="P18" s="156"/>
      <c r="Q18" s="156"/>
      <c r="R18" s="156"/>
      <c r="S18" s="156"/>
      <c r="T18" s="156"/>
      <c r="U18" s="156"/>
      <c r="V18" s="156"/>
      <c r="W18" s="156"/>
      <c r="X18" s="156"/>
      <c r="Y18" s="156"/>
      <c r="AI18" s="156"/>
      <c r="AJ18" s="156"/>
      <c r="AK18" s="156"/>
      <c r="AL18" s="156"/>
      <c r="AM18" s="156"/>
      <c r="AN18" s="156"/>
      <c r="AO18" s="156"/>
      <c r="AP18" s="156"/>
      <c r="AQ18" s="156"/>
      <c r="AR18" s="156"/>
      <c r="AS18" s="156"/>
      <c r="AT18" s="156"/>
      <c r="AU18" s="156"/>
      <c r="AV18" s="156"/>
      <c r="AW18" s="156"/>
      <c r="AX18" s="156"/>
      <c r="AY18" s="156"/>
      <c r="AZ18" s="156"/>
      <c r="BA18" s="156"/>
      <c r="BB18" s="156"/>
      <c r="BC18" s="156"/>
      <c r="BD18" s="156"/>
      <c r="BE18" s="156"/>
      <c r="BF18" s="156"/>
    </row>
    <row r="19" spans="1:58" ht="15" customHeight="1" x14ac:dyDescent="0.15">
      <c r="A19" s="242" t="s">
        <v>869</v>
      </c>
      <c r="B19" s="243" t="s">
        <v>617</v>
      </c>
      <c r="C19" s="156">
        <v>48</v>
      </c>
      <c r="D19" s="156">
        <v>6</v>
      </c>
      <c r="E19" s="156">
        <v>5</v>
      </c>
      <c r="F19" s="156">
        <v>19</v>
      </c>
      <c r="G19" s="156">
        <v>8</v>
      </c>
      <c r="H19" s="156">
        <v>9</v>
      </c>
      <c r="I19" s="156">
        <v>0</v>
      </c>
      <c r="J19" s="156">
        <v>1</v>
      </c>
      <c r="K19" s="156">
        <v>0</v>
      </c>
      <c r="L19" s="156">
        <v>0</v>
      </c>
      <c r="M19" s="156">
        <v>0</v>
      </c>
      <c r="N19" s="156">
        <v>0</v>
      </c>
      <c r="O19" s="156">
        <v>48</v>
      </c>
      <c r="P19" s="156">
        <v>25</v>
      </c>
      <c r="Q19" s="156">
        <v>13</v>
      </c>
      <c r="R19" s="156">
        <v>6</v>
      </c>
      <c r="S19" s="156">
        <v>3</v>
      </c>
      <c r="T19" s="156">
        <v>1</v>
      </c>
      <c r="U19" s="156">
        <v>0</v>
      </c>
      <c r="V19" s="156">
        <v>0</v>
      </c>
      <c r="W19" s="156">
        <v>0</v>
      </c>
      <c r="X19" s="156">
        <v>0</v>
      </c>
      <c r="Y19" s="156">
        <v>0</v>
      </c>
      <c r="Z19" s="114">
        <v>48</v>
      </c>
      <c r="AA19" s="114">
        <v>3</v>
      </c>
      <c r="AB19" s="114">
        <v>31</v>
      </c>
      <c r="AC19" s="114">
        <v>8</v>
      </c>
      <c r="AD19" s="114">
        <v>3</v>
      </c>
      <c r="AE19" s="114">
        <v>0</v>
      </c>
      <c r="AF19" s="114">
        <v>1</v>
      </c>
      <c r="AG19" s="114">
        <v>2</v>
      </c>
      <c r="AI19" s="156">
        <v>45</v>
      </c>
      <c r="AJ19" s="156">
        <v>4</v>
      </c>
      <c r="AK19" s="156">
        <v>15</v>
      </c>
      <c r="AL19" s="156">
        <v>2</v>
      </c>
      <c r="AM19" s="156">
        <v>0</v>
      </c>
      <c r="AN19" s="156">
        <v>0</v>
      </c>
      <c r="AO19" s="156">
        <v>0</v>
      </c>
      <c r="AP19" s="156">
        <v>24</v>
      </c>
      <c r="AQ19" s="156"/>
      <c r="AR19" s="156"/>
      <c r="AS19" s="156"/>
      <c r="AT19" s="156"/>
      <c r="AU19" s="156"/>
      <c r="AV19" s="156"/>
      <c r="AW19" s="156"/>
      <c r="AX19" s="156"/>
      <c r="AY19" s="156"/>
      <c r="AZ19" s="156"/>
      <c r="BA19" s="156"/>
      <c r="BB19" s="156"/>
      <c r="BC19" s="156"/>
      <c r="BD19" s="156"/>
      <c r="BE19" s="156"/>
      <c r="BF19" s="156"/>
    </row>
    <row r="20" spans="1:58" ht="15" customHeight="1" x14ac:dyDescent="0.15">
      <c r="A20" s="150" t="s">
        <v>871</v>
      </c>
      <c r="B20" s="244" t="s">
        <v>618</v>
      </c>
      <c r="C20" s="156">
        <v>65</v>
      </c>
      <c r="D20" s="156">
        <v>5</v>
      </c>
      <c r="E20" s="156">
        <v>9</v>
      </c>
      <c r="F20" s="156">
        <v>17</v>
      </c>
      <c r="G20" s="156">
        <v>15</v>
      </c>
      <c r="H20" s="156">
        <v>10</v>
      </c>
      <c r="I20" s="156">
        <v>3</v>
      </c>
      <c r="J20" s="156">
        <v>2</v>
      </c>
      <c r="K20" s="156">
        <v>0</v>
      </c>
      <c r="L20" s="156">
        <v>0</v>
      </c>
      <c r="M20" s="156">
        <v>2</v>
      </c>
      <c r="N20" s="156">
        <v>2</v>
      </c>
      <c r="O20" s="156">
        <v>65</v>
      </c>
      <c r="P20" s="156">
        <v>29</v>
      </c>
      <c r="Q20" s="156">
        <v>17</v>
      </c>
      <c r="R20" s="156">
        <v>10</v>
      </c>
      <c r="S20" s="156">
        <v>6</v>
      </c>
      <c r="T20" s="156">
        <v>1</v>
      </c>
      <c r="U20" s="156">
        <v>0</v>
      </c>
      <c r="V20" s="156">
        <v>0</v>
      </c>
      <c r="W20" s="156">
        <v>0</v>
      </c>
      <c r="X20" s="156">
        <v>2</v>
      </c>
      <c r="Y20" s="156">
        <v>0</v>
      </c>
      <c r="Z20" s="114">
        <v>65</v>
      </c>
      <c r="AA20" s="114">
        <v>6</v>
      </c>
      <c r="AB20" s="114">
        <v>31</v>
      </c>
      <c r="AC20" s="114">
        <v>15</v>
      </c>
      <c r="AD20" s="114">
        <v>8</v>
      </c>
      <c r="AE20" s="114">
        <v>1</v>
      </c>
      <c r="AF20" s="114">
        <v>1</v>
      </c>
      <c r="AG20" s="114">
        <v>3</v>
      </c>
      <c r="AI20" s="156">
        <v>59</v>
      </c>
      <c r="AJ20" s="156">
        <v>4</v>
      </c>
      <c r="AK20" s="156">
        <v>19</v>
      </c>
      <c r="AL20" s="156">
        <v>7</v>
      </c>
      <c r="AM20" s="156">
        <v>1</v>
      </c>
      <c r="AN20" s="156">
        <v>0</v>
      </c>
      <c r="AO20" s="156">
        <v>0</v>
      </c>
      <c r="AP20" s="156">
        <v>28</v>
      </c>
      <c r="AQ20" s="156"/>
      <c r="AR20" s="156"/>
      <c r="AS20" s="156"/>
      <c r="AT20" s="156"/>
      <c r="AU20" s="156"/>
      <c r="AV20" s="156"/>
      <c r="AW20" s="156"/>
      <c r="AX20" s="156"/>
      <c r="AY20" s="156"/>
      <c r="AZ20" s="156"/>
      <c r="BA20" s="156"/>
      <c r="BB20" s="156"/>
      <c r="BC20" s="156"/>
      <c r="BD20" s="156"/>
      <c r="BE20" s="156"/>
      <c r="BF20" s="156"/>
    </row>
    <row r="21" spans="1:58" ht="15" customHeight="1" x14ac:dyDescent="0.15">
      <c r="A21" s="150"/>
      <c r="B21" s="244" t="s">
        <v>619</v>
      </c>
      <c r="C21" s="156">
        <v>370</v>
      </c>
      <c r="D21" s="156">
        <v>19</v>
      </c>
      <c r="E21" s="156">
        <v>22</v>
      </c>
      <c r="F21" s="156">
        <v>76</v>
      </c>
      <c r="G21" s="156">
        <v>109</v>
      </c>
      <c r="H21" s="156">
        <v>98</v>
      </c>
      <c r="I21" s="156">
        <v>26</v>
      </c>
      <c r="J21" s="156">
        <v>13</v>
      </c>
      <c r="K21" s="156">
        <v>0</v>
      </c>
      <c r="L21" s="156">
        <v>0</v>
      </c>
      <c r="M21" s="156">
        <v>0</v>
      </c>
      <c r="N21" s="156">
        <v>7</v>
      </c>
      <c r="O21" s="156">
        <v>370</v>
      </c>
      <c r="P21" s="156">
        <v>41</v>
      </c>
      <c r="Q21" s="156">
        <v>65</v>
      </c>
      <c r="R21" s="156">
        <v>103</v>
      </c>
      <c r="S21" s="156">
        <v>96</v>
      </c>
      <c r="T21" s="156">
        <v>38</v>
      </c>
      <c r="U21" s="156">
        <v>13</v>
      </c>
      <c r="V21" s="156">
        <v>7</v>
      </c>
      <c r="W21" s="156">
        <v>1</v>
      </c>
      <c r="X21" s="156">
        <v>0</v>
      </c>
      <c r="Y21" s="156">
        <v>6</v>
      </c>
      <c r="Z21" s="114">
        <v>370</v>
      </c>
      <c r="AA21" s="114">
        <v>4</v>
      </c>
      <c r="AB21" s="114">
        <v>36</v>
      </c>
      <c r="AC21" s="114">
        <v>85</v>
      </c>
      <c r="AD21" s="114">
        <v>212</v>
      </c>
      <c r="AE21" s="114">
        <v>3</v>
      </c>
      <c r="AF21" s="114">
        <v>2</v>
      </c>
      <c r="AG21" s="114">
        <v>28</v>
      </c>
      <c r="AI21" s="156">
        <v>366</v>
      </c>
      <c r="AJ21" s="156">
        <v>39</v>
      </c>
      <c r="AK21" s="156">
        <v>33</v>
      </c>
      <c r="AL21" s="156">
        <v>47</v>
      </c>
      <c r="AM21" s="156">
        <v>107</v>
      </c>
      <c r="AN21" s="156">
        <v>0</v>
      </c>
      <c r="AO21" s="156">
        <v>0</v>
      </c>
      <c r="AP21" s="156">
        <v>140</v>
      </c>
      <c r="AQ21" s="156"/>
      <c r="AR21" s="156"/>
      <c r="AS21" s="156"/>
      <c r="AT21" s="156"/>
      <c r="AU21" s="156"/>
      <c r="AV21" s="156"/>
      <c r="AW21" s="156"/>
      <c r="AX21" s="156"/>
      <c r="AY21" s="156"/>
      <c r="AZ21" s="156"/>
      <c r="BA21" s="156"/>
      <c r="BB21" s="156"/>
      <c r="BC21" s="156"/>
      <c r="BD21" s="156"/>
      <c r="BE21" s="156"/>
      <c r="BF21" s="156"/>
    </row>
    <row r="22" spans="1:58" ht="15" customHeight="1" x14ac:dyDescent="0.15">
      <c r="A22" s="150"/>
      <c r="B22" s="244" t="s">
        <v>620</v>
      </c>
      <c r="C22" s="156">
        <v>370</v>
      </c>
      <c r="D22" s="156">
        <v>4</v>
      </c>
      <c r="E22" s="156">
        <v>6</v>
      </c>
      <c r="F22" s="156">
        <v>47</v>
      </c>
      <c r="G22" s="156">
        <v>92</v>
      </c>
      <c r="H22" s="156">
        <v>123</v>
      </c>
      <c r="I22" s="156">
        <v>50</v>
      </c>
      <c r="J22" s="156">
        <v>28</v>
      </c>
      <c r="K22" s="156">
        <v>1</v>
      </c>
      <c r="L22" s="156">
        <v>1</v>
      </c>
      <c r="M22" s="156">
        <v>1</v>
      </c>
      <c r="N22" s="156">
        <v>17</v>
      </c>
      <c r="O22" s="156">
        <v>370</v>
      </c>
      <c r="P22" s="156">
        <v>38</v>
      </c>
      <c r="Q22" s="156">
        <v>54</v>
      </c>
      <c r="R22" s="156">
        <v>70</v>
      </c>
      <c r="S22" s="156">
        <v>103</v>
      </c>
      <c r="T22" s="156">
        <v>65</v>
      </c>
      <c r="U22" s="156">
        <v>17</v>
      </c>
      <c r="V22" s="156">
        <v>4</v>
      </c>
      <c r="W22" s="156">
        <v>3</v>
      </c>
      <c r="X22" s="156">
        <v>1</v>
      </c>
      <c r="Y22" s="156">
        <v>15</v>
      </c>
      <c r="Z22" s="114">
        <v>370</v>
      </c>
      <c r="AA22" s="114">
        <v>3</v>
      </c>
      <c r="AB22" s="114">
        <v>9</v>
      </c>
      <c r="AC22" s="114">
        <v>37</v>
      </c>
      <c r="AD22" s="114">
        <v>280</v>
      </c>
      <c r="AE22" s="114">
        <v>22</v>
      </c>
      <c r="AF22" s="114">
        <v>7</v>
      </c>
      <c r="AG22" s="114">
        <v>12</v>
      </c>
      <c r="AI22" s="156">
        <v>367</v>
      </c>
      <c r="AJ22" s="156">
        <v>23</v>
      </c>
      <c r="AK22" s="156">
        <v>17</v>
      </c>
      <c r="AL22" s="156">
        <v>30</v>
      </c>
      <c r="AM22" s="156">
        <v>145</v>
      </c>
      <c r="AN22" s="156">
        <v>6</v>
      </c>
      <c r="AO22" s="156">
        <v>0</v>
      </c>
      <c r="AP22" s="156">
        <v>146</v>
      </c>
      <c r="AQ22" s="156"/>
      <c r="AR22" s="156"/>
      <c r="AS22" s="156"/>
      <c r="AT22" s="156"/>
      <c r="AU22" s="156"/>
      <c r="AV22" s="156"/>
      <c r="AW22" s="156"/>
      <c r="AX22" s="156"/>
      <c r="AY22" s="156"/>
      <c r="AZ22" s="156"/>
      <c r="BA22" s="156"/>
      <c r="BB22" s="156"/>
      <c r="BC22" s="156"/>
      <c r="BD22" s="156"/>
      <c r="BE22" s="156"/>
      <c r="BF22" s="156"/>
    </row>
    <row r="23" spans="1:58" ht="15" customHeight="1" x14ac:dyDescent="0.15">
      <c r="A23" s="150"/>
      <c r="B23" s="244" t="s">
        <v>621</v>
      </c>
      <c r="C23" s="156">
        <v>291</v>
      </c>
      <c r="D23" s="156">
        <v>7</v>
      </c>
      <c r="E23" s="156">
        <v>2</v>
      </c>
      <c r="F23" s="156">
        <v>20</v>
      </c>
      <c r="G23" s="156">
        <v>41</v>
      </c>
      <c r="H23" s="156">
        <v>92</v>
      </c>
      <c r="I23" s="156">
        <v>44</v>
      </c>
      <c r="J23" s="156">
        <v>64</v>
      </c>
      <c r="K23" s="156">
        <v>3</v>
      </c>
      <c r="L23" s="156">
        <v>1</v>
      </c>
      <c r="M23" s="156">
        <v>2</v>
      </c>
      <c r="N23" s="156">
        <v>15</v>
      </c>
      <c r="O23" s="156">
        <v>291</v>
      </c>
      <c r="P23" s="156">
        <v>18</v>
      </c>
      <c r="Q23" s="156">
        <v>29</v>
      </c>
      <c r="R23" s="156">
        <v>43</v>
      </c>
      <c r="S23" s="156">
        <v>51</v>
      </c>
      <c r="T23" s="156">
        <v>89</v>
      </c>
      <c r="U23" s="156">
        <v>35</v>
      </c>
      <c r="V23" s="156">
        <v>12</v>
      </c>
      <c r="W23" s="156">
        <v>1</v>
      </c>
      <c r="X23" s="156">
        <v>2</v>
      </c>
      <c r="Y23" s="156">
        <v>11</v>
      </c>
      <c r="Z23" s="114">
        <v>291</v>
      </c>
      <c r="AA23" s="114">
        <v>0</v>
      </c>
      <c r="AB23" s="114">
        <v>2</v>
      </c>
      <c r="AC23" s="114">
        <v>6</v>
      </c>
      <c r="AD23" s="114">
        <v>52</v>
      </c>
      <c r="AE23" s="114">
        <v>203</v>
      </c>
      <c r="AF23" s="114">
        <v>11</v>
      </c>
      <c r="AG23" s="114">
        <v>17</v>
      </c>
      <c r="AI23" s="156">
        <v>291</v>
      </c>
      <c r="AJ23" s="156">
        <v>23</v>
      </c>
      <c r="AK23" s="156">
        <v>6</v>
      </c>
      <c r="AL23" s="156">
        <v>5</v>
      </c>
      <c r="AM23" s="156">
        <v>31</v>
      </c>
      <c r="AN23" s="156">
        <v>86</v>
      </c>
      <c r="AO23" s="156">
        <v>2</v>
      </c>
      <c r="AP23" s="156">
        <v>138</v>
      </c>
      <c r="AQ23" s="156"/>
      <c r="AR23" s="156"/>
      <c r="AS23" s="156"/>
      <c r="AT23" s="156"/>
      <c r="AU23" s="156"/>
      <c r="AV23" s="156"/>
      <c r="AW23" s="156"/>
      <c r="AX23" s="156"/>
      <c r="AY23" s="156"/>
      <c r="AZ23" s="156"/>
      <c r="BA23" s="156"/>
      <c r="BB23" s="156"/>
      <c r="BC23" s="156"/>
      <c r="BD23" s="156"/>
      <c r="BE23" s="156"/>
      <c r="BF23" s="156"/>
    </row>
    <row r="24" spans="1:58" ht="15" customHeight="1" x14ac:dyDescent="0.15">
      <c r="A24" s="150"/>
      <c r="B24" s="244" t="s">
        <v>622</v>
      </c>
      <c r="C24" s="156">
        <v>256</v>
      </c>
      <c r="D24" s="156">
        <v>0</v>
      </c>
      <c r="E24" s="156">
        <v>0</v>
      </c>
      <c r="F24" s="156">
        <v>4</v>
      </c>
      <c r="G24" s="156">
        <v>12</v>
      </c>
      <c r="H24" s="156">
        <v>37</v>
      </c>
      <c r="I24" s="156">
        <v>35</v>
      </c>
      <c r="J24" s="156">
        <v>104</v>
      </c>
      <c r="K24" s="156">
        <v>28</v>
      </c>
      <c r="L24" s="156">
        <v>25</v>
      </c>
      <c r="M24" s="156">
        <v>2</v>
      </c>
      <c r="N24" s="156">
        <v>9</v>
      </c>
      <c r="O24" s="156">
        <v>256</v>
      </c>
      <c r="P24" s="156">
        <v>10</v>
      </c>
      <c r="Q24" s="156">
        <v>25</v>
      </c>
      <c r="R24" s="156">
        <v>34</v>
      </c>
      <c r="S24" s="156">
        <v>35</v>
      </c>
      <c r="T24" s="156">
        <v>64</v>
      </c>
      <c r="U24" s="156">
        <v>30</v>
      </c>
      <c r="V24" s="156">
        <v>38</v>
      </c>
      <c r="W24" s="156">
        <v>9</v>
      </c>
      <c r="X24" s="156">
        <v>1</v>
      </c>
      <c r="Y24" s="156">
        <v>10</v>
      </c>
      <c r="Z24" s="114">
        <v>256</v>
      </c>
      <c r="AA24" s="114">
        <v>3</v>
      </c>
      <c r="AB24" s="114">
        <v>2</v>
      </c>
      <c r="AC24" s="114">
        <v>2</v>
      </c>
      <c r="AD24" s="114">
        <v>8</v>
      </c>
      <c r="AE24" s="114">
        <v>101</v>
      </c>
      <c r="AF24" s="114">
        <v>126</v>
      </c>
      <c r="AG24" s="114">
        <v>14</v>
      </c>
      <c r="AI24" s="156">
        <v>253</v>
      </c>
      <c r="AJ24" s="156">
        <v>22</v>
      </c>
      <c r="AK24" s="156">
        <v>8</v>
      </c>
      <c r="AL24" s="156">
        <v>0</v>
      </c>
      <c r="AM24" s="156">
        <v>8</v>
      </c>
      <c r="AN24" s="156">
        <v>71</v>
      </c>
      <c r="AO24" s="156">
        <v>50</v>
      </c>
      <c r="AP24" s="156">
        <v>94</v>
      </c>
      <c r="AQ24" s="156"/>
      <c r="AR24" s="156"/>
      <c r="AS24" s="156"/>
      <c r="AT24" s="156"/>
      <c r="AU24" s="156"/>
      <c r="AV24" s="156"/>
      <c r="AW24" s="156"/>
      <c r="AX24" s="156"/>
      <c r="AY24" s="156"/>
      <c r="AZ24" s="156"/>
      <c r="BA24" s="156"/>
      <c r="BB24" s="156"/>
      <c r="BC24" s="156"/>
      <c r="BD24" s="156"/>
      <c r="BE24" s="156"/>
      <c r="BF24" s="156"/>
    </row>
    <row r="25" spans="1:58" ht="15" customHeight="1" x14ac:dyDescent="0.15">
      <c r="A25" s="150"/>
      <c r="B25" s="244" t="s">
        <v>623</v>
      </c>
      <c r="C25" s="156">
        <v>174</v>
      </c>
      <c r="D25" s="156">
        <v>1</v>
      </c>
      <c r="E25" s="156">
        <v>2</v>
      </c>
      <c r="F25" s="156">
        <v>1</v>
      </c>
      <c r="G25" s="156">
        <v>2</v>
      </c>
      <c r="H25" s="156">
        <v>5</v>
      </c>
      <c r="I25" s="156">
        <v>16</v>
      </c>
      <c r="J25" s="156">
        <v>54</v>
      </c>
      <c r="K25" s="156">
        <v>39</v>
      </c>
      <c r="L25" s="156">
        <v>42</v>
      </c>
      <c r="M25" s="156">
        <v>5</v>
      </c>
      <c r="N25" s="156">
        <v>7</v>
      </c>
      <c r="O25" s="156">
        <v>174</v>
      </c>
      <c r="P25" s="156">
        <v>8</v>
      </c>
      <c r="Q25" s="156">
        <v>7</v>
      </c>
      <c r="R25" s="156">
        <v>8</v>
      </c>
      <c r="S25" s="156">
        <v>17</v>
      </c>
      <c r="T25" s="156">
        <v>37</v>
      </c>
      <c r="U25" s="156">
        <v>30</v>
      </c>
      <c r="V25" s="156">
        <v>47</v>
      </c>
      <c r="W25" s="156">
        <v>10</v>
      </c>
      <c r="X25" s="156">
        <v>5</v>
      </c>
      <c r="Y25" s="156">
        <v>5</v>
      </c>
      <c r="Z25" s="114">
        <v>174</v>
      </c>
      <c r="AA25" s="114">
        <v>0</v>
      </c>
      <c r="AB25" s="114">
        <v>0</v>
      </c>
      <c r="AC25" s="114">
        <v>2</v>
      </c>
      <c r="AD25" s="114">
        <v>3</v>
      </c>
      <c r="AE25" s="114">
        <v>19</v>
      </c>
      <c r="AF25" s="114">
        <v>137</v>
      </c>
      <c r="AG25" s="114">
        <v>13</v>
      </c>
      <c r="AI25" s="156">
        <v>174</v>
      </c>
      <c r="AJ25" s="156">
        <v>18</v>
      </c>
      <c r="AK25" s="156">
        <v>6</v>
      </c>
      <c r="AL25" s="156">
        <v>2</v>
      </c>
      <c r="AM25" s="156">
        <v>2</v>
      </c>
      <c r="AN25" s="156">
        <v>15</v>
      </c>
      <c r="AO25" s="156">
        <v>65</v>
      </c>
      <c r="AP25" s="156">
        <v>66</v>
      </c>
      <c r="AQ25" s="156"/>
      <c r="AR25" s="156"/>
      <c r="AS25" s="156"/>
      <c r="AT25" s="156"/>
      <c r="AU25" s="156"/>
      <c r="AV25" s="156"/>
      <c r="AW25" s="156"/>
      <c r="AX25" s="156"/>
      <c r="AY25" s="156"/>
      <c r="AZ25" s="156"/>
      <c r="BA25" s="156"/>
      <c r="BB25" s="156"/>
      <c r="BC25" s="156"/>
      <c r="BD25" s="156"/>
      <c r="BE25" s="156"/>
      <c r="BF25" s="156"/>
    </row>
    <row r="26" spans="1:58" ht="15" customHeight="1" x14ac:dyDescent="0.15">
      <c r="A26" s="236"/>
      <c r="B26" s="152" t="s">
        <v>840</v>
      </c>
      <c r="C26" s="156">
        <v>27</v>
      </c>
      <c r="D26" s="156">
        <v>0</v>
      </c>
      <c r="E26" s="156">
        <v>1</v>
      </c>
      <c r="F26" s="156">
        <v>3</v>
      </c>
      <c r="G26" s="156">
        <v>6</v>
      </c>
      <c r="H26" s="156">
        <v>4</v>
      </c>
      <c r="I26" s="156">
        <v>2</v>
      </c>
      <c r="J26" s="156">
        <v>1</v>
      </c>
      <c r="K26" s="156">
        <v>0</v>
      </c>
      <c r="L26" s="156">
        <v>4</v>
      </c>
      <c r="M26" s="156">
        <v>0</v>
      </c>
      <c r="N26" s="156">
        <v>6</v>
      </c>
      <c r="O26" s="156">
        <v>27</v>
      </c>
      <c r="P26" s="156">
        <v>2</v>
      </c>
      <c r="Q26" s="156">
        <v>3</v>
      </c>
      <c r="R26" s="156">
        <v>2</v>
      </c>
      <c r="S26" s="156">
        <v>6</v>
      </c>
      <c r="T26" s="156">
        <v>5</v>
      </c>
      <c r="U26" s="156">
        <v>2</v>
      </c>
      <c r="V26" s="156">
        <v>2</v>
      </c>
      <c r="W26" s="156">
        <v>0</v>
      </c>
      <c r="X26" s="156">
        <v>0</v>
      </c>
      <c r="Y26" s="156">
        <v>5</v>
      </c>
      <c r="Z26" s="114">
        <v>27</v>
      </c>
      <c r="AA26" s="114">
        <v>0</v>
      </c>
      <c r="AB26" s="114">
        <v>2</v>
      </c>
      <c r="AC26" s="114">
        <v>1</v>
      </c>
      <c r="AD26" s="114">
        <v>6</v>
      </c>
      <c r="AE26" s="114">
        <v>5</v>
      </c>
      <c r="AF26" s="114">
        <v>4</v>
      </c>
      <c r="AG26" s="114">
        <v>9</v>
      </c>
      <c r="AI26" s="156">
        <v>27</v>
      </c>
      <c r="AJ26" s="156">
        <v>1</v>
      </c>
      <c r="AK26" s="156">
        <v>1</v>
      </c>
      <c r="AL26" s="156">
        <v>0</v>
      </c>
      <c r="AM26" s="156">
        <v>4</v>
      </c>
      <c r="AN26" s="156">
        <v>3</v>
      </c>
      <c r="AO26" s="156">
        <v>2</v>
      </c>
      <c r="AP26" s="156">
        <v>16</v>
      </c>
      <c r="AQ26" s="156"/>
      <c r="AR26" s="156"/>
      <c r="AS26" s="156"/>
      <c r="AT26" s="156"/>
      <c r="AU26" s="156"/>
      <c r="AV26" s="156"/>
      <c r="AW26" s="156"/>
      <c r="AX26" s="156"/>
      <c r="AY26" s="156"/>
      <c r="AZ26" s="156"/>
      <c r="BA26" s="156"/>
      <c r="BB26" s="156"/>
      <c r="BC26" s="156"/>
      <c r="BD26" s="156"/>
      <c r="BE26" s="156"/>
      <c r="BF26" s="156"/>
    </row>
  </sheetData>
  <phoneticPr fontId="1"/>
  <pageMargins left="0.39370078740157483" right="0.39370078740157483" top="0.70866141732283472" bottom="0.39370078740157483" header="0.31496062992125984" footer="0.19685039370078741"/>
  <pageSetup paperSize="9" scale="85" orientation="landscape" horizontalDpi="200" verticalDpi="200" r:id="rId1"/>
  <headerFooter alignWithMargins="0">
    <oddHeader>&amp;R[５．その他]　
&amp;A  (&amp;P/&amp;N)</oddHeader>
  </headerFooter>
  <colBreaks count="4" manualBreakCount="4">
    <brk id="14" max="1048575" man="1"/>
    <brk id="25" max="1048575" man="1"/>
    <brk id="34" max="1048575" man="1"/>
    <brk id="43"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F20"/>
  <sheetViews>
    <sheetView showGridLines="0" view="pageBreakPreview" zoomScale="126" zoomScaleNormal="100" zoomScaleSheetLayoutView="126" workbookViewId="0"/>
  </sheetViews>
  <sheetFormatPr defaultColWidth="8" defaultRowHeight="15" customHeight="1" x14ac:dyDescent="0.15"/>
  <cols>
    <col min="1" max="1" width="11.42578125" style="114" customWidth="1"/>
    <col min="2" max="2" width="33.85546875" style="114" customWidth="1"/>
    <col min="3" max="32" width="8.140625" style="114" hidden="1" customWidth="1"/>
    <col min="33" max="52" width="7.28515625" style="114" hidden="1" customWidth="1"/>
    <col min="53" max="65" width="8.140625" style="114" hidden="1" customWidth="1"/>
    <col min="66" max="73" width="8.140625" style="114" customWidth="1"/>
    <col min="74" max="74" width="9.7109375" style="114" customWidth="1"/>
    <col min="75" max="91" width="8.140625" style="114" customWidth="1"/>
    <col min="92" max="92" width="9.28515625" style="114" customWidth="1"/>
    <col min="93" max="101" width="8.140625" style="114" customWidth="1"/>
    <col min="102" max="16384" width="8" style="114"/>
  </cols>
  <sheetData>
    <row r="1" spans="1:110" ht="15" customHeight="1" x14ac:dyDescent="0.15">
      <c r="C1" s="114" t="s">
        <v>819</v>
      </c>
      <c r="I1" s="114" t="s">
        <v>819</v>
      </c>
      <c r="O1" s="114" t="s">
        <v>819</v>
      </c>
      <c r="U1" s="114" t="s">
        <v>819</v>
      </c>
      <c r="AA1" s="114" t="s">
        <v>819</v>
      </c>
      <c r="AG1" s="114" t="s">
        <v>820</v>
      </c>
      <c r="AQ1" s="114" t="s">
        <v>821</v>
      </c>
      <c r="BA1" s="190" t="s">
        <v>822</v>
      </c>
      <c r="BE1" s="190" t="s">
        <v>694</v>
      </c>
      <c r="BN1" s="190" t="s">
        <v>823</v>
      </c>
      <c r="BW1" s="190" t="s">
        <v>823</v>
      </c>
      <c r="CF1" s="190" t="s">
        <v>823</v>
      </c>
      <c r="CO1" s="190" t="s">
        <v>824</v>
      </c>
      <c r="CX1" s="190" t="s">
        <v>824</v>
      </c>
    </row>
    <row r="2" spans="1:110" ht="15" customHeight="1" x14ac:dyDescent="0.15">
      <c r="B2" s="250"/>
      <c r="C2" s="114" t="s">
        <v>825</v>
      </c>
      <c r="I2" s="114" t="s">
        <v>826</v>
      </c>
      <c r="O2" s="114" t="s">
        <v>827</v>
      </c>
      <c r="U2" s="114" t="s">
        <v>828</v>
      </c>
      <c r="AA2" s="114" t="s">
        <v>829</v>
      </c>
      <c r="BN2" s="114" t="s">
        <v>830</v>
      </c>
      <c r="BW2" s="114" t="s">
        <v>831</v>
      </c>
      <c r="CF2" s="114" t="s">
        <v>832</v>
      </c>
      <c r="CO2" s="114" t="s">
        <v>833</v>
      </c>
      <c r="CX2" s="114" t="s">
        <v>834</v>
      </c>
    </row>
    <row r="3" spans="1:110" s="123" customFormat="1" ht="56.25" x14ac:dyDescent="0.15">
      <c r="A3" s="115"/>
      <c r="B3" s="117"/>
      <c r="C3" s="159" t="s">
        <v>835</v>
      </c>
      <c r="D3" s="160" t="s">
        <v>836</v>
      </c>
      <c r="E3" s="160" t="s">
        <v>837</v>
      </c>
      <c r="F3" s="160" t="s">
        <v>838</v>
      </c>
      <c r="G3" s="160" t="s">
        <v>839</v>
      </c>
      <c r="H3" s="159" t="s">
        <v>840</v>
      </c>
      <c r="I3" s="159" t="s">
        <v>835</v>
      </c>
      <c r="J3" s="160" t="s">
        <v>836</v>
      </c>
      <c r="K3" s="160" t="s">
        <v>837</v>
      </c>
      <c r="L3" s="160" t="s">
        <v>838</v>
      </c>
      <c r="M3" s="160" t="s">
        <v>839</v>
      </c>
      <c r="N3" s="159" t="s">
        <v>840</v>
      </c>
      <c r="O3" s="159" t="s">
        <v>835</v>
      </c>
      <c r="P3" s="160" t="s">
        <v>836</v>
      </c>
      <c r="Q3" s="160" t="s">
        <v>837</v>
      </c>
      <c r="R3" s="160" t="s">
        <v>838</v>
      </c>
      <c r="S3" s="160" t="s">
        <v>839</v>
      </c>
      <c r="T3" s="159" t="s">
        <v>840</v>
      </c>
      <c r="U3" s="159" t="s">
        <v>835</v>
      </c>
      <c r="V3" s="160" t="s">
        <v>836</v>
      </c>
      <c r="W3" s="160" t="s">
        <v>837</v>
      </c>
      <c r="X3" s="160" t="s">
        <v>838</v>
      </c>
      <c r="Y3" s="160" t="s">
        <v>839</v>
      </c>
      <c r="Z3" s="159" t="s">
        <v>840</v>
      </c>
      <c r="AA3" s="159" t="s">
        <v>835</v>
      </c>
      <c r="AB3" s="160" t="s">
        <v>836</v>
      </c>
      <c r="AC3" s="160" t="s">
        <v>837</v>
      </c>
      <c r="AD3" s="160" t="s">
        <v>838</v>
      </c>
      <c r="AE3" s="160" t="s">
        <v>839</v>
      </c>
      <c r="AF3" s="159" t="s">
        <v>840</v>
      </c>
      <c r="AG3" s="159" t="s">
        <v>835</v>
      </c>
      <c r="AH3" s="160" t="s">
        <v>757</v>
      </c>
      <c r="AI3" s="160" t="s">
        <v>758</v>
      </c>
      <c r="AJ3" s="160" t="s">
        <v>759</v>
      </c>
      <c r="AK3" s="160" t="s">
        <v>760</v>
      </c>
      <c r="AL3" s="160" t="s">
        <v>761</v>
      </c>
      <c r="AM3" s="160" t="s">
        <v>762</v>
      </c>
      <c r="AN3" s="160" t="s">
        <v>763</v>
      </c>
      <c r="AO3" s="159" t="s">
        <v>841</v>
      </c>
      <c r="AP3" s="160" t="s">
        <v>765</v>
      </c>
      <c r="AQ3" s="160" t="s">
        <v>842</v>
      </c>
      <c r="AR3" s="160" t="s">
        <v>767</v>
      </c>
      <c r="AS3" s="160" t="s">
        <v>768</v>
      </c>
      <c r="AT3" s="160" t="s">
        <v>769</v>
      </c>
      <c r="AU3" s="160" t="s">
        <v>843</v>
      </c>
      <c r="AV3" s="160" t="s">
        <v>771</v>
      </c>
      <c r="AW3" s="160" t="s">
        <v>844</v>
      </c>
      <c r="AX3" s="160" t="s">
        <v>773</v>
      </c>
      <c r="AY3" s="159" t="s">
        <v>774</v>
      </c>
      <c r="AZ3" s="159" t="s">
        <v>840</v>
      </c>
      <c r="BA3" s="159" t="s">
        <v>835</v>
      </c>
      <c r="BB3" s="160" t="s">
        <v>845</v>
      </c>
      <c r="BC3" s="160" t="s">
        <v>846</v>
      </c>
      <c r="BD3" s="159" t="s">
        <v>840</v>
      </c>
      <c r="BE3" s="159" t="s">
        <v>835</v>
      </c>
      <c r="BF3" s="160" t="s">
        <v>847</v>
      </c>
      <c r="BG3" s="160" t="s">
        <v>848</v>
      </c>
      <c r="BH3" s="160" t="s">
        <v>849</v>
      </c>
      <c r="BI3" s="160" t="s">
        <v>850</v>
      </c>
      <c r="BJ3" s="160" t="s">
        <v>720</v>
      </c>
      <c r="BK3" s="160" t="s">
        <v>851</v>
      </c>
      <c r="BL3" s="159" t="s">
        <v>852</v>
      </c>
      <c r="BM3" s="226" t="s">
        <v>853</v>
      </c>
      <c r="BN3" s="159" t="s">
        <v>835</v>
      </c>
      <c r="BO3" s="193" t="s">
        <v>854</v>
      </c>
      <c r="BP3" s="194" t="s">
        <v>855</v>
      </c>
      <c r="BQ3" s="194" t="s">
        <v>856</v>
      </c>
      <c r="BR3" s="194" t="s">
        <v>857</v>
      </c>
      <c r="BS3" s="194" t="s">
        <v>858</v>
      </c>
      <c r="BT3" s="194" t="s">
        <v>859</v>
      </c>
      <c r="BU3" s="215" t="s">
        <v>852</v>
      </c>
      <c r="BV3" s="226" t="s">
        <v>860</v>
      </c>
      <c r="BW3" s="159" t="s">
        <v>835</v>
      </c>
      <c r="BX3" s="193" t="s">
        <v>854</v>
      </c>
      <c r="BY3" s="194" t="s">
        <v>855</v>
      </c>
      <c r="BZ3" s="194" t="s">
        <v>856</v>
      </c>
      <c r="CA3" s="194" t="s">
        <v>857</v>
      </c>
      <c r="CB3" s="194" t="s">
        <v>858</v>
      </c>
      <c r="CC3" s="194" t="s">
        <v>859</v>
      </c>
      <c r="CD3" s="215" t="s">
        <v>852</v>
      </c>
      <c r="CE3" s="226" t="s">
        <v>860</v>
      </c>
      <c r="CF3" s="159" t="s">
        <v>835</v>
      </c>
      <c r="CG3" s="193" t="s">
        <v>854</v>
      </c>
      <c r="CH3" s="194" t="s">
        <v>855</v>
      </c>
      <c r="CI3" s="194" t="s">
        <v>856</v>
      </c>
      <c r="CJ3" s="194" t="s">
        <v>857</v>
      </c>
      <c r="CK3" s="194" t="s">
        <v>858</v>
      </c>
      <c r="CL3" s="194" t="s">
        <v>859</v>
      </c>
      <c r="CM3" s="215" t="s">
        <v>852</v>
      </c>
      <c r="CN3" s="226" t="s">
        <v>860</v>
      </c>
      <c r="CO3" s="159" t="s">
        <v>835</v>
      </c>
      <c r="CP3" s="193" t="s">
        <v>861</v>
      </c>
      <c r="CQ3" s="193" t="s">
        <v>862</v>
      </c>
      <c r="CR3" s="194" t="s">
        <v>863</v>
      </c>
      <c r="CS3" s="194" t="s">
        <v>864</v>
      </c>
      <c r="CT3" s="194" t="s">
        <v>865</v>
      </c>
      <c r="CU3" s="193" t="s">
        <v>866</v>
      </c>
      <c r="CV3" s="226" t="s">
        <v>840</v>
      </c>
      <c r="CW3" s="226" t="s">
        <v>867</v>
      </c>
      <c r="CX3" s="159" t="s">
        <v>835</v>
      </c>
      <c r="CY3" s="193" t="s">
        <v>861</v>
      </c>
      <c r="CZ3" s="193" t="s">
        <v>862</v>
      </c>
      <c r="DA3" s="194" t="s">
        <v>863</v>
      </c>
      <c r="DB3" s="194" t="s">
        <v>864</v>
      </c>
      <c r="DC3" s="194" t="s">
        <v>865</v>
      </c>
      <c r="DD3" s="193" t="s">
        <v>866</v>
      </c>
      <c r="DE3" s="226" t="s">
        <v>840</v>
      </c>
      <c r="DF3" s="226" t="s">
        <v>867</v>
      </c>
    </row>
    <row r="4" spans="1:110" s="190" customFormat="1" ht="15" customHeight="1" x14ac:dyDescent="0.15">
      <c r="A4" s="196" t="s">
        <v>868</v>
      </c>
      <c r="B4" s="197"/>
      <c r="C4" s="127">
        <f t="shared" ref="C4:BL4" si="0">C14</f>
        <v>1601</v>
      </c>
      <c r="D4" s="127">
        <f t="shared" si="0"/>
        <v>1070</v>
      </c>
      <c r="E4" s="127">
        <f t="shared" si="0"/>
        <v>15</v>
      </c>
      <c r="F4" s="127">
        <f t="shared" si="0"/>
        <v>159</v>
      </c>
      <c r="G4" s="127">
        <f t="shared" si="0"/>
        <v>315</v>
      </c>
      <c r="H4" s="127">
        <f t="shared" si="0"/>
        <v>42</v>
      </c>
      <c r="I4" s="127">
        <f t="shared" si="0"/>
        <v>1601</v>
      </c>
      <c r="J4" s="127">
        <f t="shared" si="0"/>
        <v>815</v>
      </c>
      <c r="K4" s="127">
        <f t="shared" si="0"/>
        <v>21</v>
      </c>
      <c r="L4" s="127">
        <f t="shared" si="0"/>
        <v>298</v>
      </c>
      <c r="M4" s="127">
        <f t="shared" si="0"/>
        <v>403</v>
      </c>
      <c r="N4" s="127">
        <f t="shared" si="0"/>
        <v>64</v>
      </c>
      <c r="O4" s="127">
        <f t="shared" si="0"/>
        <v>1601</v>
      </c>
      <c r="P4" s="127">
        <f t="shared" si="0"/>
        <v>125</v>
      </c>
      <c r="Q4" s="127">
        <f t="shared" si="0"/>
        <v>33</v>
      </c>
      <c r="R4" s="127">
        <f t="shared" si="0"/>
        <v>1115</v>
      </c>
      <c r="S4" s="127">
        <f t="shared" si="0"/>
        <v>273</v>
      </c>
      <c r="T4" s="127">
        <f t="shared" si="0"/>
        <v>55</v>
      </c>
      <c r="U4" s="127">
        <f t="shared" si="0"/>
        <v>1601</v>
      </c>
      <c r="V4" s="127">
        <f t="shared" si="0"/>
        <v>795</v>
      </c>
      <c r="W4" s="127">
        <f t="shared" si="0"/>
        <v>11</v>
      </c>
      <c r="X4" s="127">
        <f t="shared" si="0"/>
        <v>437</v>
      </c>
      <c r="Y4" s="127">
        <f t="shared" si="0"/>
        <v>281</v>
      </c>
      <c r="Z4" s="127">
        <f t="shared" si="0"/>
        <v>77</v>
      </c>
      <c r="AA4" s="127">
        <f t="shared" si="0"/>
        <v>1601</v>
      </c>
      <c r="AB4" s="127">
        <f t="shared" si="0"/>
        <v>684</v>
      </c>
      <c r="AC4" s="127">
        <f t="shared" si="0"/>
        <v>24</v>
      </c>
      <c r="AD4" s="127">
        <f t="shared" si="0"/>
        <v>523</v>
      </c>
      <c r="AE4" s="127">
        <f t="shared" si="0"/>
        <v>300</v>
      </c>
      <c r="AF4" s="127">
        <f t="shared" si="0"/>
        <v>70</v>
      </c>
      <c r="AG4" s="127">
        <f t="shared" si="0"/>
        <v>1601</v>
      </c>
      <c r="AH4" s="127">
        <f t="shared" si="0"/>
        <v>1047</v>
      </c>
      <c r="AI4" s="127">
        <f t="shared" si="0"/>
        <v>39</v>
      </c>
      <c r="AJ4" s="127">
        <f t="shared" si="0"/>
        <v>32</v>
      </c>
      <c r="AK4" s="127">
        <f t="shared" si="0"/>
        <v>7</v>
      </c>
      <c r="AL4" s="127">
        <f t="shared" si="0"/>
        <v>4</v>
      </c>
      <c r="AM4" s="127">
        <f t="shared" si="0"/>
        <v>9</v>
      </c>
      <c r="AN4" s="127">
        <f t="shared" si="0"/>
        <v>37</v>
      </c>
      <c r="AO4" s="127">
        <f t="shared" si="0"/>
        <v>26</v>
      </c>
      <c r="AP4" s="127">
        <f t="shared" si="0"/>
        <v>14</v>
      </c>
      <c r="AQ4" s="127">
        <f t="shared" si="0"/>
        <v>43</v>
      </c>
      <c r="AR4" s="127">
        <f t="shared" si="0"/>
        <v>20</v>
      </c>
      <c r="AS4" s="127">
        <f t="shared" si="0"/>
        <v>1</v>
      </c>
      <c r="AT4" s="127">
        <f t="shared" si="0"/>
        <v>34</v>
      </c>
      <c r="AU4" s="127">
        <f t="shared" si="0"/>
        <v>53</v>
      </c>
      <c r="AV4" s="127">
        <f t="shared" si="0"/>
        <v>0</v>
      </c>
      <c r="AW4" s="127">
        <f t="shared" si="0"/>
        <v>4</v>
      </c>
      <c r="AX4" s="127">
        <f t="shared" si="0"/>
        <v>3</v>
      </c>
      <c r="AY4" s="127">
        <f t="shared" si="0"/>
        <v>82</v>
      </c>
      <c r="AZ4" s="127">
        <f t="shared" si="0"/>
        <v>236</v>
      </c>
      <c r="BA4" s="127">
        <f t="shared" si="0"/>
        <v>1601</v>
      </c>
      <c r="BB4" s="127">
        <f t="shared" si="0"/>
        <v>437</v>
      </c>
      <c r="BC4" s="127">
        <f t="shared" si="0"/>
        <v>1130</v>
      </c>
      <c r="BD4" s="127">
        <f t="shared" si="0"/>
        <v>34</v>
      </c>
      <c r="BE4" s="127">
        <f t="shared" si="0"/>
        <v>1601</v>
      </c>
      <c r="BF4" s="127">
        <f t="shared" si="0"/>
        <v>171</v>
      </c>
      <c r="BG4" s="127">
        <f t="shared" si="0"/>
        <v>116</v>
      </c>
      <c r="BH4" s="127">
        <f t="shared" si="0"/>
        <v>101</v>
      </c>
      <c r="BI4" s="127">
        <f t="shared" si="0"/>
        <v>123</v>
      </c>
      <c r="BJ4" s="127">
        <f t="shared" si="0"/>
        <v>407</v>
      </c>
      <c r="BK4" s="127">
        <f t="shared" si="0"/>
        <v>20</v>
      </c>
      <c r="BL4" s="127">
        <f t="shared" si="0"/>
        <v>663</v>
      </c>
      <c r="BM4" s="260">
        <v>60.795692858541166</v>
      </c>
      <c r="BN4" s="127">
        <f t="shared" ref="BN4:BU4" si="1">BN14</f>
        <v>1582</v>
      </c>
      <c r="BO4" s="127">
        <f t="shared" si="1"/>
        <v>292</v>
      </c>
      <c r="BP4" s="127">
        <f t="shared" si="1"/>
        <v>424</v>
      </c>
      <c r="BQ4" s="127">
        <f t="shared" si="1"/>
        <v>177</v>
      </c>
      <c r="BR4" s="127">
        <f t="shared" si="1"/>
        <v>283</v>
      </c>
      <c r="BS4" s="127">
        <f t="shared" si="1"/>
        <v>152</v>
      </c>
      <c r="BT4" s="127">
        <f t="shared" si="1"/>
        <v>55</v>
      </c>
      <c r="BU4" s="127">
        <f t="shared" si="1"/>
        <v>199</v>
      </c>
      <c r="BV4" s="260">
        <v>9849.4526391901654</v>
      </c>
      <c r="BW4" s="127">
        <f t="shared" ref="BW4:CD4" si="2">BW14</f>
        <v>1582</v>
      </c>
      <c r="BX4" s="127">
        <f t="shared" si="2"/>
        <v>1096</v>
      </c>
      <c r="BY4" s="127">
        <f t="shared" si="2"/>
        <v>5</v>
      </c>
      <c r="BZ4" s="127">
        <f t="shared" si="2"/>
        <v>30</v>
      </c>
      <c r="CA4" s="127">
        <f t="shared" si="2"/>
        <v>41</v>
      </c>
      <c r="CB4" s="127">
        <f t="shared" si="2"/>
        <v>21</v>
      </c>
      <c r="CC4" s="127">
        <f t="shared" si="2"/>
        <v>0</v>
      </c>
      <c r="CD4" s="127">
        <f t="shared" si="2"/>
        <v>389</v>
      </c>
      <c r="CE4" s="260">
        <v>1137.0913663034366</v>
      </c>
      <c r="CF4" s="127">
        <f t="shared" ref="CF4:CM4" si="3">CF14</f>
        <v>1582</v>
      </c>
      <c r="CG4" s="127">
        <f t="shared" si="3"/>
        <v>384</v>
      </c>
      <c r="CH4" s="127">
        <f t="shared" si="3"/>
        <v>218</v>
      </c>
      <c r="CI4" s="127">
        <f t="shared" si="3"/>
        <v>278</v>
      </c>
      <c r="CJ4" s="127">
        <f t="shared" si="3"/>
        <v>298</v>
      </c>
      <c r="CK4" s="127">
        <f t="shared" si="3"/>
        <v>93</v>
      </c>
      <c r="CL4" s="127">
        <f t="shared" si="3"/>
        <v>17</v>
      </c>
      <c r="CM4" s="127">
        <f t="shared" si="3"/>
        <v>294</v>
      </c>
      <c r="CN4" s="260">
        <v>7999.9464285714284</v>
      </c>
      <c r="CO4" s="127">
        <f t="shared" ref="CO4:CV4" si="4">CO14</f>
        <v>1582</v>
      </c>
      <c r="CP4" s="127">
        <f t="shared" si="4"/>
        <v>1313</v>
      </c>
      <c r="CQ4" s="127">
        <f t="shared" si="4"/>
        <v>138</v>
      </c>
      <c r="CR4" s="127">
        <f t="shared" si="4"/>
        <v>80</v>
      </c>
      <c r="CS4" s="127">
        <f t="shared" si="4"/>
        <v>15</v>
      </c>
      <c r="CT4" s="127">
        <f t="shared" si="4"/>
        <v>7</v>
      </c>
      <c r="CU4" s="127">
        <f t="shared" si="4"/>
        <v>29</v>
      </c>
      <c r="CV4" s="127">
        <f t="shared" si="4"/>
        <v>0</v>
      </c>
      <c r="CW4" s="260">
        <v>1.3862199747155499</v>
      </c>
      <c r="CX4" s="127">
        <f t="shared" ref="CX4:DE4" si="5">CX14</f>
        <v>1582</v>
      </c>
      <c r="CY4" s="127">
        <f t="shared" si="5"/>
        <v>1178</v>
      </c>
      <c r="CZ4" s="127">
        <f t="shared" si="5"/>
        <v>346</v>
      </c>
      <c r="DA4" s="127">
        <f t="shared" si="5"/>
        <v>47</v>
      </c>
      <c r="DB4" s="127">
        <f t="shared" si="5"/>
        <v>5</v>
      </c>
      <c r="DC4" s="127">
        <f t="shared" si="5"/>
        <v>0</v>
      </c>
      <c r="DD4" s="127">
        <f t="shared" si="5"/>
        <v>6</v>
      </c>
      <c r="DE4" s="127">
        <f t="shared" si="5"/>
        <v>0</v>
      </c>
      <c r="DF4" s="260">
        <v>0.96839443742098608</v>
      </c>
    </row>
    <row r="5" spans="1:110" s="190" customFormat="1" ht="15" customHeight="1" x14ac:dyDescent="0.15">
      <c r="A5" s="198"/>
      <c r="B5" s="199"/>
      <c r="C5" s="131">
        <v>100</v>
      </c>
      <c r="D5" s="132">
        <v>66.833229231730172</v>
      </c>
      <c r="E5" s="132">
        <v>0.93691442848219864</v>
      </c>
      <c r="F5" s="132">
        <v>9.9312929419113054</v>
      </c>
      <c r="G5" s="132">
        <v>19.675202998126171</v>
      </c>
      <c r="H5" s="132">
        <v>2.623360399750156</v>
      </c>
      <c r="I5" s="131">
        <v>100</v>
      </c>
      <c r="J5" s="132">
        <v>50.905683947532786</v>
      </c>
      <c r="K5" s="132">
        <v>1.311680199875078</v>
      </c>
      <c r="L5" s="132">
        <v>18.613366645846348</v>
      </c>
      <c r="M5" s="132">
        <v>25.171767645221738</v>
      </c>
      <c r="N5" s="132">
        <v>3.9975015615240475</v>
      </c>
      <c r="O5" s="131">
        <v>99.999999999999986</v>
      </c>
      <c r="P5" s="132">
        <v>7.8076202373516548</v>
      </c>
      <c r="Q5" s="132">
        <v>2.061211742660837</v>
      </c>
      <c r="R5" s="132">
        <v>69.643972517176763</v>
      </c>
      <c r="S5" s="132">
        <v>17.051842598376016</v>
      </c>
      <c r="T5" s="132">
        <v>3.4353529044347284</v>
      </c>
      <c r="U5" s="131">
        <v>99.999999999999986</v>
      </c>
      <c r="V5" s="132">
        <v>49.656464709556523</v>
      </c>
      <c r="W5" s="132">
        <v>0.68707058088694561</v>
      </c>
      <c r="X5" s="132">
        <v>27.295440349781387</v>
      </c>
      <c r="Y5" s="132">
        <v>17.551530293566518</v>
      </c>
      <c r="Z5" s="132">
        <v>4.8094940662086199</v>
      </c>
      <c r="AA5" s="131">
        <v>100</v>
      </c>
      <c r="AB5" s="132">
        <v>42.723297938788257</v>
      </c>
      <c r="AC5" s="132">
        <v>1.4990630855715179</v>
      </c>
      <c r="AD5" s="132">
        <v>32.667083073079326</v>
      </c>
      <c r="AE5" s="132">
        <v>18.738288569643974</v>
      </c>
      <c r="AF5" s="132">
        <v>4.3722673329169268</v>
      </c>
      <c r="AG5" s="131" t="s">
        <v>458</v>
      </c>
      <c r="AH5" s="132">
        <v>65.396627108057459</v>
      </c>
      <c r="AI5" s="132">
        <v>2.4359775140537163</v>
      </c>
      <c r="AJ5" s="132">
        <v>1.9987507807620237</v>
      </c>
      <c r="AK5" s="132">
        <v>0.43722673329169265</v>
      </c>
      <c r="AL5" s="132">
        <v>0.24984384759525297</v>
      </c>
      <c r="AM5" s="132">
        <v>0.56214865708931916</v>
      </c>
      <c r="AN5" s="132">
        <v>2.3110555902560899</v>
      </c>
      <c r="AO5" s="132">
        <v>1.6239850093691444</v>
      </c>
      <c r="AP5" s="132">
        <v>0.8744534665833853</v>
      </c>
      <c r="AQ5" s="132">
        <v>2.6858213616489697</v>
      </c>
      <c r="AR5" s="132">
        <v>1.2492192379762648</v>
      </c>
      <c r="AS5" s="132">
        <v>6.2460961898813241E-2</v>
      </c>
      <c r="AT5" s="132">
        <v>2.1236727045596502</v>
      </c>
      <c r="AU5" s="132">
        <v>3.3104309806371015</v>
      </c>
      <c r="AV5" s="132">
        <v>0</v>
      </c>
      <c r="AW5" s="132">
        <v>0.24984384759525297</v>
      </c>
      <c r="AX5" s="132">
        <v>0.18738288569643974</v>
      </c>
      <c r="AY5" s="132">
        <v>5.1217988757026855</v>
      </c>
      <c r="AZ5" s="132">
        <v>14.740787008119923</v>
      </c>
      <c r="BA5" s="131">
        <v>100</v>
      </c>
      <c r="BB5" s="132">
        <v>27.295440349781387</v>
      </c>
      <c r="BC5" s="132">
        <v>70.58088694565896</v>
      </c>
      <c r="BD5" s="132">
        <v>2.1236727045596502</v>
      </c>
      <c r="BE5" s="131">
        <v>100</v>
      </c>
      <c r="BF5" s="132">
        <v>10.680824484697064</v>
      </c>
      <c r="BG5" s="132">
        <v>7.2454715802623362</v>
      </c>
      <c r="BH5" s="132">
        <v>6.3085571517801382</v>
      </c>
      <c r="BI5" s="132">
        <v>7.6826983135540292</v>
      </c>
      <c r="BJ5" s="132">
        <v>25.421611492816986</v>
      </c>
      <c r="BK5" s="132">
        <v>1.2492192379762648</v>
      </c>
      <c r="BL5" s="132">
        <v>41.411617738913179</v>
      </c>
      <c r="BM5" s="261"/>
      <c r="BN5" s="131">
        <v>99.999999999999986</v>
      </c>
      <c r="BO5" s="132">
        <v>18.457648546144121</v>
      </c>
      <c r="BP5" s="132">
        <v>26.801517067003793</v>
      </c>
      <c r="BQ5" s="132">
        <v>11.188369152970923</v>
      </c>
      <c r="BR5" s="132">
        <v>17.888748419721871</v>
      </c>
      <c r="BS5" s="132">
        <v>9.6080910240202275</v>
      </c>
      <c r="BT5" s="132">
        <v>3.4766118836915298</v>
      </c>
      <c r="BU5" s="132">
        <v>12.579013906447534</v>
      </c>
      <c r="BV5" s="261"/>
      <c r="BW5" s="131">
        <v>100</v>
      </c>
      <c r="BX5" s="132">
        <v>69.279393173198471</v>
      </c>
      <c r="BY5" s="132">
        <v>0.31605562579013907</v>
      </c>
      <c r="BZ5" s="132">
        <v>1.8963337547408345</v>
      </c>
      <c r="CA5" s="132">
        <v>2.5916561314791404</v>
      </c>
      <c r="CB5" s="132">
        <v>1.3274336283185841</v>
      </c>
      <c r="CC5" s="132">
        <v>0</v>
      </c>
      <c r="CD5" s="132">
        <v>24.589127686472821</v>
      </c>
      <c r="CE5" s="261"/>
      <c r="CF5" s="131">
        <v>100.00000000000001</v>
      </c>
      <c r="CG5" s="132">
        <v>24.273072060682679</v>
      </c>
      <c r="CH5" s="132">
        <v>13.780025284450062</v>
      </c>
      <c r="CI5" s="132">
        <v>17.572692793931733</v>
      </c>
      <c r="CJ5" s="132">
        <v>18.83691529709229</v>
      </c>
      <c r="CK5" s="132">
        <v>5.8786346396965863</v>
      </c>
      <c r="CL5" s="132">
        <v>1.0745891276864727</v>
      </c>
      <c r="CM5" s="132">
        <v>18.584070796460178</v>
      </c>
      <c r="CN5" s="261"/>
      <c r="CO5" s="131">
        <v>100</v>
      </c>
      <c r="CP5" s="132">
        <v>82.996207332490528</v>
      </c>
      <c r="CQ5" s="132">
        <v>8.7231352718078394</v>
      </c>
      <c r="CR5" s="132">
        <v>5.0568900126422252</v>
      </c>
      <c r="CS5" s="132">
        <v>0.94816687737041727</v>
      </c>
      <c r="CT5" s="132">
        <v>0.44247787610619471</v>
      </c>
      <c r="CU5" s="132">
        <v>1.8331226295828067</v>
      </c>
      <c r="CV5" s="132">
        <v>0</v>
      </c>
      <c r="CW5" s="261"/>
      <c r="CX5" s="131">
        <v>100</v>
      </c>
      <c r="CY5" s="132">
        <v>74.462705436156767</v>
      </c>
      <c r="CZ5" s="132">
        <v>21.871049304677623</v>
      </c>
      <c r="DA5" s="132">
        <v>2.9709228824273071</v>
      </c>
      <c r="DB5" s="132">
        <v>0.31605562579013907</v>
      </c>
      <c r="DC5" s="132">
        <v>0</v>
      </c>
      <c r="DD5" s="132">
        <v>0.37926675094816686</v>
      </c>
      <c r="DE5" s="132">
        <v>0</v>
      </c>
      <c r="DF5" s="261"/>
    </row>
    <row r="6" spans="1:110" s="190" customFormat="1" ht="15" customHeight="1" x14ac:dyDescent="0.15">
      <c r="A6" s="200" t="s">
        <v>869</v>
      </c>
      <c r="B6" s="201" t="s">
        <v>870</v>
      </c>
      <c r="C6" s="127">
        <f>C16</f>
        <v>679</v>
      </c>
      <c r="D6" s="137">
        <f t="shared" ref="D6:H10" si="6">IF($C6=0,0,D16/$C6*100)</f>
        <v>82.474226804123703</v>
      </c>
      <c r="E6" s="137">
        <f t="shared" si="6"/>
        <v>0.73637702503681879</v>
      </c>
      <c r="F6" s="137">
        <f t="shared" si="6"/>
        <v>2.5036818851251841</v>
      </c>
      <c r="G6" s="137">
        <f t="shared" si="6"/>
        <v>12.812960235640647</v>
      </c>
      <c r="H6" s="137">
        <f t="shared" si="6"/>
        <v>1.4727540500736376</v>
      </c>
      <c r="I6" s="127">
        <f>I16</f>
        <v>679</v>
      </c>
      <c r="J6" s="137">
        <f t="shared" ref="J6:N10" si="7">IF($I6=0,0,J16/$I6*100)</f>
        <v>77.908689248895442</v>
      </c>
      <c r="K6" s="137">
        <f t="shared" si="7"/>
        <v>1.0309278350515463</v>
      </c>
      <c r="L6" s="137">
        <f t="shared" si="7"/>
        <v>8.8365243004418268</v>
      </c>
      <c r="M6" s="137">
        <f t="shared" si="7"/>
        <v>9.7201767304860098</v>
      </c>
      <c r="N6" s="137">
        <f t="shared" si="7"/>
        <v>2.5036818851251841</v>
      </c>
      <c r="O6" s="127">
        <f>O16</f>
        <v>679</v>
      </c>
      <c r="P6" s="137">
        <f t="shared" ref="P6:T10" si="8">IF($O6=0,0,P16/$O6*100)</f>
        <v>13.991163475699558</v>
      </c>
      <c r="Q6" s="137">
        <f t="shared" si="8"/>
        <v>3.0927835051546393</v>
      </c>
      <c r="R6" s="137">
        <f t="shared" si="8"/>
        <v>68.041237113402062</v>
      </c>
      <c r="S6" s="137">
        <f t="shared" si="8"/>
        <v>11.782032400589101</v>
      </c>
      <c r="T6" s="137">
        <f t="shared" si="8"/>
        <v>3.0927835051546393</v>
      </c>
      <c r="U6" s="127">
        <f>U16</f>
        <v>679</v>
      </c>
      <c r="V6" s="137">
        <f t="shared" ref="V6:Z10" si="9">IF($U6=0,0,V16/$U6*100)</f>
        <v>81.88512518409425</v>
      </c>
      <c r="W6" s="137">
        <f t="shared" si="9"/>
        <v>0.4418262150220913</v>
      </c>
      <c r="X6" s="137">
        <f t="shared" si="9"/>
        <v>8.98379970544919</v>
      </c>
      <c r="Y6" s="137">
        <f t="shared" si="9"/>
        <v>5.8910162002945503</v>
      </c>
      <c r="Z6" s="137">
        <f t="shared" si="9"/>
        <v>2.7982326951399119</v>
      </c>
      <c r="AA6" s="127">
        <f>AA16</f>
        <v>679</v>
      </c>
      <c r="AB6" s="137">
        <f t="shared" ref="AB6:AF10" si="10">IF($AA6=0,0,AB16/$AA6*100)</f>
        <v>74.963181148748163</v>
      </c>
      <c r="AC6" s="137">
        <f t="shared" si="10"/>
        <v>1.3254786450662739</v>
      </c>
      <c r="AD6" s="137">
        <f t="shared" si="10"/>
        <v>14.874815905743741</v>
      </c>
      <c r="AE6" s="137">
        <f t="shared" si="10"/>
        <v>6.1855670103092786</v>
      </c>
      <c r="AF6" s="137">
        <f t="shared" si="10"/>
        <v>2.6509572901325478</v>
      </c>
      <c r="AG6" s="127">
        <f>AG16</f>
        <v>679</v>
      </c>
      <c r="AH6" s="137">
        <f t="shared" ref="AH6:AZ10" si="11">IF($AG6=0,0,AH16/$AG6*100)</f>
        <v>73.048600883652426</v>
      </c>
      <c r="AI6" s="137">
        <f t="shared" si="11"/>
        <v>0</v>
      </c>
      <c r="AJ6" s="137">
        <f t="shared" si="11"/>
        <v>0.14727540500736377</v>
      </c>
      <c r="AK6" s="137">
        <f t="shared" si="11"/>
        <v>0</v>
      </c>
      <c r="AL6" s="137">
        <f t="shared" si="11"/>
        <v>0</v>
      </c>
      <c r="AM6" s="137">
        <f t="shared" si="11"/>
        <v>0.14727540500736377</v>
      </c>
      <c r="AN6" s="137">
        <f t="shared" si="11"/>
        <v>1.7673048600883652</v>
      </c>
      <c r="AO6" s="137">
        <f t="shared" si="11"/>
        <v>1.4727540500736376</v>
      </c>
      <c r="AP6" s="137">
        <f t="shared" si="11"/>
        <v>1.0309278350515463</v>
      </c>
      <c r="AQ6" s="137">
        <f t="shared" si="11"/>
        <v>2.2091310751104567</v>
      </c>
      <c r="AR6" s="137">
        <f t="shared" si="11"/>
        <v>0.4418262150220913</v>
      </c>
      <c r="AS6" s="137">
        <f t="shared" si="11"/>
        <v>0</v>
      </c>
      <c r="AT6" s="137">
        <f t="shared" si="11"/>
        <v>0.29455081001472755</v>
      </c>
      <c r="AU6" s="137">
        <f t="shared" si="11"/>
        <v>1.6200294550810017</v>
      </c>
      <c r="AV6" s="137">
        <f t="shared" si="11"/>
        <v>0</v>
      </c>
      <c r="AW6" s="137">
        <f t="shared" si="11"/>
        <v>0</v>
      </c>
      <c r="AX6" s="137">
        <f t="shared" si="11"/>
        <v>0</v>
      </c>
      <c r="AY6" s="137">
        <f t="shared" si="11"/>
        <v>5.0073637702503682</v>
      </c>
      <c r="AZ6" s="137">
        <f t="shared" si="11"/>
        <v>14.432989690721648</v>
      </c>
      <c r="BA6" s="127">
        <f>BA16</f>
        <v>679</v>
      </c>
      <c r="BB6" s="137">
        <f t="shared" ref="BB6:BD10" si="12">IF($BA6=0,0,BB16/$BA6*100)</f>
        <v>30.927835051546392</v>
      </c>
      <c r="BC6" s="137">
        <f t="shared" si="12"/>
        <v>67.746686303387335</v>
      </c>
      <c r="BD6" s="137">
        <f t="shared" si="12"/>
        <v>1.3254786450662739</v>
      </c>
      <c r="BE6" s="127">
        <f>BE16</f>
        <v>679</v>
      </c>
      <c r="BF6" s="137">
        <f t="shared" ref="BF6:BL10" si="13">IF($BE6=0,0,BF16/$BE6*100)</f>
        <v>11.487481590574374</v>
      </c>
      <c r="BG6" s="137">
        <f t="shared" si="13"/>
        <v>11.782032400589101</v>
      </c>
      <c r="BH6" s="137">
        <f t="shared" si="13"/>
        <v>9.7201767304860098</v>
      </c>
      <c r="BI6" s="137">
        <f t="shared" si="13"/>
        <v>8.2474226804123703</v>
      </c>
      <c r="BJ6" s="137">
        <f t="shared" si="13"/>
        <v>18.114874815905743</v>
      </c>
      <c r="BK6" s="137">
        <f t="shared" si="13"/>
        <v>1.3254786450662739</v>
      </c>
      <c r="BL6" s="137">
        <f t="shared" si="13"/>
        <v>39.322533136966129</v>
      </c>
      <c r="BM6" s="260">
        <v>52.209301420649318</v>
      </c>
      <c r="BN6" s="127">
        <f>BN16</f>
        <v>665</v>
      </c>
      <c r="BO6" s="137">
        <f t="shared" ref="BO6:BU10" si="14">IF($BN6=0,0,BO16/$BN6*100)</f>
        <v>21.804511278195488</v>
      </c>
      <c r="BP6" s="137">
        <f t="shared" si="14"/>
        <v>41.654135338345867</v>
      </c>
      <c r="BQ6" s="137">
        <f t="shared" si="14"/>
        <v>12.330827067669173</v>
      </c>
      <c r="BR6" s="137">
        <f t="shared" si="14"/>
        <v>11.879699248120302</v>
      </c>
      <c r="BS6" s="137">
        <f t="shared" si="14"/>
        <v>0.15037593984962408</v>
      </c>
      <c r="BT6" s="137">
        <f t="shared" si="14"/>
        <v>0.60150375939849632</v>
      </c>
      <c r="BU6" s="137">
        <f t="shared" si="14"/>
        <v>11.578947368421053</v>
      </c>
      <c r="BV6" s="260">
        <v>5612.5663265306121</v>
      </c>
      <c r="BW6" s="127">
        <f>BW16</f>
        <v>665</v>
      </c>
      <c r="BX6" s="137">
        <f t="shared" ref="BX6:CD10" si="15">IF($BW6=0,0,BX16/$BW6*100)</f>
        <v>70.526315789473685</v>
      </c>
      <c r="BY6" s="137">
        <f t="shared" si="15"/>
        <v>0.45112781954887221</v>
      </c>
      <c r="BZ6" s="137">
        <f t="shared" si="15"/>
        <v>4.0601503759398501</v>
      </c>
      <c r="CA6" s="137">
        <f t="shared" si="15"/>
        <v>2.8571428571428572</v>
      </c>
      <c r="CB6" s="137">
        <f t="shared" si="15"/>
        <v>0</v>
      </c>
      <c r="CC6" s="137">
        <f t="shared" si="15"/>
        <v>0</v>
      </c>
      <c r="CD6" s="137">
        <f t="shared" si="15"/>
        <v>22.105263157894736</v>
      </c>
      <c r="CE6" s="260">
        <v>864.08108108108104</v>
      </c>
      <c r="CF6" s="127">
        <f>CF16</f>
        <v>665</v>
      </c>
      <c r="CG6" s="137">
        <f t="shared" ref="CG6:CM10" si="16">IF($CF6=0,0,CG16/$CF6*100)</f>
        <v>23.308270676691727</v>
      </c>
      <c r="CH6" s="137">
        <f t="shared" si="16"/>
        <v>20.150375939849624</v>
      </c>
      <c r="CI6" s="137">
        <f t="shared" si="16"/>
        <v>21.052631578947366</v>
      </c>
      <c r="CJ6" s="137">
        <f t="shared" si="16"/>
        <v>15.939849624060152</v>
      </c>
      <c r="CK6" s="137">
        <f t="shared" si="16"/>
        <v>0.45112781954887221</v>
      </c>
      <c r="CL6" s="137">
        <f t="shared" si="16"/>
        <v>0.30075187969924816</v>
      </c>
      <c r="CM6" s="137">
        <f t="shared" si="16"/>
        <v>18.796992481203006</v>
      </c>
      <c r="CN6" s="260">
        <v>5943.2833333333338</v>
      </c>
      <c r="CO6" s="127">
        <f>CO16</f>
        <v>665</v>
      </c>
      <c r="CP6" s="137">
        <f t="shared" ref="CP6:CV10" si="17">IF($CO6=0,0,CP16/$CO6*100)</f>
        <v>86.766917293233078</v>
      </c>
      <c r="CQ6" s="137">
        <f t="shared" si="17"/>
        <v>7.2180451127819554</v>
      </c>
      <c r="CR6" s="137">
        <f t="shared" si="17"/>
        <v>4.2105263157894735</v>
      </c>
      <c r="CS6" s="137">
        <f t="shared" si="17"/>
        <v>0.60150375939849632</v>
      </c>
      <c r="CT6" s="137">
        <f t="shared" si="17"/>
        <v>0.60150375939849632</v>
      </c>
      <c r="CU6" s="137">
        <f t="shared" si="17"/>
        <v>0.60150375939849632</v>
      </c>
      <c r="CV6" s="137">
        <f t="shared" si="17"/>
        <v>0</v>
      </c>
      <c r="CW6" s="260">
        <v>0.80902255639097742</v>
      </c>
      <c r="CX6" s="127">
        <f>CX16</f>
        <v>665</v>
      </c>
      <c r="CY6" s="137">
        <f t="shared" ref="CY6:DE10" si="18">IF($CX6=0,0,CY16/$CX6*100)</f>
        <v>79.548872180451127</v>
      </c>
      <c r="CZ6" s="137">
        <f t="shared" si="18"/>
        <v>17.894736842105264</v>
      </c>
      <c r="DA6" s="137">
        <f t="shared" si="18"/>
        <v>2.2556390977443606</v>
      </c>
      <c r="DB6" s="137">
        <f t="shared" si="18"/>
        <v>0.15037593984962408</v>
      </c>
      <c r="DC6" s="137">
        <f t="shared" si="18"/>
        <v>0</v>
      </c>
      <c r="DD6" s="137">
        <f t="shared" si="18"/>
        <v>0.15037593984962408</v>
      </c>
      <c r="DE6" s="137">
        <f t="shared" si="18"/>
        <v>0</v>
      </c>
      <c r="DF6" s="260">
        <v>0.70225563909774436</v>
      </c>
    </row>
    <row r="7" spans="1:110" s="190" customFormat="1" ht="15" customHeight="1" x14ac:dyDescent="0.15">
      <c r="A7" s="202" t="s">
        <v>871</v>
      </c>
      <c r="B7" s="203" t="s">
        <v>872</v>
      </c>
      <c r="C7" s="140">
        <f>C17</f>
        <v>285</v>
      </c>
      <c r="D7" s="141">
        <f t="shared" si="6"/>
        <v>64.561403508771932</v>
      </c>
      <c r="E7" s="141">
        <f t="shared" si="6"/>
        <v>1.0526315789473684</v>
      </c>
      <c r="F7" s="141">
        <f t="shared" si="6"/>
        <v>13.333333333333334</v>
      </c>
      <c r="G7" s="141">
        <f t="shared" si="6"/>
        <v>16.491228070175438</v>
      </c>
      <c r="H7" s="141">
        <f t="shared" si="6"/>
        <v>4.5614035087719298</v>
      </c>
      <c r="I7" s="140">
        <f>I17</f>
        <v>285</v>
      </c>
      <c r="J7" s="141">
        <f t="shared" si="7"/>
        <v>26.315789473684209</v>
      </c>
      <c r="K7" s="141">
        <f t="shared" si="7"/>
        <v>1.4035087719298245</v>
      </c>
      <c r="L7" s="141">
        <f t="shared" si="7"/>
        <v>30.87719298245614</v>
      </c>
      <c r="M7" s="141">
        <f t="shared" si="7"/>
        <v>33.333333333333329</v>
      </c>
      <c r="N7" s="141">
        <f t="shared" si="7"/>
        <v>8.0701754385964914</v>
      </c>
      <c r="O7" s="140">
        <f>O17</f>
        <v>285</v>
      </c>
      <c r="P7" s="141">
        <f t="shared" si="8"/>
        <v>2.1052631578947367</v>
      </c>
      <c r="Q7" s="141">
        <f t="shared" si="8"/>
        <v>1.4035087719298245</v>
      </c>
      <c r="R7" s="141">
        <f t="shared" si="8"/>
        <v>75.438596491228068</v>
      </c>
      <c r="S7" s="141">
        <f t="shared" si="8"/>
        <v>18.596491228070175</v>
      </c>
      <c r="T7" s="141">
        <f t="shared" si="8"/>
        <v>2.4561403508771931</v>
      </c>
      <c r="U7" s="140">
        <f>U17</f>
        <v>285</v>
      </c>
      <c r="V7" s="141">
        <f t="shared" si="9"/>
        <v>21.403508771929825</v>
      </c>
      <c r="W7" s="141">
        <f t="shared" si="9"/>
        <v>1.4035087719298245</v>
      </c>
      <c r="X7" s="141">
        <f t="shared" si="9"/>
        <v>43.508771929824562</v>
      </c>
      <c r="Y7" s="141">
        <f t="shared" si="9"/>
        <v>24.912280701754387</v>
      </c>
      <c r="Z7" s="141">
        <f t="shared" si="9"/>
        <v>8.7719298245614024</v>
      </c>
      <c r="AA7" s="140">
        <f>AA17</f>
        <v>285</v>
      </c>
      <c r="AB7" s="141">
        <f t="shared" si="10"/>
        <v>15.43859649122807</v>
      </c>
      <c r="AC7" s="141">
        <f t="shared" si="10"/>
        <v>2.4561403508771931</v>
      </c>
      <c r="AD7" s="141">
        <f t="shared" si="10"/>
        <v>48.070175438596493</v>
      </c>
      <c r="AE7" s="141">
        <f t="shared" si="10"/>
        <v>27.017543859649123</v>
      </c>
      <c r="AF7" s="141">
        <f t="shared" si="10"/>
        <v>7.0175438596491224</v>
      </c>
      <c r="AG7" s="140">
        <f>AG17</f>
        <v>285</v>
      </c>
      <c r="AH7" s="141">
        <f t="shared" si="11"/>
        <v>56.84210526315789</v>
      </c>
      <c r="AI7" s="141">
        <f t="shared" si="11"/>
        <v>3.1578947368421053</v>
      </c>
      <c r="AJ7" s="141">
        <f t="shared" si="11"/>
        <v>2.1052631578947367</v>
      </c>
      <c r="AK7" s="141">
        <f t="shared" si="11"/>
        <v>0.35087719298245612</v>
      </c>
      <c r="AL7" s="141">
        <f t="shared" si="11"/>
        <v>0</v>
      </c>
      <c r="AM7" s="141">
        <f t="shared" si="11"/>
        <v>1.7543859649122806</v>
      </c>
      <c r="AN7" s="141">
        <f t="shared" si="11"/>
        <v>3.5087719298245612</v>
      </c>
      <c r="AO7" s="141">
        <f t="shared" si="11"/>
        <v>2.4561403508771931</v>
      </c>
      <c r="AP7" s="141">
        <f t="shared" si="11"/>
        <v>0.70175438596491224</v>
      </c>
      <c r="AQ7" s="141">
        <f t="shared" si="11"/>
        <v>3.8596491228070176</v>
      </c>
      <c r="AR7" s="141">
        <f t="shared" si="11"/>
        <v>2.807017543859649</v>
      </c>
      <c r="AS7" s="141">
        <f t="shared" si="11"/>
        <v>0.35087719298245612</v>
      </c>
      <c r="AT7" s="141">
        <f t="shared" si="11"/>
        <v>3.5087719298245612</v>
      </c>
      <c r="AU7" s="141">
        <f t="shared" si="11"/>
        <v>5.2631578947368416</v>
      </c>
      <c r="AV7" s="141">
        <f t="shared" si="11"/>
        <v>0</v>
      </c>
      <c r="AW7" s="141">
        <f t="shared" si="11"/>
        <v>0.70175438596491224</v>
      </c>
      <c r="AX7" s="141">
        <f t="shared" si="11"/>
        <v>0.70175438596491224</v>
      </c>
      <c r="AY7" s="141">
        <f t="shared" si="11"/>
        <v>6.666666666666667</v>
      </c>
      <c r="AZ7" s="141">
        <f t="shared" si="11"/>
        <v>15.789473684210526</v>
      </c>
      <c r="BA7" s="140">
        <f>BA17</f>
        <v>285</v>
      </c>
      <c r="BB7" s="141">
        <f t="shared" si="12"/>
        <v>32.631578947368425</v>
      </c>
      <c r="BC7" s="141">
        <f t="shared" si="12"/>
        <v>65.614035087719301</v>
      </c>
      <c r="BD7" s="141">
        <f t="shared" si="12"/>
        <v>1.7543859649122806</v>
      </c>
      <c r="BE7" s="140">
        <f>BE17</f>
        <v>285</v>
      </c>
      <c r="BF7" s="141">
        <f t="shared" si="13"/>
        <v>10.87719298245614</v>
      </c>
      <c r="BG7" s="141">
        <f t="shared" si="13"/>
        <v>3.8596491228070176</v>
      </c>
      <c r="BH7" s="141">
        <f t="shared" si="13"/>
        <v>4.2105263157894735</v>
      </c>
      <c r="BI7" s="141">
        <f t="shared" si="13"/>
        <v>9.8245614035087723</v>
      </c>
      <c r="BJ7" s="141">
        <f t="shared" si="13"/>
        <v>28.771929824561404</v>
      </c>
      <c r="BK7" s="141">
        <f t="shared" si="13"/>
        <v>1.0526315789473684</v>
      </c>
      <c r="BL7" s="141">
        <f t="shared" si="13"/>
        <v>41.403508771929829</v>
      </c>
      <c r="BM7" s="249">
        <v>65.23625936688201</v>
      </c>
      <c r="BN7" s="140">
        <f>BN17</f>
        <v>283</v>
      </c>
      <c r="BO7" s="141">
        <f t="shared" si="14"/>
        <v>10.600706713780919</v>
      </c>
      <c r="BP7" s="141">
        <f t="shared" si="14"/>
        <v>14.840989399293287</v>
      </c>
      <c r="BQ7" s="141">
        <f t="shared" si="14"/>
        <v>12.7208480565371</v>
      </c>
      <c r="BR7" s="141">
        <f t="shared" si="14"/>
        <v>26.148409893992934</v>
      </c>
      <c r="BS7" s="141">
        <f t="shared" si="14"/>
        <v>18.727915194346288</v>
      </c>
      <c r="BT7" s="141">
        <f t="shared" si="14"/>
        <v>4.5936395759717312</v>
      </c>
      <c r="BU7" s="141">
        <f t="shared" si="14"/>
        <v>12.367491166077739</v>
      </c>
      <c r="BV7" s="249">
        <v>12859.471774193549</v>
      </c>
      <c r="BW7" s="140">
        <f>BW17</f>
        <v>283</v>
      </c>
      <c r="BX7" s="141">
        <f t="shared" si="15"/>
        <v>65.724381625441694</v>
      </c>
      <c r="BY7" s="141">
        <f t="shared" si="15"/>
        <v>0</v>
      </c>
      <c r="BZ7" s="141">
        <f t="shared" si="15"/>
        <v>0</v>
      </c>
      <c r="CA7" s="141">
        <f t="shared" si="15"/>
        <v>3.5335689045936398</v>
      </c>
      <c r="CB7" s="141">
        <f t="shared" si="15"/>
        <v>2.8268551236749118</v>
      </c>
      <c r="CC7" s="141">
        <f t="shared" si="15"/>
        <v>0</v>
      </c>
      <c r="CD7" s="141">
        <f t="shared" si="15"/>
        <v>27.915194346289752</v>
      </c>
      <c r="CE7" s="249">
        <v>1819.1715686274511</v>
      </c>
      <c r="CF7" s="140">
        <f>CF17</f>
        <v>283</v>
      </c>
      <c r="CG7" s="141">
        <f t="shared" si="16"/>
        <v>25.441696113074201</v>
      </c>
      <c r="CH7" s="141">
        <f t="shared" si="16"/>
        <v>10.954063604240282</v>
      </c>
      <c r="CI7" s="141">
        <f t="shared" si="16"/>
        <v>15.547703180212014</v>
      </c>
      <c r="CJ7" s="141">
        <f t="shared" si="16"/>
        <v>20.848056537102476</v>
      </c>
      <c r="CK7" s="141">
        <f t="shared" si="16"/>
        <v>9.1872791519434625</v>
      </c>
      <c r="CL7" s="141">
        <f t="shared" si="16"/>
        <v>0.35335689045936397</v>
      </c>
      <c r="CM7" s="141">
        <f t="shared" si="16"/>
        <v>17.667844522968199</v>
      </c>
      <c r="CN7" s="249">
        <v>8398.7854077253214</v>
      </c>
      <c r="CO7" s="140">
        <f>CO17</f>
        <v>283</v>
      </c>
      <c r="CP7" s="141">
        <f t="shared" si="17"/>
        <v>77.385159010600702</v>
      </c>
      <c r="CQ7" s="141">
        <f t="shared" si="17"/>
        <v>9.1872791519434625</v>
      </c>
      <c r="CR7" s="141">
        <f t="shared" si="17"/>
        <v>7.7738515901060072</v>
      </c>
      <c r="CS7" s="141">
        <f t="shared" si="17"/>
        <v>2.1201413427561837</v>
      </c>
      <c r="CT7" s="141">
        <f t="shared" si="17"/>
        <v>0.70671378091872794</v>
      </c>
      <c r="CU7" s="141">
        <f t="shared" si="17"/>
        <v>2.8268551236749118</v>
      </c>
      <c r="CV7" s="141">
        <f t="shared" si="17"/>
        <v>0</v>
      </c>
      <c r="CW7" s="249">
        <v>2.0388692579505299</v>
      </c>
      <c r="CX7" s="140">
        <f>CX17</f>
        <v>283</v>
      </c>
      <c r="CY7" s="141">
        <f t="shared" si="18"/>
        <v>69.611307420494697</v>
      </c>
      <c r="CZ7" s="141">
        <f t="shared" si="18"/>
        <v>25.088339222614842</v>
      </c>
      <c r="DA7" s="141">
        <f t="shared" si="18"/>
        <v>4.946996466431095</v>
      </c>
      <c r="DB7" s="141">
        <f t="shared" si="18"/>
        <v>0.35335689045936397</v>
      </c>
      <c r="DC7" s="141">
        <f t="shared" si="18"/>
        <v>0</v>
      </c>
      <c r="DD7" s="141">
        <f t="shared" si="18"/>
        <v>0</v>
      </c>
      <c r="DE7" s="141">
        <f t="shared" si="18"/>
        <v>0</v>
      </c>
      <c r="DF7" s="249">
        <v>0.9717314487632509</v>
      </c>
    </row>
    <row r="8" spans="1:110" s="190" customFormat="1" ht="15" customHeight="1" x14ac:dyDescent="0.15">
      <c r="A8" s="262" t="s">
        <v>873</v>
      </c>
      <c r="B8" s="203" t="s">
        <v>874</v>
      </c>
      <c r="C8" s="140">
        <f>C18</f>
        <v>150</v>
      </c>
      <c r="D8" s="141">
        <f t="shared" si="6"/>
        <v>79.333333333333329</v>
      </c>
      <c r="E8" s="141">
        <f t="shared" si="6"/>
        <v>0.66666666666666674</v>
      </c>
      <c r="F8" s="141">
        <f t="shared" si="6"/>
        <v>3.3333333333333335</v>
      </c>
      <c r="G8" s="141">
        <f t="shared" si="6"/>
        <v>15.333333333333332</v>
      </c>
      <c r="H8" s="141">
        <f t="shared" si="6"/>
        <v>1.3333333333333335</v>
      </c>
      <c r="I8" s="140">
        <f>I18</f>
        <v>150</v>
      </c>
      <c r="J8" s="141">
        <f t="shared" si="7"/>
        <v>79.333333333333329</v>
      </c>
      <c r="K8" s="141">
        <f t="shared" si="7"/>
        <v>2</v>
      </c>
      <c r="L8" s="141">
        <f t="shared" si="7"/>
        <v>4.666666666666667</v>
      </c>
      <c r="M8" s="141">
        <f t="shared" si="7"/>
        <v>10</v>
      </c>
      <c r="N8" s="141">
        <f t="shared" si="7"/>
        <v>4</v>
      </c>
      <c r="O8" s="140">
        <f>O18</f>
        <v>150</v>
      </c>
      <c r="P8" s="141">
        <f t="shared" si="8"/>
        <v>10</v>
      </c>
      <c r="Q8" s="141">
        <f t="shared" si="8"/>
        <v>3.3333333333333335</v>
      </c>
      <c r="R8" s="141">
        <f t="shared" si="8"/>
        <v>69.333333333333343</v>
      </c>
      <c r="S8" s="141">
        <f t="shared" si="8"/>
        <v>14.666666666666666</v>
      </c>
      <c r="T8" s="141">
        <f t="shared" si="8"/>
        <v>2.666666666666667</v>
      </c>
      <c r="U8" s="140">
        <f>U18</f>
        <v>150</v>
      </c>
      <c r="V8" s="141">
        <f t="shared" si="9"/>
        <v>70.666666666666671</v>
      </c>
      <c r="W8" s="141">
        <f t="shared" si="9"/>
        <v>0</v>
      </c>
      <c r="X8" s="141">
        <f t="shared" si="9"/>
        <v>15.333333333333332</v>
      </c>
      <c r="Y8" s="141">
        <f t="shared" si="9"/>
        <v>12</v>
      </c>
      <c r="Z8" s="141">
        <f t="shared" si="9"/>
        <v>2</v>
      </c>
      <c r="AA8" s="140">
        <f>AA18</f>
        <v>150</v>
      </c>
      <c r="AB8" s="141">
        <f t="shared" si="10"/>
        <v>51.333333333333329</v>
      </c>
      <c r="AC8" s="141">
        <f t="shared" si="10"/>
        <v>2</v>
      </c>
      <c r="AD8" s="141">
        <f t="shared" si="10"/>
        <v>26.666666666666668</v>
      </c>
      <c r="AE8" s="141">
        <f t="shared" si="10"/>
        <v>16.666666666666664</v>
      </c>
      <c r="AF8" s="141">
        <f t="shared" si="10"/>
        <v>3.3333333333333335</v>
      </c>
      <c r="AG8" s="140">
        <f>AG18</f>
        <v>150</v>
      </c>
      <c r="AH8" s="141">
        <f t="shared" si="11"/>
        <v>70</v>
      </c>
      <c r="AI8" s="141">
        <f t="shared" si="11"/>
        <v>0</v>
      </c>
      <c r="AJ8" s="141">
        <f t="shared" si="11"/>
        <v>0</v>
      </c>
      <c r="AK8" s="141">
        <f t="shared" si="11"/>
        <v>0</v>
      </c>
      <c r="AL8" s="141">
        <f t="shared" si="11"/>
        <v>0</v>
      </c>
      <c r="AM8" s="141">
        <f t="shared" si="11"/>
        <v>0</v>
      </c>
      <c r="AN8" s="141">
        <f t="shared" si="11"/>
        <v>4</v>
      </c>
      <c r="AO8" s="141">
        <f t="shared" si="11"/>
        <v>0</v>
      </c>
      <c r="AP8" s="141">
        <f t="shared" si="11"/>
        <v>0</v>
      </c>
      <c r="AQ8" s="141">
        <f t="shared" si="11"/>
        <v>2</v>
      </c>
      <c r="AR8" s="141">
        <f t="shared" si="11"/>
        <v>1.3333333333333335</v>
      </c>
      <c r="AS8" s="141">
        <f t="shared" si="11"/>
        <v>0</v>
      </c>
      <c r="AT8" s="141">
        <f t="shared" si="11"/>
        <v>1.3333333333333335</v>
      </c>
      <c r="AU8" s="141">
        <f t="shared" si="11"/>
        <v>2</v>
      </c>
      <c r="AV8" s="141">
        <f t="shared" si="11"/>
        <v>0</v>
      </c>
      <c r="AW8" s="141">
        <f t="shared" si="11"/>
        <v>0</v>
      </c>
      <c r="AX8" s="141">
        <f t="shared" si="11"/>
        <v>0</v>
      </c>
      <c r="AY8" s="141">
        <f t="shared" si="11"/>
        <v>5.3333333333333339</v>
      </c>
      <c r="AZ8" s="141">
        <f t="shared" si="11"/>
        <v>14.666666666666666</v>
      </c>
      <c r="BA8" s="140">
        <f>BA18</f>
        <v>150</v>
      </c>
      <c r="BB8" s="141">
        <f t="shared" si="12"/>
        <v>14.000000000000002</v>
      </c>
      <c r="BC8" s="141">
        <f t="shared" si="12"/>
        <v>84.666666666666671</v>
      </c>
      <c r="BD8" s="141">
        <f t="shared" si="12"/>
        <v>1.3333333333333335</v>
      </c>
      <c r="BE8" s="140">
        <f>BE18</f>
        <v>150</v>
      </c>
      <c r="BF8" s="141">
        <f t="shared" si="13"/>
        <v>10</v>
      </c>
      <c r="BG8" s="141">
        <f t="shared" si="13"/>
        <v>8.6666666666666679</v>
      </c>
      <c r="BH8" s="141">
        <f t="shared" si="13"/>
        <v>5.3333333333333339</v>
      </c>
      <c r="BI8" s="141">
        <f t="shared" si="13"/>
        <v>7.333333333333333</v>
      </c>
      <c r="BJ8" s="141">
        <f t="shared" si="13"/>
        <v>24.666666666666668</v>
      </c>
      <c r="BK8" s="141">
        <f t="shared" si="13"/>
        <v>2</v>
      </c>
      <c r="BL8" s="141">
        <f t="shared" si="13"/>
        <v>42</v>
      </c>
      <c r="BM8" s="249">
        <v>62.454397717337223</v>
      </c>
      <c r="BN8" s="140">
        <f>BN18</f>
        <v>149</v>
      </c>
      <c r="BO8" s="141">
        <f t="shared" si="14"/>
        <v>22.818791946308725</v>
      </c>
      <c r="BP8" s="141">
        <f t="shared" si="14"/>
        <v>32.885906040268459</v>
      </c>
      <c r="BQ8" s="141">
        <f t="shared" si="14"/>
        <v>14.093959731543624</v>
      </c>
      <c r="BR8" s="141">
        <f t="shared" si="14"/>
        <v>15.436241610738255</v>
      </c>
      <c r="BS8" s="141">
        <f t="shared" si="14"/>
        <v>0.67114093959731547</v>
      </c>
      <c r="BT8" s="141">
        <f t="shared" si="14"/>
        <v>0</v>
      </c>
      <c r="BU8" s="141">
        <f t="shared" si="14"/>
        <v>14.093959731543624</v>
      </c>
      <c r="BV8" s="249">
        <v>4888.6171875</v>
      </c>
      <c r="BW8" s="140">
        <f>BW18</f>
        <v>149</v>
      </c>
      <c r="BX8" s="141">
        <f t="shared" si="15"/>
        <v>70.469798657718115</v>
      </c>
      <c r="BY8" s="141">
        <f t="shared" si="15"/>
        <v>0.67114093959731547</v>
      </c>
      <c r="BZ8" s="141">
        <f t="shared" si="15"/>
        <v>2.0134228187919461</v>
      </c>
      <c r="CA8" s="141">
        <f t="shared" si="15"/>
        <v>2.6845637583892619</v>
      </c>
      <c r="CB8" s="141">
        <f t="shared" si="15"/>
        <v>0</v>
      </c>
      <c r="CC8" s="141">
        <f t="shared" si="15"/>
        <v>0</v>
      </c>
      <c r="CD8" s="141">
        <f t="shared" si="15"/>
        <v>24.161073825503358</v>
      </c>
      <c r="CE8" s="249">
        <v>657.84955752212386</v>
      </c>
      <c r="CF8" s="140">
        <f>CF18</f>
        <v>149</v>
      </c>
      <c r="CG8" s="141">
        <f t="shared" si="16"/>
        <v>16.778523489932887</v>
      </c>
      <c r="CH8" s="141">
        <f t="shared" si="16"/>
        <v>10.738255033557047</v>
      </c>
      <c r="CI8" s="141">
        <f t="shared" si="16"/>
        <v>26.845637583892618</v>
      </c>
      <c r="CJ8" s="141">
        <f t="shared" si="16"/>
        <v>32.214765100671137</v>
      </c>
      <c r="CK8" s="141">
        <f t="shared" si="16"/>
        <v>0</v>
      </c>
      <c r="CL8" s="141">
        <f t="shared" si="16"/>
        <v>0</v>
      </c>
      <c r="CM8" s="141">
        <f t="shared" si="16"/>
        <v>13.422818791946309</v>
      </c>
      <c r="CN8" s="249">
        <v>8566.5813953488378</v>
      </c>
      <c r="CO8" s="140">
        <f>CO18</f>
        <v>149</v>
      </c>
      <c r="CP8" s="141">
        <f t="shared" si="17"/>
        <v>89.261744966442961</v>
      </c>
      <c r="CQ8" s="141">
        <f t="shared" si="17"/>
        <v>6.7114093959731544</v>
      </c>
      <c r="CR8" s="141">
        <f t="shared" si="17"/>
        <v>2.6845637583892619</v>
      </c>
      <c r="CS8" s="141">
        <f t="shared" si="17"/>
        <v>0.67114093959731547</v>
      </c>
      <c r="CT8" s="141">
        <f t="shared" si="17"/>
        <v>0</v>
      </c>
      <c r="CU8" s="141">
        <f t="shared" si="17"/>
        <v>0.67114093959731547</v>
      </c>
      <c r="CV8" s="141">
        <f t="shared" si="17"/>
        <v>0</v>
      </c>
      <c r="CW8" s="249">
        <v>0.70469798657718119</v>
      </c>
      <c r="CX8" s="140">
        <f>CX18</f>
        <v>149</v>
      </c>
      <c r="CY8" s="141">
        <f t="shared" si="18"/>
        <v>73.154362416107389</v>
      </c>
      <c r="CZ8" s="141">
        <f t="shared" si="18"/>
        <v>25.503355704697988</v>
      </c>
      <c r="DA8" s="141">
        <f t="shared" si="18"/>
        <v>0.67114093959731547</v>
      </c>
      <c r="DB8" s="141">
        <f t="shared" si="18"/>
        <v>0</v>
      </c>
      <c r="DC8" s="141">
        <f t="shared" si="18"/>
        <v>0</v>
      </c>
      <c r="DD8" s="141">
        <f t="shared" si="18"/>
        <v>0.67114093959731547</v>
      </c>
      <c r="DE8" s="141">
        <f t="shared" si="18"/>
        <v>0</v>
      </c>
      <c r="DF8" s="249">
        <v>0.86577181208053688</v>
      </c>
    </row>
    <row r="9" spans="1:110" s="190" customFormat="1" ht="15" customHeight="1" x14ac:dyDescent="0.15">
      <c r="A9" s="202" t="s">
        <v>875</v>
      </c>
      <c r="B9" s="203" t="s">
        <v>876</v>
      </c>
      <c r="C9" s="140">
        <f>C19</f>
        <v>402</v>
      </c>
      <c r="D9" s="141">
        <f t="shared" si="6"/>
        <v>39.800995024875625</v>
      </c>
      <c r="E9" s="141">
        <f t="shared" si="6"/>
        <v>0.99502487562189057</v>
      </c>
      <c r="F9" s="141">
        <f t="shared" si="6"/>
        <v>21.393034825870647</v>
      </c>
      <c r="G9" s="141">
        <f t="shared" si="6"/>
        <v>35.074626865671647</v>
      </c>
      <c r="H9" s="141">
        <f t="shared" si="6"/>
        <v>2.7363184079601992</v>
      </c>
      <c r="I9" s="140">
        <f>I19</f>
        <v>402</v>
      </c>
      <c r="J9" s="141">
        <f t="shared" si="7"/>
        <v>14.17910447761194</v>
      </c>
      <c r="K9" s="141">
        <f t="shared" si="7"/>
        <v>1.4925373134328357</v>
      </c>
      <c r="L9" s="141">
        <f t="shared" si="7"/>
        <v>31.094527363184078</v>
      </c>
      <c r="M9" s="141">
        <f t="shared" si="7"/>
        <v>50.49751243781094</v>
      </c>
      <c r="N9" s="141">
        <f t="shared" si="7"/>
        <v>2.7363184079601992</v>
      </c>
      <c r="O9" s="140">
        <f>O19</f>
        <v>402</v>
      </c>
      <c r="P9" s="141">
        <f t="shared" si="8"/>
        <v>0.74626865671641784</v>
      </c>
      <c r="Q9" s="141">
        <f t="shared" si="8"/>
        <v>0.49751243781094528</v>
      </c>
      <c r="R9" s="141">
        <f t="shared" si="8"/>
        <v>68.905472636815929</v>
      </c>
      <c r="S9" s="141">
        <f t="shared" si="8"/>
        <v>26.368159203980102</v>
      </c>
      <c r="T9" s="141">
        <f t="shared" si="8"/>
        <v>3.4825870646766171</v>
      </c>
      <c r="U9" s="140">
        <f>U19</f>
        <v>402</v>
      </c>
      <c r="V9" s="141">
        <f t="shared" si="9"/>
        <v>9.7014925373134329</v>
      </c>
      <c r="W9" s="141">
        <f t="shared" si="9"/>
        <v>0.99502487562189057</v>
      </c>
      <c r="X9" s="141">
        <f t="shared" si="9"/>
        <v>49.004975124378106</v>
      </c>
      <c r="Y9" s="141">
        <f t="shared" si="9"/>
        <v>34.577114427860693</v>
      </c>
      <c r="Z9" s="141">
        <f t="shared" si="9"/>
        <v>5.721393034825871</v>
      </c>
      <c r="AA9" s="140">
        <f>AA19</f>
        <v>402</v>
      </c>
      <c r="AB9" s="141">
        <f t="shared" si="10"/>
        <v>6.467661691542288</v>
      </c>
      <c r="AC9" s="141">
        <f t="shared" si="10"/>
        <v>1.2437810945273633</v>
      </c>
      <c r="AD9" s="141">
        <f t="shared" si="10"/>
        <v>51.990049751243781</v>
      </c>
      <c r="AE9" s="141">
        <f t="shared" si="10"/>
        <v>35.323383084577117</v>
      </c>
      <c r="AF9" s="141">
        <f t="shared" si="10"/>
        <v>4.9751243781094532</v>
      </c>
      <c r="AG9" s="140">
        <f>AG19</f>
        <v>402</v>
      </c>
      <c r="AH9" s="141">
        <f t="shared" si="11"/>
        <v>60.696517412935322</v>
      </c>
      <c r="AI9" s="141">
        <f t="shared" si="11"/>
        <v>5.9701492537313428</v>
      </c>
      <c r="AJ9" s="141">
        <f t="shared" si="11"/>
        <v>4.9751243781094532</v>
      </c>
      <c r="AK9" s="141">
        <f t="shared" si="11"/>
        <v>1.2437810945273633</v>
      </c>
      <c r="AL9" s="141">
        <f t="shared" si="11"/>
        <v>0.99502487562189057</v>
      </c>
      <c r="AM9" s="141">
        <f t="shared" si="11"/>
        <v>0.74626865671641784</v>
      </c>
      <c r="AN9" s="141">
        <f t="shared" si="11"/>
        <v>1.2437810945273633</v>
      </c>
      <c r="AO9" s="141">
        <f t="shared" si="11"/>
        <v>1.2437810945273633</v>
      </c>
      <c r="AP9" s="141">
        <f t="shared" si="11"/>
        <v>0.99502487562189057</v>
      </c>
      <c r="AQ9" s="141">
        <f t="shared" si="11"/>
        <v>2.9850746268656714</v>
      </c>
      <c r="AR9" s="141">
        <f t="shared" si="11"/>
        <v>0.99502487562189057</v>
      </c>
      <c r="AS9" s="141">
        <f t="shared" si="11"/>
        <v>0</v>
      </c>
      <c r="AT9" s="141">
        <f t="shared" si="11"/>
        <v>4.2288557213930353</v>
      </c>
      <c r="AU9" s="141">
        <f t="shared" si="11"/>
        <v>5.4726368159203984</v>
      </c>
      <c r="AV9" s="141">
        <f t="shared" si="11"/>
        <v>0</v>
      </c>
      <c r="AW9" s="141">
        <f t="shared" si="11"/>
        <v>0.49751243781094528</v>
      </c>
      <c r="AX9" s="141">
        <f t="shared" si="11"/>
        <v>0</v>
      </c>
      <c r="AY9" s="141">
        <f t="shared" si="11"/>
        <v>3.4825870646766171</v>
      </c>
      <c r="AZ9" s="141">
        <f t="shared" si="11"/>
        <v>13.930348258706468</v>
      </c>
      <c r="BA9" s="140">
        <f>BA19</f>
        <v>402</v>
      </c>
      <c r="BB9" s="141">
        <f t="shared" si="12"/>
        <v>23.631840796019901</v>
      </c>
      <c r="BC9" s="141">
        <f t="shared" si="12"/>
        <v>74.129353233830841</v>
      </c>
      <c r="BD9" s="141">
        <f t="shared" si="12"/>
        <v>2.2388059701492535</v>
      </c>
      <c r="BE9" s="140">
        <f>BE19</f>
        <v>402</v>
      </c>
      <c r="BF9" s="141">
        <f t="shared" si="13"/>
        <v>9.9502487562189064</v>
      </c>
      <c r="BG9" s="141">
        <f t="shared" si="13"/>
        <v>1.9900497512437811</v>
      </c>
      <c r="BH9" s="141">
        <f t="shared" si="13"/>
        <v>3.233830845771144</v>
      </c>
      <c r="BI9" s="141">
        <f t="shared" si="13"/>
        <v>5.9701492537313428</v>
      </c>
      <c r="BJ9" s="141">
        <f t="shared" si="13"/>
        <v>36.069651741293534</v>
      </c>
      <c r="BK9" s="141">
        <f t="shared" si="13"/>
        <v>0.74626865671641784</v>
      </c>
      <c r="BL9" s="141">
        <f t="shared" si="13"/>
        <v>42.039800995024876</v>
      </c>
      <c r="BM9" s="249">
        <v>71.244871767567247</v>
      </c>
      <c r="BN9" s="140">
        <f>BN19</f>
        <v>401</v>
      </c>
      <c r="BO9" s="141">
        <f t="shared" si="14"/>
        <v>17.955112219451372</v>
      </c>
      <c r="BP9" s="141">
        <f t="shared" si="14"/>
        <v>8.9775561097256862</v>
      </c>
      <c r="BQ9" s="141">
        <f t="shared" si="14"/>
        <v>7.7306733167082298</v>
      </c>
      <c r="BR9" s="141">
        <f t="shared" si="14"/>
        <v>22.693266832917704</v>
      </c>
      <c r="BS9" s="141">
        <f t="shared" si="14"/>
        <v>21.695760598503743</v>
      </c>
      <c r="BT9" s="141">
        <f t="shared" si="14"/>
        <v>7.7306733167082298</v>
      </c>
      <c r="BU9" s="141">
        <f t="shared" si="14"/>
        <v>13.216957605985039</v>
      </c>
      <c r="BV9" s="249">
        <v>15595.284482758621</v>
      </c>
      <c r="BW9" s="140">
        <f>BW19</f>
        <v>401</v>
      </c>
      <c r="BX9" s="141">
        <f t="shared" si="15"/>
        <v>71.321695760598502</v>
      </c>
      <c r="BY9" s="141">
        <f t="shared" si="15"/>
        <v>0.24937655860349126</v>
      </c>
      <c r="BZ9" s="141">
        <f t="shared" si="15"/>
        <v>0</v>
      </c>
      <c r="CA9" s="141">
        <f t="shared" si="15"/>
        <v>1.7456359102244388</v>
      </c>
      <c r="CB9" s="141">
        <f t="shared" si="15"/>
        <v>2.9925187032418954</v>
      </c>
      <c r="CC9" s="141">
        <f t="shared" si="15"/>
        <v>0</v>
      </c>
      <c r="CD9" s="141">
        <f t="shared" si="15"/>
        <v>23.690773067331673</v>
      </c>
      <c r="CE9" s="249">
        <v>1381.9869281045751</v>
      </c>
      <c r="CF9" s="140">
        <f>CF19</f>
        <v>401</v>
      </c>
      <c r="CG9" s="141">
        <f t="shared" si="16"/>
        <v>26.932668329177055</v>
      </c>
      <c r="CH9" s="141">
        <f t="shared" si="16"/>
        <v>7.9800498753117202</v>
      </c>
      <c r="CI9" s="141">
        <f t="shared" si="16"/>
        <v>9.4763092269326688</v>
      </c>
      <c r="CJ9" s="141">
        <f t="shared" si="16"/>
        <v>18.204488778054863</v>
      </c>
      <c r="CK9" s="141">
        <f t="shared" si="16"/>
        <v>14.962593516209477</v>
      </c>
      <c r="CL9" s="141">
        <f t="shared" si="16"/>
        <v>2.7431421446384037</v>
      </c>
      <c r="CM9" s="141">
        <f t="shared" si="16"/>
        <v>19.700748129675809</v>
      </c>
      <c r="CN9" s="249">
        <v>10352.332298136645</v>
      </c>
      <c r="CO9" s="140">
        <f>CO19</f>
        <v>401</v>
      </c>
      <c r="CP9" s="141">
        <f t="shared" si="17"/>
        <v>77.556109725685786</v>
      </c>
      <c r="CQ9" s="141">
        <f t="shared" si="17"/>
        <v>11.720698254364089</v>
      </c>
      <c r="CR9" s="141">
        <f t="shared" si="17"/>
        <v>6.2344139650872821</v>
      </c>
      <c r="CS9" s="141">
        <f t="shared" si="17"/>
        <v>0.74812967581047385</v>
      </c>
      <c r="CT9" s="141">
        <f t="shared" si="17"/>
        <v>0.24937655860349126</v>
      </c>
      <c r="CU9" s="141">
        <f t="shared" si="17"/>
        <v>3.4912718204488775</v>
      </c>
      <c r="CV9" s="141">
        <f t="shared" si="17"/>
        <v>0</v>
      </c>
      <c r="CW9" s="249">
        <v>2.0349127182044886</v>
      </c>
      <c r="CX9" s="140">
        <f>CX19</f>
        <v>401</v>
      </c>
      <c r="CY9" s="141">
        <f t="shared" si="18"/>
        <v>69.576059850374065</v>
      </c>
      <c r="CZ9" s="141">
        <f t="shared" si="18"/>
        <v>24.937655860349128</v>
      </c>
      <c r="DA9" s="141">
        <f t="shared" si="18"/>
        <v>3.9900249376558601</v>
      </c>
      <c r="DB9" s="141">
        <f t="shared" si="18"/>
        <v>0.49875311720698251</v>
      </c>
      <c r="DC9" s="141">
        <f t="shared" si="18"/>
        <v>0</v>
      </c>
      <c r="DD9" s="141">
        <f t="shared" si="18"/>
        <v>0.99750623441396502</v>
      </c>
      <c r="DE9" s="141">
        <f t="shared" si="18"/>
        <v>0</v>
      </c>
      <c r="DF9" s="249">
        <v>1.486284289276808</v>
      </c>
    </row>
    <row r="10" spans="1:110" s="190" customFormat="1" ht="15" customHeight="1" x14ac:dyDescent="0.15">
      <c r="A10" s="198" t="s">
        <v>877</v>
      </c>
      <c r="B10" s="204" t="s">
        <v>878</v>
      </c>
      <c r="C10" s="146">
        <f>C20</f>
        <v>85</v>
      </c>
      <c r="D10" s="132">
        <f t="shared" si="6"/>
        <v>55.294117647058826</v>
      </c>
      <c r="E10" s="132">
        <f t="shared" si="6"/>
        <v>2.3529411764705883</v>
      </c>
      <c r="F10" s="132">
        <f t="shared" si="6"/>
        <v>15.294117647058824</v>
      </c>
      <c r="G10" s="132">
        <f t="shared" si="6"/>
        <v>20</v>
      </c>
      <c r="H10" s="132">
        <f t="shared" si="6"/>
        <v>7.0588235294117645</v>
      </c>
      <c r="I10" s="146">
        <f>I20</f>
        <v>85</v>
      </c>
      <c r="J10" s="132">
        <f t="shared" si="7"/>
        <v>41.17647058823529</v>
      </c>
      <c r="K10" s="132">
        <f t="shared" si="7"/>
        <v>1.1764705882352942</v>
      </c>
      <c r="L10" s="132">
        <f t="shared" si="7"/>
        <v>21.176470588235293</v>
      </c>
      <c r="M10" s="132">
        <f t="shared" si="7"/>
        <v>28.235294117647058</v>
      </c>
      <c r="N10" s="132">
        <f t="shared" si="7"/>
        <v>8.235294117647058</v>
      </c>
      <c r="O10" s="146">
        <f>O20</f>
        <v>85</v>
      </c>
      <c r="P10" s="132">
        <f t="shared" si="8"/>
        <v>7.0588235294117645</v>
      </c>
      <c r="Q10" s="132">
        <f t="shared" si="8"/>
        <v>1.1764705882352942</v>
      </c>
      <c r="R10" s="132">
        <f t="shared" si="8"/>
        <v>67.058823529411754</v>
      </c>
      <c r="S10" s="132">
        <f t="shared" si="8"/>
        <v>14.117647058823529</v>
      </c>
      <c r="T10" s="132">
        <f t="shared" si="8"/>
        <v>10.588235294117647</v>
      </c>
      <c r="U10" s="146">
        <f>U20</f>
        <v>85</v>
      </c>
      <c r="V10" s="132">
        <f t="shared" si="9"/>
        <v>38.82352941176471</v>
      </c>
      <c r="W10" s="132">
        <f t="shared" si="9"/>
        <v>0</v>
      </c>
      <c r="X10" s="132">
        <f t="shared" si="9"/>
        <v>37.647058823529413</v>
      </c>
      <c r="Y10" s="132">
        <f t="shared" si="9"/>
        <v>15.294117647058824</v>
      </c>
      <c r="Z10" s="132">
        <f t="shared" si="9"/>
        <v>8.235294117647058</v>
      </c>
      <c r="AA10" s="146">
        <f>AA20</f>
        <v>85</v>
      </c>
      <c r="AB10" s="132">
        <f t="shared" si="10"/>
        <v>32.941176470588232</v>
      </c>
      <c r="AC10" s="132">
        <f t="shared" si="10"/>
        <v>0</v>
      </c>
      <c r="AD10" s="132">
        <f t="shared" si="10"/>
        <v>42.352941176470587</v>
      </c>
      <c r="AE10" s="132">
        <f t="shared" si="10"/>
        <v>16.470588235294116</v>
      </c>
      <c r="AF10" s="132">
        <f t="shared" si="10"/>
        <v>8.235294117647058</v>
      </c>
      <c r="AG10" s="146">
        <f>AG20</f>
        <v>85</v>
      </c>
      <c r="AH10" s="132">
        <f t="shared" si="11"/>
        <v>47.058823529411761</v>
      </c>
      <c r="AI10" s="132">
        <f t="shared" si="11"/>
        <v>7.0588235294117645</v>
      </c>
      <c r="AJ10" s="132">
        <f t="shared" si="11"/>
        <v>5.8823529411764701</v>
      </c>
      <c r="AK10" s="132">
        <f t="shared" si="11"/>
        <v>1.1764705882352942</v>
      </c>
      <c r="AL10" s="132">
        <f t="shared" si="11"/>
        <v>0</v>
      </c>
      <c r="AM10" s="132">
        <f t="shared" si="11"/>
        <v>0</v>
      </c>
      <c r="AN10" s="132">
        <f t="shared" si="11"/>
        <v>4.7058823529411766</v>
      </c>
      <c r="AO10" s="132">
        <f t="shared" si="11"/>
        <v>4.7058823529411766</v>
      </c>
      <c r="AP10" s="132">
        <f t="shared" si="11"/>
        <v>1.1764705882352942</v>
      </c>
      <c r="AQ10" s="132">
        <f t="shared" si="11"/>
        <v>2.3529411764705883</v>
      </c>
      <c r="AR10" s="132">
        <f t="shared" si="11"/>
        <v>3.5294117647058822</v>
      </c>
      <c r="AS10" s="132">
        <f t="shared" si="11"/>
        <v>0</v>
      </c>
      <c r="AT10" s="132">
        <f t="shared" si="11"/>
        <v>3.5294117647058822</v>
      </c>
      <c r="AU10" s="132">
        <f t="shared" si="11"/>
        <v>2.3529411764705883</v>
      </c>
      <c r="AV10" s="132">
        <f t="shared" si="11"/>
        <v>0</v>
      </c>
      <c r="AW10" s="132">
        <f t="shared" si="11"/>
        <v>0</v>
      </c>
      <c r="AX10" s="132">
        <f t="shared" si="11"/>
        <v>1.1764705882352942</v>
      </c>
      <c r="AY10" s="132">
        <f t="shared" si="11"/>
        <v>8.235294117647058</v>
      </c>
      <c r="AZ10" s="132">
        <f t="shared" si="11"/>
        <v>17.647058823529413</v>
      </c>
      <c r="BA10" s="146">
        <f>BA20</f>
        <v>85</v>
      </c>
      <c r="BB10" s="132">
        <f t="shared" si="12"/>
        <v>21.176470588235293</v>
      </c>
      <c r="BC10" s="132">
        <f t="shared" si="12"/>
        <v>68.235294117647058</v>
      </c>
      <c r="BD10" s="132">
        <f t="shared" si="12"/>
        <v>10.588235294117647</v>
      </c>
      <c r="BE10" s="146">
        <f>BE20</f>
        <v>85</v>
      </c>
      <c r="BF10" s="132">
        <f t="shared" si="13"/>
        <v>8.235294117647058</v>
      </c>
      <c r="BG10" s="132">
        <f t="shared" si="13"/>
        <v>4.7058823529411766</v>
      </c>
      <c r="BH10" s="132">
        <f t="shared" si="13"/>
        <v>2.3529411764705883</v>
      </c>
      <c r="BI10" s="132">
        <f t="shared" si="13"/>
        <v>4.7058823529411766</v>
      </c>
      <c r="BJ10" s="132">
        <f t="shared" si="13"/>
        <v>23.52941176470588</v>
      </c>
      <c r="BK10" s="132">
        <f t="shared" si="13"/>
        <v>2.3529411764705883</v>
      </c>
      <c r="BL10" s="132">
        <f t="shared" si="13"/>
        <v>54.117647058823529</v>
      </c>
      <c r="BM10" s="261">
        <v>66.361145602135196</v>
      </c>
      <c r="BN10" s="146">
        <f>BN20</f>
        <v>84</v>
      </c>
      <c r="BO10" s="132">
        <f t="shared" si="14"/>
        <v>13.095238095238097</v>
      </c>
      <c r="BP10" s="132">
        <f t="shared" si="14"/>
        <v>23.809523809523807</v>
      </c>
      <c r="BQ10" s="132">
        <f t="shared" si="14"/>
        <v>8.3333333333333321</v>
      </c>
      <c r="BR10" s="132">
        <f t="shared" si="14"/>
        <v>19.047619047619047</v>
      </c>
      <c r="BS10" s="132">
        <f t="shared" si="14"/>
        <v>11.904761904761903</v>
      </c>
      <c r="BT10" s="132">
        <f t="shared" si="14"/>
        <v>8.3333333333333321</v>
      </c>
      <c r="BU10" s="132">
        <f t="shared" si="14"/>
        <v>15.476190476190476</v>
      </c>
      <c r="BV10" s="261">
        <v>15204.971830985916</v>
      </c>
      <c r="BW10" s="146">
        <f>BW20</f>
        <v>84</v>
      </c>
      <c r="BX10" s="132">
        <f t="shared" si="15"/>
        <v>59.523809523809526</v>
      </c>
      <c r="BY10" s="132">
        <f t="shared" si="15"/>
        <v>0</v>
      </c>
      <c r="BZ10" s="132">
        <f t="shared" si="15"/>
        <v>0</v>
      </c>
      <c r="CA10" s="132">
        <f t="shared" si="15"/>
        <v>1.1904761904761905</v>
      </c>
      <c r="CB10" s="132">
        <f t="shared" si="15"/>
        <v>1.1904761904761905</v>
      </c>
      <c r="CC10" s="132">
        <f t="shared" si="15"/>
        <v>0</v>
      </c>
      <c r="CD10" s="132">
        <f t="shared" si="15"/>
        <v>38.095238095238095</v>
      </c>
      <c r="CE10" s="261">
        <v>781.15384615384619</v>
      </c>
      <c r="CF10" s="146">
        <f>CF20</f>
        <v>84</v>
      </c>
      <c r="CG10" s="132">
        <f t="shared" si="16"/>
        <v>28.571428571428569</v>
      </c>
      <c r="CH10" s="132">
        <f t="shared" si="16"/>
        <v>5.9523809523809517</v>
      </c>
      <c r="CI10" s="132">
        <f t="shared" si="16"/>
        <v>19.047619047619047</v>
      </c>
      <c r="CJ10" s="132">
        <f t="shared" si="16"/>
        <v>14.285714285714285</v>
      </c>
      <c r="CK10" s="132">
        <f t="shared" si="16"/>
        <v>4.7619047619047619</v>
      </c>
      <c r="CL10" s="132">
        <f t="shared" si="16"/>
        <v>3.5714285714285712</v>
      </c>
      <c r="CM10" s="132">
        <f t="shared" si="16"/>
        <v>23.809523809523807</v>
      </c>
      <c r="CN10" s="261">
        <v>10923.453125</v>
      </c>
      <c r="CO10" s="146">
        <f>CO20</f>
        <v>84</v>
      </c>
      <c r="CP10" s="132">
        <f t="shared" si="17"/>
        <v>86.904761904761912</v>
      </c>
      <c r="CQ10" s="132">
        <f t="shared" si="17"/>
        <v>8.3333333333333321</v>
      </c>
      <c r="CR10" s="132">
        <f t="shared" si="17"/>
        <v>1.1904761904761905</v>
      </c>
      <c r="CS10" s="132">
        <f t="shared" si="17"/>
        <v>1.1904761904761905</v>
      </c>
      <c r="CT10" s="132">
        <f t="shared" si="17"/>
        <v>0</v>
      </c>
      <c r="CU10" s="132">
        <f t="shared" si="17"/>
        <v>2.3809523809523809</v>
      </c>
      <c r="CV10" s="132">
        <f t="shared" si="17"/>
        <v>0</v>
      </c>
      <c r="CW10" s="261">
        <v>1.8690476190476191</v>
      </c>
      <c r="CX10" s="146">
        <f>CX20</f>
        <v>84</v>
      </c>
      <c r="CY10" s="132">
        <f t="shared" si="18"/>
        <v>76.19047619047619</v>
      </c>
      <c r="CZ10" s="132">
        <f t="shared" si="18"/>
        <v>21.428571428571427</v>
      </c>
      <c r="DA10" s="132">
        <f t="shared" si="18"/>
        <v>1.1904761904761905</v>
      </c>
      <c r="DB10" s="132">
        <f t="shared" si="18"/>
        <v>1.1904761904761905</v>
      </c>
      <c r="DC10" s="132">
        <f t="shared" si="18"/>
        <v>0</v>
      </c>
      <c r="DD10" s="132">
        <f t="shared" si="18"/>
        <v>0</v>
      </c>
      <c r="DE10" s="132">
        <f t="shared" si="18"/>
        <v>0</v>
      </c>
      <c r="DF10" s="261">
        <v>0.77380952380952384</v>
      </c>
    </row>
    <row r="14" spans="1:110" ht="15" customHeight="1" x14ac:dyDescent="0.15">
      <c r="A14" s="230" t="s">
        <v>868</v>
      </c>
      <c r="B14" s="231"/>
      <c r="C14" s="156">
        <v>1601</v>
      </c>
      <c r="D14" s="156">
        <v>1070</v>
      </c>
      <c r="E14" s="156">
        <v>15</v>
      </c>
      <c r="F14" s="156">
        <v>159</v>
      </c>
      <c r="G14" s="156">
        <v>315</v>
      </c>
      <c r="H14" s="156">
        <v>42</v>
      </c>
      <c r="I14" s="156">
        <v>1601</v>
      </c>
      <c r="J14" s="156">
        <v>815</v>
      </c>
      <c r="K14" s="156">
        <v>21</v>
      </c>
      <c r="L14" s="156">
        <v>298</v>
      </c>
      <c r="M14" s="156">
        <v>403</v>
      </c>
      <c r="N14" s="156">
        <v>64</v>
      </c>
      <c r="O14" s="156">
        <v>1601</v>
      </c>
      <c r="P14" s="156">
        <v>125</v>
      </c>
      <c r="Q14" s="156">
        <v>33</v>
      </c>
      <c r="R14" s="156">
        <v>1115</v>
      </c>
      <c r="S14" s="156">
        <v>273</v>
      </c>
      <c r="T14" s="156">
        <v>55</v>
      </c>
      <c r="U14" s="156">
        <v>1601</v>
      </c>
      <c r="V14" s="156">
        <v>795</v>
      </c>
      <c r="W14" s="156">
        <v>11</v>
      </c>
      <c r="X14" s="156">
        <v>437</v>
      </c>
      <c r="Y14" s="156">
        <v>281</v>
      </c>
      <c r="Z14" s="156">
        <v>77</v>
      </c>
      <c r="AA14" s="156">
        <v>1601</v>
      </c>
      <c r="AB14" s="156">
        <v>684</v>
      </c>
      <c r="AC14" s="156">
        <v>24</v>
      </c>
      <c r="AD14" s="156">
        <v>523</v>
      </c>
      <c r="AE14" s="156">
        <v>300</v>
      </c>
      <c r="AF14" s="156">
        <v>70</v>
      </c>
      <c r="AG14" s="156">
        <v>1601</v>
      </c>
      <c r="AH14" s="156">
        <v>1047</v>
      </c>
      <c r="AI14" s="156">
        <v>39</v>
      </c>
      <c r="AJ14" s="156">
        <v>32</v>
      </c>
      <c r="AK14" s="156">
        <v>7</v>
      </c>
      <c r="AL14" s="156">
        <v>4</v>
      </c>
      <c r="AM14" s="156">
        <v>9</v>
      </c>
      <c r="AN14" s="156">
        <v>37</v>
      </c>
      <c r="AO14" s="156">
        <v>26</v>
      </c>
      <c r="AP14" s="156">
        <v>14</v>
      </c>
      <c r="AQ14" s="156">
        <v>43</v>
      </c>
      <c r="AR14" s="156">
        <v>20</v>
      </c>
      <c r="AS14" s="156">
        <v>1</v>
      </c>
      <c r="AT14" s="156">
        <v>34</v>
      </c>
      <c r="AU14" s="156">
        <v>53</v>
      </c>
      <c r="AV14" s="156">
        <v>0</v>
      </c>
      <c r="AW14" s="156">
        <v>4</v>
      </c>
      <c r="AX14" s="156">
        <v>3</v>
      </c>
      <c r="AY14" s="156">
        <v>82</v>
      </c>
      <c r="AZ14" s="156">
        <v>236</v>
      </c>
      <c r="BA14" s="156">
        <v>1601</v>
      </c>
      <c r="BB14" s="156">
        <v>437</v>
      </c>
      <c r="BC14" s="156">
        <v>1130</v>
      </c>
      <c r="BD14" s="156">
        <v>34</v>
      </c>
      <c r="BE14" s="156">
        <v>1601</v>
      </c>
      <c r="BF14" s="156">
        <v>171</v>
      </c>
      <c r="BG14" s="156">
        <v>116</v>
      </c>
      <c r="BH14" s="156">
        <v>101</v>
      </c>
      <c r="BI14" s="156">
        <v>123</v>
      </c>
      <c r="BJ14" s="156">
        <v>407</v>
      </c>
      <c r="BK14" s="156">
        <v>20</v>
      </c>
      <c r="BL14" s="156">
        <v>663</v>
      </c>
      <c r="BM14" s="156"/>
      <c r="BN14" s="156">
        <v>1582</v>
      </c>
      <c r="BO14" s="156">
        <v>292</v>
      </c>
      <c r="BP14" s="156">
        <v>424</v>
      </c>
      <c r="BQ14" s="156">
        <v>177</v>
      </c>
      <c r="BR14" s="156">
        <v>283</v>
      </c>
      <c r="BS14" s="156">
        <v>152</v>
      </c>
      <c r="BT14" s="156">
        <v>55</v>
      </c>
      <c r="BU14" s="156">
        <v>199</v>
      </c>
      <c r="BV14" s="156"/>
      <c r="BW14" s="156">
        <v>1582</v>
      </c>
      <c r="BX14" s="156">
        <v>1096</v>
      </c>
      <c r="BY14" s="156">
        <v>5</v>
      </c>
      <c r="BZ14" s="156">
        <v>30</v>
      </c>
      <c r="CA14" s="156">
        <v>41</v>
      </c>
      <c r="CB14" s="156">
        <v>21</v>
      </c>
      <c r="CC14" s="156">
        <v>0</v>
      </c>
      <c r="CD14" s="156">
        <v>389</v>
      </c>
      <c r="CE14" s="156"/>
      <c r="CF14" s="156">
        <v>1582</v>
      </c>
      <c r="CG14" s="156">
        <v>384</v>
      </c>
      <c r="CH14" s="156">
        <v>218</v>
      </c>
      <c r="CI14" s="156">
        <v>278</v>
      </c>
      <c r="CJ14" s="156">
        <v>298</v>
      </c>
      <c r="CK14" s="156">
        <v>93</v>
      </c>
      <c r="CL14" s="156">
        <v>17</v>
      </c>
      <c r="CM14" s="156">
        <v>294</v>
      </c>
      <c r="CN14" s="156"/>
      <c r="CO14" s="156">
        <v>1582</v>
      </c>
      <c r="CP14" s="156">
        <v>1313</v>
      </c>
      <c r="CQ14" s="156">
        <v>138</v>
      </c>
      <c r="CR14" s="156">
        <v>80</v>
      </c>
      <c r="CS14" s="156">
        <v>15</v>
      </c>
      <c r="CT14" s="156">
        <v>7</v>
      </c>
      <c r="CU14" s="156">
        <v>29</v>
      </c>
      <c r="CV14" s="156">
        <v>0</v>
      </c>
      <c r="CW14" s="156"/>
      <c r="CX14" s="156">
        <v>1582</v>
      </c>
      <c r="CY14" s="156">
        <v>1178</v>
      </c>
      <c r="CZ14" s="156">
        <v>346</v>
      </c>
      <c r="DA14" s="156">
        <v>47</v>
      </c>
      <c r="DB14" s="156">
        <v>5</v>
      </c>
      <c r="DC14" s="156">
        <v>0</v>
      </c>
      <c r="DD14" s="156">
        <v>6</v>
      </c>
      <c r="DE14" s="156">
        <v>0</v>
      </c>
      <c r="DF14" s="156"/>
    </row>
    <row r="15" spans="1:110" ht="15" customHeight="1" x14ac:dyDescent="0.15">
      <c r="A15" s="236"/>
      <c r="B15" s="237"/>
      <c r="C15" s="156"/>
      <c r="D15" s="156"/>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6"/>
      <c r="AZ15" s="156"/>
      <c r="BA15" s="156"/>
      <c r="BB15" s="156"/>
      <c r="BC15" s="156"/>
      <c r="BD15" s="156"/>
      <c r="BE15" s="156"/>
      <c r="BF15" s="156"/>
      <c r="BG15" s="156"/>
      <c r="BH15" s="156"/>
      <c r="BI15" s="156"/>
      <c r="BJ15" s="156"/>
      <c r="BK15" s="156"/>
      <c r="BL15" s="156"/>
      <c r="BM15" s="156"/>
      <c r="BN15" s="156"/>
      <c r="BO15" s="156"/>
      <c r="BP15" s="156"/>
      <c r="BQ15" s="156"/>
      <c r="BR15" s="156"/>
      <c r="BS15" s="156"/>
      <c r="BT15" s="156"/>
      <c r="BU15" s="156"/>
      <c r="BV15" s="156"/>
      <c r="BW15" s="156"/>
      <c r="BX15" s="156"/>
      <c r="BY15" s="156"/>
      <c r="BZ15" s="156"/>
      <c r="CA15" s="156"/>
      <c r="CB15" s="156"/>
      <c r="CC15" s="156"/>
      <c r="CD15" s="156"/>
      <c r="CE15" s="156"/>
      <c r="CF15" s="156"/>
      <c r="CG15" s="156"/>
      <c r="CH15" s="156"/>
      <c r="CI15" s="156"/>
      <c r="CJ15" s="156"/>
      <c r="CK15" s="156"/>
      <c r="CL15" s="156"/>
      <c r="CM15" s="156"/>
      <c r="CN15" s="156"/>
      <c r="CO15" s="156"/>
      <c r="CP15" s="156"/>
      <c r="CQ15" s="156"/>
      <c r="CR15" s="156"/>
      <c r="CS15" s="156"/>
      <c r="CT15" s="156"/>
      <c r="CU15" s="156"/>
      <c r="CV15" s="156"/>
      <c r="CW15" s="156"/>
      <c r="CX15" s="156"/>
      <c r="CY15" s="156"/>
      <c r="CZ15" s="156"/>
      <c r="DA15" s="156"/>
      <c r="DB15" s="156"/>
      <c r="DC15" s="156"/>
      <c r="DD15" s="156"/>
      <c r="DE15" s="156"/>
      <c r="DF15" s="156"/>
    </row>
    <row r="16" spans="1:110" ht="15" customHeight="1" x14ac:dyDescent="0.15">
      <c r="A16" s="242" t="s">
        <v>869</v>
      </c>
      <c r="B16" s="243" t="s">
        <v>870</v>
      </c>
      <c r="C16" s="156">
        <v>679</v>
      </c>
      <c r="D16" s="156">
        <v>560</v>
      </c>
      <c r="E16" s="156">
        <v>5</v>
      </c>
      <c r="F16" s="156">
        <v>17</v>
      </c>
      <c r="G16" s="156">
        <v>87</v>
      </c>
      <c r="H16" s="156">
        <v>10</v>
      </c>
      <c r="I16" s="156">
        <v>679</v>
      </c>
      <c r="J16" s="156">
        <v>529</v>
      </c>
      <c r="K16" s="156">
        <v>7</v>
      </c>
      <c r="L16" s="156">
        <v>60</v>
      </c>
      <c r="M16" s="156">
        <v>66</v>
      </c>
      <c r="N16" s="156">
        <v>17</v>
      </c>
      <c r="O16" s="156">
        <v>679</v>
      </c>
      <c r="P16" s="156">
        <v>95</v>
      </c>
      <c r="Q16" s="156">
        <v>21</v>
      </c>
      <c r="R16" s="156">
        <v>462</v>
      </c>
      <c r="S16" s="156">
        <v>80</v>
      </c>
      <c r="T16" s="156">
        <v>21</v>
      </c>
      <c r="U16" s="156">
        <v>679</v>
      </c>
      <c r="V16" s="156">
        <v>556</v>
      </c>
      <c r="W16" s="156">
        <v>3</v>
      </c>
      <c r="X16" s="156">
        <v>61</v>
      </c>
      <c r="Y16" s="156">
        <v>40</v>
      </c>
      <c r="Z16" s="156">
        <v>19</v>
      </c>
      <c r="AA16" s="156">
        <v>679</v>
      </c>
      <c r="AB16" s="156">
        <v>509</v>
      </c>
      <c r="AC16" s="156">
        <v>9</v>
      </c>
      <c r="AD16" s="156">
        <v>101</v>
      </c>
      <c r="AE16" s="156">
        <v>42</v>
      </c>
      <c r="AF16" s="156">
        <v>18</v>
      </c>
      <c r="AG16" s="156">
        <v>679</v>
      </c>
      <c r="AH16" s="156">
        <v>496</v>
      </c>
      <c r="AI16" s="156">
        <v>0</v>
      </c>
      <c r="AJ16" s="156">
        <v>1</v>
      </c>
      <c r="AK16" s="156">
        <v>0</v>
      </c>
      <c r="AL16" s="156">
        <v>0</v>
      </c>
      <c r="AM16" s="156">
        <v>1</v>
      </c>
      <c r="AN16" s="156">
        <v>12</v>
      </c>
      <c r="AO16" s="156">
        <v>10</v>
      </c>
      <c r="AP16" s="156">
        <v>7</v>
      </c>
      <c r="AQ16" s="156">
        <v>15</v>
      </c>
      <c r="AR16" s="156">
        <v>3</v>
      </c>
      <c r="AS16" s="156">
        <v>0</v>
      </c>
      <c r="AT16" s="156">
        <v>2</v>
      </c>
      <c r="AU16" s="156">
        <v>11</v>
      </c>
      <c r="AV16" s="156">
        <v>0</v>
      </c>
      <c r="AW16" s="156">
        <v>0</v>
      </c>
      <c r="AX16" s="156">
        <v>0</v>
      </c>
      <c r="AY16" s="156">
        <v>34</v>
      </c>
      <c r="AZ16" s="156">
        <v>98</v>
      </c>
      <c r="BA16" s="156">
        <v>679</v>
      </c>
      <c r="BB16" s="156">
        <v>210</v>
      </c>
      <c r="BC16" s="156">
        <v>460</v>
      </c>
      <c r="BD16" s="156">
        <v>9</v>
      </c>
      <c r="BE16" s="156">
        <v>679</v>
      </c>
      <c r="BF16" s="156">
        <v>78</v>
      </c>
      <c r="BG16" s="156">
        <v>80</v>
      </c>
      <c r="BH16" s="156">
        <v>66</v>
      </c>
      <c r="BI16" s="156">
        <v>56</v>
      </c>
      <c r="BJ16" s="156">
        <v>123</v>
      </c>
      <c r="BK16" s="156">
        <v>9</v>
      </c>
      <c r="BL16" s="156">
        <v>267</v>
      </c>
      <c r="BM16" s="156"/>
      <c r="BN16" s="156">
        <v>665</v>
      </c>
      <c r="BO16" s="156">
        <v>145</v>
      </c>
      <c r="BP16" s="156">
        <v>277</v>
      </c>
      <c r="BQ16" s="156">
        <v>82</v>
      </c>
      <c r="BR16" s="156">
        <v>79</v>
      </c>
      <c r="BS16" s="156">
        <v>1</v>
      </c>
      <c r="BT16" s="156">
        <v>4</v>
      </c>
      <c r="BU16" s="156">
        <v>77</v>
      </c>
      <c r="BV16" s="156"/>
      <c r="BW16" s="156">
        <v>665</v>
      </c>
      <c r="BX16" s="156">
        <v>469</v>
      </c>
      <c r="BY16" s="156">
        <v>3</v>
      </c>
      <c r="BZ16" s="156">
        <v>27</v>
      </c>
      <c r="CA16" s="156">
        <v>19</v>
      </c>
      <c r="CB16" s="156">
        <v>0</v>
      </c>
      <c r="CC16" s="156">
        <v>0</v>
      </c>
      <c r="CD16" s="156">
        <v>147</v>
      </c>
      <c r="CE16" s="156"/>
      <c r="CF16" s="156">
        <v>665</v>
      </c>
      <c r="CG16" s="156">
        <v>155</v>
      </c>
      <c r="CH16" s="156">
        <v>134</v>
      </c>
      <c r="CI16" s="156">
        <v>140</v>
      </c>
      <c r="CJ16" s="156">
        <v>106</v>
      </c>
      <c r="CK16" s="156">
        <v>3</v>
      </c>
      <c r="CL16" s="156">
        <v>2</v>
      </c>
      <c r="CM16" s="156">
        <v>125</v>
      </c>
      <c r="CN16" s="156"/>
      <c r="CO16" s="156">
        <v>665</v>
      </c>
      <c r="CP16" s="156">
        <v>577</v>
      </c>
      <c r="CQ16" s="156">
        <v>48</v>
      </c>
      <c r="CR16" s="156">
        <v>28</v>
      </c>
      <c r="CS16" s="156">
        <v>4</v>
      </c>
      <c r="CT16" s="156">
        <v>4</v>
      </c>
      <c r="CU16" s="156">
        <v>4</v>
      </c>
      <c r="CV16" s="156">
        <v>0</v>
      </c>
      <c r="CW16" s="156"/>
      <c r="CX16" s="156">
        <v>665</v>
      </c>
      <c r="CY16" s="156">
        <v>529</v>
      </c>
      <c r="CZ16" s="156">
        <v>119</v>
      </c>
      <c r="DA16" s="156">
        <v>15</v>
      </c>
      <c r="DB16" s="156">
        <v>1</v>
      </c>
      <c r="DC16" s="156">
        <v>0</v>
      </c>
      <c r="DD16" s="156">
        <v>1</v>
      </c>
      <c r="DE16" s="156">
        <v>0</v>
      </c>
      <c r="DF16" s="156"/>
    </row>
    <row r="17" spans="1:110" ht="15" customHeight="1" x14ac:dyDescent="0.15">
      <c r="A17" s="150" t="s">
        <v>871</v>
      </c>
      <c r="B17" s="244" t="s">
        <v>872</v>
      </c>
      <c r="C17" s="156">
        <v>285</v>
      </c>
      <c r="D17" s="156">
        <v>184</v>
      </c>
      <c r="E17" s="156">
        <v>3</v>
      </c>
      <c r="F17" s="156">
        <v>38</v>
      </c>
      <c r="G17" s="156">
        <v>47</v>
      </c>
      <c r="H17" s="156">
        <v>13</v>
      </c>
      <c r="I17" s="156">
        <v>285</v>
      </c>
      <c r="J17" s="156">
        <v>75</v>
      </c>
      <c r="K17" s="156">
        <v>4</v>
      </c>
      <c r="L17" s="156">
        <v>88</v>
      </c>
      <c r="M17" s="156">
        <v>95</v>
      </c>
      <c r="N17" s="156">
        <v>23</v>
      </c>
      <c r="O17" s="156">
        <v>285</v>
      </c>
      <c r="P17" s="156">
        <v>6</v>
      </c>
      <c r="Q17" s="156">
        <v>4</v>
      </c>
      <c r="R17" s="156">
        <v>215</v>
      </c>
      <c r="S17" s="156">
        <v>53</v>
      </c>
      <c r="T17" s="156">
        <v>7</v>
      </c>
      <c r="U17" s="156">
        <v>285</v>
      </c>
      <c r="V17" s="156">
        <v>61</v>
      </c>
      <c r="W17" s="156">
        <v>4</v>
      </c>
      <c r="X17" s="156">
        <v>124</v>
      </c>
      <c r="Y17" s="156">
        <v>71</v>
      </c>
      <c r="Z17" s="156">
        <v>25</v>
      </c>
      <c r="AA17" s="156">
        <v>285</v>
      </c>
      <c r="AB17" s="156">
        <v>44</v>
      </c>
      <c r="AC17" s="156">
        <v>7</v>
      </c>
      <c r="AD17" s="156">
        <v>137</v>
      </c>
      <c r="AE17" s="156">
        <v>77</v>
      </c>
      <c r="AF17" s="156">
        <v>20</v>
      </c>
      <c r="AG17" s="156">
        <v>285</v>
      </c>
      <c r="AH17" s="156">
        <v>162</v>
      </c>
      <c r="AI17" s="156">
        <v>9</v>
      </c>
      <c r="AJ17" s="156">
        <v>6</v>
      </c>
      <c r="AK17" s="156">
        <v>1</v>
      </c>
      <c r="AL17" s="156">
        <v>0</v>
      </c>
      <c r="AM17" s="156">
        <v>5</v>
      </c>
      <c r="AN17" s="156">
        <v>10</v>
      </c>
      <c r="AO17" s="156">
        <v>7</v>
      </c>
      <c r="AP17" s="156">
        <v>2</v>
      </c>
      <c r="AQ17" s="156">
        <v>11</v>
      </c>
      <c r="AR17" s="156">
        <v>8</v>
      </c>
      <c r="AS17" s="156">
        <v>1</v>
      </c>
      <c r="AT17" s="156">
        <v>10</v>
      </c>
      <c r="AU17" s="156">
        <v>15</v>
      </c>
      <c r="AV17" s="156">
        <v>0</v>
      </c>
      <c r="AW17" s="156">
        <v>2</v>
      </c>
      <c r="AX17" s="156">
        <v>2</v>
      </c>
      <c r="AY17" s="156">
        <v>19</v>
      </c>
      <c r="AZ17" s="156">
        <v>45</v>
      </c>
      <c r="BA17" s="156">
        <v>285</v>
      </c>
      <c r="BB17" s="156">
        <v>93</v>
      </c>
      <c r="BC17" s="156">
        <v>187</v>
      </c>
      <c r="BD17" s="156">
        <v>5</v>
      </c>
      <c r="BE17" s="156">
        <v>285</v>
      </c>
      <c r="BF17" s="156">
        <v>31</v>
      </c>
      <c r="BG17" s="156">
        <v>11</v>
      </c>
      <c r="BH17" s="156">
        <v>12</v>
      </c>
      <c r="BI17" s="156">
        <v>28</v>
      </c>
      <c r="BJ17" s="156">
        <v>82</v>
      </c>
      <c r="BK17" s="156">
        <v>3</v>
      </c>
      <c r="BL17" s="156">
        <v>118</v>
      </c>
      <c r="BM17" s="156"/>
      <c r="BN17" s="156">
        <v>283</v>
      </c>
      <c r="BO17" s="156">
        <v>30</v>
      </c>
      <c r="BP17" s="156">
        <v>42</v>
      </c>
      <c r="BQ17" s="156">
        <v>36</v>
      </c>
      <c r="BR17" s="156">
        <v>74</v>
      </c>
      <c r="BS17" s="156">
        <v>53</v>
      </c>
      <c r="BT17" s="156">
        <v>13</v>
      </c>
      <c r="BU17" s="156">
        <v>35</v>
      </c>
      <c r="BV17" s="156"/>
      <c r="BW17" s="156">
        <v>283</v>
      </c>
      <c r="BX17" s="156">
        <v>186</v>
      </c>
      <c r="BY17" s="156">
        <v>0</v>
      </c>
      <c r="BZ17" s="156">
        <v>0</v>
      </c>
      <c r="CA17" s="156">
        <v>10</v>
      </c>
      <c r="CB17" s="156">
        <v>8</v>
      </c>
      <c r="CC17" s="156">
        <v>0</v>
      </c>
      <c r="CD17" s="156">
        <v>79</v>
      </c>
      <c r="CE17" s="156"/>
      <c r="CF17" s="156">
        <v>283</v>
      </c>
      <c r="CG17" s="156">
        <v>72</v>
      </c>
      <c r="CH17" s="156">
        <v>31</v>
      </c>
      <c r="CI17" s="156">
        <v>44</v>
      </c>
      <c r="CJ17" s="156">
        <v>59</v>
      </c>
      <c r="CK17" s="156">
        <v>26</v>
      </c>
      <c r="CL17" s="156">
        <v>1</v>
      </c>
      <c r="CM17" s="156">
        <v>50</v>
      </c>
      <c r="CN17" s="156"/>
      <c r="CO17" s="156">
        <v>283</v>
      </c>
      <c r="CP17" s="156">
        <v>219</v>
      </c>
      <c r="CQ17" s="156">
        <v>26</v>
      </c>
      <c r="CR17" s="156">
        <v>22</v>
      </c>
      <c r="CS17" s="156">
        <v>6</v>
      </c>
      <c r="CT17" s="156">
        <v>2</v>
      </c>
      <c r="CU17" s="156">
        <v>8</v>
      </c>
      <c r="CV17" s="156">
        <v>0</v>
      </c>
      <c r="CW17" s="156"/>
      <c r="CX17" s="156">
        <v>283</v>
      </c>
      <c r="CY17" s="156">
        <v>197</v>
      </c>
      <c r="CZ17" s="156">
        <v>71</v>
      </c>
      <c r="DA17" s="156">
        <v>14</v>
      </c>
      <c r="DB17" s="156">
        <v>1</v>
      </c>
      <c r="DC17" s="156">
        <v>0</v>
      </c>
      <c r="DD17" s="156">
        <v>0</v>
      </c>
      <c r="DE17" s="156">
        <v>0</v>
      </c>
      <c r="DF17" s="156"/>
    </row>
    <row r="18" spans="1:110" ht="15" customHeight="1" x14ac:dyDescent="0.15">
      <c r="A18" s="252" t="s">
        <v>873</v>
      </c>
      <c r="B18" s="244" t="s">
        <v>874</v>
      </c>
      <c r="C18" s="156">
        <v>150</v>
      </c>
      <c r="D18" s="156">
        <v>119</v>
      </c>
      <c r="E18" s="156">
        <v>1</v>
      </c>
      <c r="F18" s="156">
        <v>5</v>
      </c>
      <c r="G18" s="156">
        <v>23</v>
      </c>
      <c r="H18" s="156">
        <v>2</v>
      </c>
      <c r="I18" s="156">
        <v>150</v>
      </c>
      <c r="J18" s="156">
        <v>119</v>
      </c>
      <c r="K18" s="156">
        <v>3</v>
      </c>
      <c r="L18" s="156">
        <v>7</v>
      </c>
      <c r="M18" s="156">
        <v>15</v>
      </c>
      <c r="N18" s="156">
        <v>6</v>
      </c>
      <c r="O18" s="156">
        <v>150</v>
      </c>
      <c r="P18" s="156">
        <v>15</v>
      </c>
      <c r="Q18" s="156">
        <v>5</v>
      </c>
      <c r="R18" s="156">
        <v>104</v>
      </c>
      <c r="S18" s="156">
        <v>22</v>
      </c>
      <c r="T18" s="156">
        <v>4</v>
      </c>
      <c r="U18" s="156">
        <v>150</v>
      </c>
      <c r="V18" s="156">
        <v>106</v>
      </c>
      <c r="W18" s="156">
        <v>0</v>
      </c>
      <c r="X18" s="156">
        <v>23</v>
      </c>
      <c r="Y18" s="156">
        <v>18</v>
      </c>
      <c r="Z18" s="156">
        <v>3</v>
      </c>
      <c r="AA18" s="156">
        <v>150</v>
      </c>
      <c r="AB18" s="156">
        <v>77</v>
      </c>
      <c r="AC18" s="156">
        <v>3</v>
      </c>
      <c r="AD18" s="156">
        <v>40</v>
      </c>
      <c r="AE18" s="156">
        <v>25</v>
      </c>
      <c r="AF18" s="156">
        <v>5</v>
      </c>
      <c r="AG18" s="156">
        <v>150</v>
      </c>
      <c r="AH18" s="156">
        <v>105</v>
      </c>
      <c r="AI18" s="156">
        <v>0</v>
      </c>
      <c r="AJ18" s="156">
        <v>0</v>
      </c>
      <c r="AK18" s="156">
        <v>0</v>
      </c>
      <c r="AL18" s="156">
        <v>0</v>
      </c>
      <c r="AM18" s="156">
        <v>0</v>
      </c>
      <c r="AN18" s="156">
        <v>6</v>
      </c>
      <c r="AO18" s="156">
        <v>0</v>
      </c>
      <c r="AP18" s="156">
        <v>0</v>
      </c>
      <c r="AQ18" s="156">
        <v>3</v>
      </c>
      <c r="AR18" s="156">
        <v>2</v>
      </c>
      <c r="AS18" s="156">
        <v>0</v>
      </c>
      <c r="AT18" s="156">
        <v>2</v>
      </c>
      <c r="AU18" s="156">
        <v>3</v>
      </c>
      <c r="AV18" s="156">
        <v>0</v>
      </c>
      <c r="AW18" s="156">
        <v>0</v>
      </c>
      <c r="AX18" s="156">
        <v>0</v>
      </c>
      <c r="AY18" s="156">
        <v>8</v>
      </c>
      <c r="AZ18" s="156">
        <v>22</v>
      </c>
      <c r="BA18" s="156">
        <v>150</v>
      </c>
      <c r="BB18" s="156">
        <v>21</v>
      </c>
      <c r="BC18" s="156">
        <v>127</v>
      </c>
      <c r="BD18" s="156">
        <v>2</v>
      </c>
      <c r="BE18" s="156">
        <v>150</v>
      </c>
      <c r="BF18" s="156">
        <v>15</v>
      </c>
      <c r="BG18" s="156">
        <v>13</v>
      </c>
      <c r="BH18" s="156">
        <v>8</v>
      </c>
      <c r="BI18" s="156">
        <v>11</v>
      </c>
      <c r="BJ18" s="156">
        <v>37</v>
      </c>
      <c r="BK18" s="156">
        <v>3</v>
      </c>
      <c r="BL18" s="156">
        <v>63</v>
      </c>
      <c r="BM18" s="156"/>
      <c r="BN18" s="156">
        <v>149</v>
      </c>
      <c r="BO18" s="156">
        <v>34</v>
      </c>
      <c r="BP18" s="156">
        <v>49</v>
      </c>
      <c r="BQ18" s="156">
        <v>21</v>
      </c>
      <c r="BR18" s="156">
        <v>23</v>
      </c>
      <c r="BS18" s="156">
        <v>1</v>
      </c>
      <c r="BT18" s="156">
        <v>0</v>
      </c>
      <c r="BU18" s="156">
        <v>21</v>
      </c>
      <c r="BV18" s="156"/>
      <c r="BW18" s="156">
        <v>149</v>
      </c>
      <c r="BX18" s="156">
        <v>105</v>
      </c>
      <c r="BY18" s="156">
        <v>1</v>
      </c>
      <c r="BZ18" s="156">
        <v>3</v>
      </c>
      <c r="CA18" s="156">
        <v>4</v>
      </c>
      <c r="CB18" s="156">
        <v>0</v>
      </c>
      <c r="CC18" s="156">
        <v>0</v>
      </c>
      <c r="CD18" s="156">
        <v>36</v>
      </c>
      <c r="CE18" s="156"/>
      <c r="CF18" s="156">
        <v>149</v>
      </c>
      <c r="CG18" s="156">
        <v>25</v>
      </c>
      <c r="CH18" s="156">
        <v>16</v>
      </c>
      <c r="CI18" s="156">
        <v>40</v>
      </c>
      <c r="CJ18" s="156">
        <v>48</v>
      </c>
      <c r="CK18" s="156">
        <v>0</v>
      </c>
      <c r="CL18" s="156">
        <v>0</v>
      </c>
      <c r="CM18" s="156">
        <v>20</v>
      </c>
      <c r="CN18" s="156"/>
      <c r="CO18" s="156">
        <v>149</v>
      </c>
      <c r="CP18" s="156">
        <v>133</v>
      </c>
      <c r="CQ18" s="156">
        <v>10</v>
      </c>
      <c r="CR18" s="156">
        <v>4</v>
      </c>
      <c r="CS18" s="156">
        <v>1</v>
      </c>
      <c r="CT18" s="156">
        <v>0</v>
      </c>
      <c r="CU18" s="156">
        <v>1</v>
      </c>
      <c r="CV18" s="156">
        <v>0</v>
      </c>
      <c r="CW18" s="156"/>
      <c r="CX18" s="156">
        <v>149</v>
      </c>
      <c r="CY18" s="156">
        <v>109</v>
      </c>
      <c r="CZ18" s="156">
        <v>38</v>
      </c>
      <c r="DA18" s="156">
        <v>1</v>
      </c>
      <c r="DB18" s="156">
        <v>0</v>
      </c>
      <c r="DC18" s="156">
        <v>0</v>
      </c>
      <c r="DD18" s="156">
        <v>1</v>
      </c>
      <c r="DE18" s="156">
        <v>0</v>
      </c>
      <c r="DF18" s="156"/>
    </row>
    <row r="19" spans="1:110" ht="15" customHeight="1" x14ac:dyDescent="0.15">
      <c r="A19" s="150" t="s">
        <v>875</v>
      </c>
      <c r="B19" s="244" t="s">
        <v>876</v>
      </c>
      <c r="C19" s="156">
        <v>402</v>
      </c>
      <c r="D19" s="156">
        <v>160</v>
      </c>
      <c r="E19" s="156">
        <v>4</v>
      </c>
      <c r="F19" s="156">
        <v>86</v>
      </c>
      <c r="G19" s="156">
        <v>141</v>
      </c>
      <c r="H19" s="156">
        <v>11</v>
      </c>
      <c r="I19" s="156">
        <v>402</v>
      </c>
      <c r="J19" s="156">
        <v>57</v>
      </c>
      <c r="K19" s="156">
        <v>6</v>
      </c>
      <c r="L19" s="156">
        <v>125</v>
      </c>
      <c r="M19" s="156">
        <v>203</v>
      </c>
      <c r="N19" s="156">
        <v>11</v>
      </c>
      <c r="O19" s="156">
        <v>402</v>
      </c>
      <c r="P19" s="156">
        <v>3</v>
      </c>
      <c r="Q19" s="156">
        <v>2</v>
      </c>
      <c r="R19" s="156">
        <v>277</v>
      </c>
      <c r="S19" s="156">
        <v>106</v>
      </c>
      <c r="T19" s="156">
        <v>14</v>
      </c>
      <c r="U19" s="156">
        <v>402</v>
      </c>
      <c r="V19" s="156">
        <v>39</v>
      </c>
      <c r="W19" s="156">
        <v>4</v>
      </c>
      <c r="X19" s="156">
        <v>197</v>
      </c>
      <c r="Y19" s="156">
        <v>139</v>
      </c>
      <c r="Z19" s="156">
        <v>23</v>
      </c>
      <c r="AA19" s="156">
        <v>402</v>
      </c>
      <c r="AB19" s="156">
        <v>26</v>
      </c>
      <c r="AC19" s="156">
        <v>5</v>
      </c>
      <c r="AD19" s="156">
        <v>209</v>
      </c>
      <c r="AE19" s="156">
        <v>142</v>
      </c>
      <c r="AF19" s="156">
        <v>20</v>
      </c>
      <c r="AG19" s="156">
        <v>402</v>
      </c>
      <c r="AH19" s="156">
        <v>244</v>
      </c>
      <c r="AI19" s="156">
        <v>24</v>
      </c>
      <c r="AJ19" s="156">
        <v>20</v>
      </c>
      <c r="AK19" s="156">
        <v>5</v>
      </c>
      <c r="AL19" s="156">
        <v>4</v>
      </c>
      <c r="AM19" s="156">
        <v>3</v>
      </c>
      <c r="AN19" s="156">
        <v>5</v>
      </c>
      <c r="AO19" s="156">
        <v>5</v>
      </c>
      <c r="AP19" s="156">
        <v>4</v>
      </c>
      <c r="AQ19" s="156">
        <v>12</v>
      </c>
      <c r="AR19" s="156">
        <v>4</v>
      </c>
      <c r="AS19" s="156">
        <v>0</v>
      </c>
      <c r="AT19" s="156">
        <v>17</v>
      </c>
      <c r="AU19" s="156">
        <v>22</v>
      </c>
      <c r="AV19" s="156">
        <v>0</v>
      </c>
      <c r="AW19" s="156">
        <v>2</v>
      </c>
      <c r="AX19" s="156">
        <v>0</v>
      </c>
      <c r="AY19" s="156">
        <v>14</v>
      </c>
      <c r="AZ19" s="156">
        <v>56</v>
      </c>
      <c r="BA19" s="156">
        <v>402</v>
      </c>
      <c r="BB19" s="156">
        <v>95</v>
      </c>
      <c r="BC19" s="156">
        <v>298</v>
      </c>
      <c r="BD19" s="156">
        <v>9</v>
      </c>
      <c r="BE19" s="156">
        <v>402</v>
      </c>
      <c r="BF19" s="156">
        <v>40</v>
      </c>
      <c r="BG19" s="156">
        <v>8</v>
      </c>
      <c r="BH19" s="156">
        <v>13</v>
      </c>
      <c r="BI19" s="156">
        <v>24</v>
      </c>
      <c r="BJ19" s="156">
        <v>145</v>
      </c>
      <c r="BK19" s="156">
        <v>3</v>
      </c>
      <c r="BL19" s="156">
        <v>169</v>
      </c>
      <c r="BM19" s="156"/>
      <c r="BN19" s="156">
        <v>401</v>
      </c>
      <c r="BO19" s="156">
        <v>72</v>
      </c>
      <c r="BP19" s="156">
        <v>36</v>
      </c>
      <c r="BQ19" s="156">
        <v>31</v>
      </c>
      <c r="BR19" s="156">
        <v>91</v>
      </c>
      <c r="BS19" s="156">
        <v>87</v>
      </c>
      <c r="BT19" s="156">
        <v>31</v>
      </c>
      <c r="BU19" s="156">
        <v>53</v>
      </c>
      <c r="BV19" s="156"/>
      <c r="BW19" s="156">
        <v>401</v>
      </c>
      <c r="BX19" s="156">
        <v>286</v>
      </c>
      <c r="BY19" s="156">
        <v>1</v>
      </c>
      <c r="BZ19" s="156">
        <v>0</v>
      </c>
      <c r="CA19" s="156">
        <v>7</v>
      </c>
      <c r="CB19" s="156">
        <v>12</v>
      </c>
      <c r="CC19" s="156">
        <v>0</v>
      </c>
      <c r="CD19" s="156">
        <v>95</v>
      </c>
      <c r="CE19" s="156"/>
      <c r="CF19" s="156">
        <v>401</v>
      </c>
      <c r="CG19" s="156">
        <v>108</v>
      </c>
      <c r="CH19" s="156">
        <v>32</v>
      </c>
      <c r="CI19" s="156">
        <v>38</v>
      </c>
      <c r="CJ19" s="156">
        <v>73</v>
      </c>
      <c r="CK19" s="156">
        <v>60</v>
      </c>
      <c r="CL19" s="156">
        <v>11</v>
      </c>
      <c r="CM19" s="156">
        <v>79</v>
      </c>
      <c r="CN19" s="156"/>
      <c r="CO19" s="156">
        <v>401</v>
      </c>
      <c r="CP19" s="156">
        <v>311</v>
      </c>
      <c r="CQ19" s="156">
        <v>47</v>
      </c>
      <c r="CR19" s="156">
        <v>25</v>
      </c>
      <c r="CS19" s="156">
        <v>3</v>
      </c>
      <c r="CT19" s="156">
        <v>1</v>
      </c>
      <c r="CU19" s="156">
        <v>14</v>
      </c>
      <c r="CV19" s="156">
        <v>0</v>
      </c>
      <c r="CW19" s="156"/>
      <c r="CX19" s="156">
        <v>401</v>
      </c>
      <c r="CY19" s="156">
        <v>279</v>
      </c>
      <c r="CZ19" s="156">
        <v>100</v>
      </c>
      <c r="DA19" s="156">
        <v>16</v>
      </c>
      <c r="DB19" s="156">
        <v>2</v>
      </c>
      <c r="DC19" s="156">
        <v>0</v>
      </c>
      <c r="DD19" s="156">
        <v>4</v>
      </c>
      <c r="DE19" s="156">
        <v>0</v>
      </c>
      <c r="DF19" s="156"/>
    </row>
    <row r="20" spans="1:110" ht="15" customHeight="1" x14ac:dyDescent="0.15">
      <c r="A20" s="236" t="s">
        <v>877</v>
      </c>
      <c r="B20" s="152" t="s">
        <v>878</v>
      </c>
      <c r="C20" s="156">
        <v>85</v>
      </c>
      <c r="D20" s="156">
        <v>47</v>
      </c>
      <c r="E20" s="156">
        <v>2</v>
      </c>
      <c r="F20" s="156">
        <v>13</v>
      </c>
      <c r="G20" s="156">
        <v>17</v>
      </c>
      <c r="H20" s="156">
        <v>6</v>
      </c>
      <c r="I20" s="156">
        <v>85</v>
      </c>
      <c r="J20" s="156">
        <v>35</v>
      </c>
      <c r="K20" s="156">
        <v>1</v>
      </c>
      <c r="L20" s="156">
        <v>18</v>
      </c>
      <c r="M20" s="156">
        <v>24</v>
      </c>
      <c r="N20" s="156">
        <v>7</v>
      </c>
      <c r="O20" s="156">
        <v>85</v>
      </c>
      <c r="P20" s="156">
        <v>6</v>
      </c>
      <c r="Q20" s="156">
        <v>1</v>
      </c>
      <c r="R20" s="156">
        <v>57</v>
      </c>
      <c r="S20" s="156">
        <v>12</v>
      </c>
      <c r="T20" s="156">
        <v>9</v>
      </c>
      <c r="U20" s="156">
        <v>85</v>
      </c>
      <c r="V20" s="156">
        <v>33</v>
      </c>
      <c r="W20" s="156">
        <v>0</v>
      </c>
      <c r="X20" s="156">
        <v>32</v>
      </c>
      <c r="Y20" s="156">
        <v>13</v>
      </c>
      <c r="Z20" s="156">
        <v>7</v>
      </c>
      <c r="AA20" s="156">
        <v>85</v>
      </c>
      <c r="AB20" s="156">
        <v>28</v>
      </c>
      <c r="AC20" s="156">
        <v>0</v>
      </c>
      <c r="AD20" s="156">
        <v>36</v>
      </c>
      <c r="AE20" s="156">
        <v>14</v>
      </c>
      <c r="AF20" s="156">
        <v>7</v>
      </c>
      <c r="AG20" s="156">
        <v>85</v>
      </c>
      <c r="AH20" s="156">
        <v>40</v>
      </c>
      <c r="AI20" s="156">
        <v>6</v>
      </c>
      <c r="AJ20" s="156">
        <v>5</v>
      </c>
      <c r="AK20" s="156">
        <v>1</v>
      </c>
      <c r="AL20" s="156">
        <v>0</v>
      </c>
      <c r="AM20" s="156">
        <v>0</v>
      </c>
      <c r="AN20" s="156">
        <v>4</v>
      </c>
      <c r="AO20" s="156">
        <v>4</v>
      </c>
      <c r="AP20" s="156">
        <v>1</v>
      </c>
      <c r="AQ20" s="156">
        <v>2</v>
      </c>
      <c r="AR20" s="156">
        <v>3</v>
      </c>
      <c r="AS20" s="156">
        <v>0</v>
      </c>
      <c r="AT20" s="156">
        <v>3</v>
      </c>
      <c r="AU20" s="156">
        <v>2</v>
      </c>
      <c r="AV20" s="156">
        <v>0</v>
      </c>
      <c r="AW20" s="156">
        <v>0</v>
      </c>
      <c r="AX20" s="156">
        <v>1</v>
      </c>
      <c r="AY20" s="156">
        <v>7</v>
      </c>
      <c r="AZ20" s="156">
        <v>15</v>
      </c>
      <c r="BA20" s="156">
        <v>85</v>
      </c>
      <c r="BB20" s="156">
        <v>18</v>
      </c>
      <c r="BC20" s="156">
        <v>58</v>
      </c>
      <c r="BD20" s="156">
        <v>9</v>
      </c>
      <c r="BE20" s="156">
        <v>85</v>
      </c>
      <c r="BF20" s="156">
        <v>7</v>
      </c>
      <c r="BG20" s="156">
        <v>4</v>
      </c>
      <c r="BH20" s="156">
        <v>2</v>
      </c>
      <c r="BI20" s="156">
        <v>4</v>
      </c>
      <c r="BJ20" s="156">
        <v>20</v>
      </c>
      <c r="BK20" s="156">
        <v>2</v>
      </c>
      <c r="BL20" s="156">
        <v>46</v>
      </c>
      <c r="BM20" s="156"/>
      <c r="BN20" s="156">
        <v>84</v>
      </c>
      <c r="BO20" s="156">
        <v>11</v>
      </c>
      <c r="BP20" s="156">
        <v>20</v>
      </c>
      <c r="BQ20" s="156">
        <v>7</v>
      </c>
      <c r="BR20" s="156">
        <v>16</v>
      </c>
      <c r="BS20" s="156">
        <v>10</v>
      </c>
      <c r="BT20" s="156">
        <v>7</v>
      </c>
      <c r="BU20" s="156">
        <v>13</v>
      </c>
      <c r="BV20" s="156"/>
      <c r="BW20" s="156">
        <v>84</v>
      </c>
      <c r="BX20" s="156">
        <v>50</v>
      </c>
      <c r="BY20" s="156">
        <v>0</v>
      </c>
      <c r="BZ20" s="156">
        <v>0</v>
      </c>
      <c r="CA20" s="156">
        <v>1</v>
      </c>
      <c r="CB20" s="156">
        <v>1</v>
      </c>
      <c r="CC20" s="156">
        <v>0</v>
      </c>
      <c r="CD20" s="156">
        <v>32</v>
      </c>
      <c r="CE20" s="156"/>
      <c r="CF20" s="156">
        <v>84</v>
      </c>
      <c r="CG20" s="156">
        <v>24</v>
      </c>
      <c r="CH20" s="156">
        <v>5</v>
      </c>
      <c r="CI20" s="156">
        <v>16</v>
      </c>
      <c r="CJ20" s="156">
        <v>12</v>
      </c>
      <c r="CK20" s="156">
        <v>4</v>
      </c>
      <c r="CL20" s="156">
        <v>3</v>
      </c>
      <c r="CM20" s="156">
        <v>20</v>
      </c>
      <c r="CN20" s="156"/>
      <c r="CO20" s="156">
        <v>84</v>
      </c>
      <c r="CP20" s="156">
        <v>73</v>
      </c>
      <c r="CQ20" s="156">
        <v>7</v>
      </c>
      <c r="CR20" s="156">
        <v>1</v>
      </c>
      <c r="CS20" s="156">
        <v>1</v>
      </c>
      <c r="CT20" s="156">
        <v>0</v>
      </c>
      <c r="CU20" s="156">
        <v>2</v>
      </c>
      <c r="CV20" s="156">
        <v>0</v>
      </c>
      <c r="CW20" s="156"/>
      <c r="CX20" s="156">
        <v>84</v>
      </c>
      <c r="CY20" s="156">
        <v>64</v>
      </c>
      <c r="CZ20" s="156">
        <v>18</v>
      </c>
      <c r="DA20" s="156">
        <v>1</v>
      </c>
      <c r="DB20" s="156">
        <v>1</v>
      </c>
      <c r="DC20" s="156">
        <v>0</v>
      </c>
      <c r="DD20" s="156">
        <v>0</v>
      </c>
      <c r="DE20" s="156">
        <v>0</v>
      </c>
      <c r="DF20" s="156"/>
    </row>
  </sheetData>
  <phoneticPr fontId="1"/>
  <pageMargins left="0.39370078740157483" right="0.39370078740157483" top="0.70866141732283472" bottom="0.39370078740157483" header="0.31496062992125984" footer="0.19685039370078741"/>
  <pageSetup paperSize="9" scale="85" orientation="landscape" horizontalDpi="200" verticalDpi="200" r:id="rId1"/>
  <headerFooter alignWithMargins="0">
    <oddHeader>&amp;R[５．その他]　
&amp;A  (&amp;P/&amp;N)</oddHeader>
  </headerFooter>
  <colBreaks count="11" manualBreakCount="11">
    <brk id="14" max="1048575" man="1"/>
    <brk id="26" max="1048575" man="1"/>
    <brk id="32" max="1048575" man="1"/>
    <brk id="42" min="3" max="9" man="1"/>
    <brk id="52" max="1048575" man="1"/>
    <brk id="56" max="1048575" man="1"/>
    <brk id="65" max="1048575" man="1"/>
    <brk id="74" max="1048575" man="1"/>
    <brk id="83" max="1048575" man="1"/>
    <brk id="92" max="1048575" man="1"/>
    <brk id="101"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O20"/>
  <sheetViews>
    <sheetView showGridLines="0" view="pageBreakPreview" zoomScaleNormal="100" zoomScaleSheetLayoutView="100" workbookViewId="0"/>
  </sheetViews>
  <sheetFormatPr defaultColWidth="8" defaultRowHeight="15" customHeight="1" x14ac:dyDescent="0.15"/>
  <cols>
    <col min="1" max="1" width="11.42578125" style="114" customWidth="1"/>
    <col min="2" max="2" width="33.85546875" style="114" customWidth="1"/>
    <col min="3" max="74" width="8.140625" style="114" hidden="1" customWidth="1"/>
    <col min="75" max="119" width="8.140625" style="114" customWidth="1"/>
    <col min="120" max="16384" width="8" style="114"/>
  </cols>
  <sheetData>
    <row r="1" spans="1:119" ht="15" customHeight="1" x14ac:dyDescent="0.15">
      <c r="C1" s="114" t="s">
        <v>819</v>
      </c>
      <c r="I1" s="114" t="s">
        <v>819</v>
      </c>
      <c r="O1" s="114" t="s">
        <v>819</v>
      </c>
      <c r="U1" s="114" t="s">
        <v>819</v>
      </c>
      <c r="AA1" s="114" t="s">
        <v>819</v>
      </c>
      <c r="AG1" s="114" t="s">
        <v>820</v>
      </c>
      <c r="AQ1" s="114" t="s">
        <v>821</v>
      </c>
      <c r="BA1" s="190" t="s">
        <v>822</v>
      </c>
      <c r="BE1" s="190" t="s">
        <v>879</v>
      </c>
      <c r="BN1" s="190" t="s">
        <v>694</v>
      </c>
      <c r="BW1" s="190" t="s">
        <v>823</v>
      </c>
      <c r="CF1" s="190" t="s">
        <v>823</v>
      </c>
      <c r="CO1" s="190" t="s">
        <v>823</v>
      </c>
      <c r="CX1" s="190" t="s">
        <v>824</v>
      </c>
      <c r="DG1" s="190" t="s">
        <v>824</v>
      </c>
    </row>
    <row r="2" spans="1:119" ht="15" customHeight="1" x14ac:dyDescent="0.15">
      <c r="B2" s="250"/>
      <c r="C2" s="114" t="s">
        <v>825</v>
      </c>
      <c r="I2" s="114" t="s">
        <v>826</v>
      </c>
      <c r="O2" s="114" t="s">
        <v>827</v>
      </c>
      <c r="U2" s="114" t="s">
        <v>828</v>
      </c>
      <c r="AA2" s="114" t="s">
        <v>829</v>
      </c>
      <c r="BW2" s="114" t="s">
        <v>830</v>
      </c>
      <c r="CF2" s="114" t="s">
        <v>831</v>
      </c>
      <c r="CO2" s="114" t="s">
        <v>832</v>
      </c>
      <c r="CX2" s="114" t="s">
        <v>833</v>
      </c>
      <c r="DG2" s="114" t="s">
        <v>834</v>
      </c>
    </row>
    <row r="3" spans="1:119" s="123" customFormat="1" ht="45" x14ac:dyDescent="0.15">
      <c r="A3" s="115"/>
      <c r="B3" s="117"/>
      <c r="C3" s="159" t="s">
        <v>835</v>
      </c>
      <c r="D3" s="160" t="s">
        <v>836</v>
      </c>
      <c r="E3" s="160" t="s">
        <v>837</v>
      </c>
      <c r="F3" s="160" t="s">
        <v>838</v>
      </c>
      <c r="G3" s="160" t="s">
        <v>839</v>
      </c>
      <c r="H3" s="159" t="s">
        <v>840</v>
      </c>
      <c r="I3" s="159" t="s">
        <v>835</v>
      </c>
      <c r="J3" s="160" t="s">
        <v>836</v>
      </c>
      <c r="K3" s="160" t="s">
        <v>837</v>
      </c>
      <c r="L3" s="160" t="s">
        <v>838</v>
      </c>
      <c r="M3" s="160" t="s">
        <v>839</v>
      </c>
      <c r="N3" s="159" t="s">
        <v>840</v>
      </c>
      <c r="O3" s="159" t="s">
        <v>835</v>
      </c>
      <c r="P3" s="160" t="s">
        <v>836</v>
      </c>
      <c r="Q3" s="160" t="s">
        <v>837</v>
      </c>
      <c r="R3" s="160" t="s">
        <v>838</v>
      </c>
      <c r="S3" s="160" t="s">
        <v>839</v>
      </c>
      <c r="T3" s="159" t="s">
        <v>840</v>
      </c>
      <c r="U3" s="159" t="s">
        <v>835</v>
      </c>
      <c r="V3" s="160" t="s">
        <v>836</v>
      </c>
      <c r="W3" s="160" t="s">
        <v>837</v>
      </c>
      <c r="X3" s="160" t="s">
        <v>838</v>
      </c>
      <c r="Y3" s="160" t="s">
        <v>839</v>
      </c>
      <c r="Z3" s="159" t="s">
        <v>840</v>
      </c>
      <c r="AA3" s="159" t="s">
        <v>835</v>
      </c>
      <c r="AB3" s="160" t="s">
        <v>836</v>
      </c>
      <c r="AC3" s="160" t="s">
        <v>837</v>
      </c>
      <c r="AD3" s="160" t="s">
        <v>838</v>
      </c>
      <c r="AE3" s="160" t="s">
        <v>839</v>
      </c>
      <c r="AF3" s="159" t="s">
        <v>840</v>
      </c>
      <c r="AG3" s="159" t="s">
        <v>835</v>
      </c>
      <c r="AH3" s="160" t="s">
        <v>757</v>
      </c>
      <c r="AI3" s="160" t="s">
        <v>758</v>
      </c>
      <c r="AJ3" s="160" t="s">
        <v>759</v>
      </c>
      <c r="AK3" s="160" t="s">
        <v>760</v>
      </c>
      <c r="AL3" s="160" t="s">
        <v>761</v>
      </c>
      <c r="AM3" s="160" t="s">
        <v>762</v>
      </c>
      <c r="AN3" s="160" t="s">
        <v>763</v>
      </c>
      <c r="AO3" s="159" t="s">
        <v>841</v>
      </c>
      <c r="AP3" s="160" t="s">
        <v>765</v>
      </c>
      <c r="AQ3" s="160" t="s">
        <v>842</v>
      </c>
      <c r="AR3" s="160" t="s">
        <v>767</v>
      </c>
      <c r="AS3" s="160" t="s">
        <v>768</v>
      </c>
      <c r="AT3" s="160" t="s">
        <v>769</v>
      </c>
      <c r="AU3" s="160" t="s">
        <v>843</v>
      </c>
      <c r="AV3" s="160" t="s">
        <v>771</v>
      </c>
      <c r="AW3" s="160" t="s">
        <v>887</v>
      </c>
      <c r="AX3" s="160" t="s">
        <v>773</v>
      </c>
      <c r="AY3" s="159" t="s">
        <v>774</v>
      </c>
      <c r="AZ3" s="159" t="s">
        <v>840</v>
      </c>
      <c r="BA3" s="159" t="s">
        <v>835</v>
      </c>
      <c r="BB3" s="160" t="s">
        <v>845</v>
      </c>
      <c r="BC3" s="160" t="s">
        <v>846</v>
      </c>
      <c r="BD3" s="159" t="s">
        <v>840</v>
      </c>
      <c r="BE3" s="159" t="s">
        <v>835</v>
      </c>
      <c r="BF3" s="193" t="s">
        <v>854</v>
      </c>
      <c r="BG3" s="194" t="s">
        <v>855</v>
      </c>
      <c r="BH3" s="194" t="s">
        <v>856</v>
      </c>
      <c r="BI3" s="194" t="s">
        <v>857</v>
      </c>
      <c r="BJ3" s="194" t="s">
        <v>858</v>
      </c>
      <c r="BK3" s="194" t="s">
        <v>859</v>
      </c>
      <c r="BL3" s="215" t="s">
        <v>852</v>
      </c>
      <c r="BM3" s="226" t="s">
        <v>860</v>
      </c>
      <c r="BN3" s="159" t="s">
        <v>835</v>
      </c>
      <c r="BO3" s="160" t="s">
        <v>847</v>
      </c>
      <c r="BP3" s="160" t="s">
        <v>848</v>
      </c>
      <c r="BQ3" s="160" t="s">
        <v>849</v>
      </c>
      <c r="BR3" s="160" t="s">
        <v>850</v>
      </c>
      <c r="BS3" s="160" t="s">
        <v>720</v>
      </c>
      <c r="BT3" s="160" t="s">
        <v>851</v>
      </c>
      <c r="BU3" s="159" t="s">
        <v>852</v>
      </c>
      <c r="BV3" s="226" t="s">
        <v>860</v>
      </c>
      <c r="BW3" s="159" t="s">
        <v>835</v>
      </c>
      <c r="BX3" s="193" t="s">
        <v>854</v>
      </c>
      <c r="BY3" s="194" t="s">
        <v>855</v>
      </c>
      <c r="BZ3" s="194" t="s">
        <v>856</v>
      </c>
      <c r="CA3" s="194" t="s">
        <v>857</v>
      </c>
      <c r="CB3" s="194" t="s">
        <v>858</v>
      </c>
      <c r="CC3" s="194" t="s">
        <v>859</v>
      </c>
      <c r="CD3" s="215" t="s">
        <v>852</v>
      </c>
      <c r="CE3" s="226" t="s">
        <v>860</v>
      </c>
      <c r="CF3" s="159" t="s">
        <v>835</v>
      </c>
      <c r="CG3" s="193" t="s">
        <v>854</v>
      </c>
      <c r="CH3" s="194" t="s">
        <v>855</v>
      </c>
      <c r="CI3" s="194" t="s">
        <v>856</v>
      </c>
      <c r="CJ3" s="194" t="s">
        <v>857</v>
      </c>
      <c r="CK3" s="194" t="s">
        <v>858</v>
      </c>
      <c r="CL3" s="194" t="s">
        <v>859</v>
      </c>
      <c r="CM3" s="215" t="s">
        <v>852</v>
      </c>
      <c r="CN3" s="226" t="s">
        <v>860</v>
      </c>
      <c r="CO3" s="159" t="s">
        <v>835</v>
      </c>
      <c r="CP3" s="193" t="s">
        <v>854</v>
      </c>
      <c r="CQ3" s="194" t="s">
        <v>855</v>
      </c>
      <c r="CR3" s="194" t="s">
        <v>856</v>
      </c>
      <c r="CS3" s="194" t="s">
        <v>857</v>
      </c>
      <c r="CT3" s="194" t="s">
        <v>858</v>
      </c>
      <c r="CU3" s="194" t="s">
        <v>859</v>
      </c>
      <c r="CV3" s="215" t="s">
        <v>852</v>
      </c>
      <c r="CW3" s="226" t="s">
        <v>860</v>
      </c>
      <c r="CX3" s="159" t="s">
        <v>835</v>
      </c>
      <c r="CY3" s="193" t="s">
        <v>861</v>
      </c>
      <c r="CZ3" s="193" t="s">
        <v>862</v>
      </c>
      <c r="DA3" s="194" t="s">
        <v>863</v>
      </c>
      <c r="DB3" s="194" t="s">
        <v>864</v>
      </c>
      <c r="DC3" s="194" t="s">
        <v>865</v>
      </c>
      <c r="DD3" s="193" t="s">
        <v>866</v>
      </c>
      <c r="DE3" s="226" t="s">
        <v>840</v>
      </c>
      <c r="DF3" s="226" t="s">
        <v>867</v>
      </c>
      <c r="DG3" s="159" t="s">
        <v>835</v>
      </c>
      <c r="DH3" s="193" t="s">
        <v>861</v>
      </c>
      <c r="DI3" s="193" t="s">
        <v>862</v>
      </c>
      <c r="DJ3" s="194" t="s">
        <v>863</v>
      </c>
      <c r="DK3" s="194" t="s">
        <v>864</v>
      </c>
      <c r="DL3" s="194" t="s">
        <v>865</v>
      </c>
      <c r="DM3" s="193" t="s">
        <v>866</v>
      </c>
      <c r="DN3" s="226" t="s">
        <v>840</v>
      </c>
      <c r="DO3" s="226" t="s">
        <v>867</v>
      </c>
    </row>
    <row r="4" spans="1:119" ht="15" customHeight="1" x14ac:dyDescent="0.15">
      <c r="A4" s="230" t="s">
        <v>868</v>
      </c>
      <c r="B4" s="231"/>
      <c r="C4" s="128">
        <f t="shared" ref="C4:BL4" si="0">C14</f>
        <v>1601</v>
      </c>
      <c r="D4" s="128">
        <f t="shared" si="0"/>
        <v>1070</v>
      </c>
      <c r="E4" s="128">
        <f t="shared" si="0"/>
        <v>15</v>
      </c>
      <c r="F4" s="128">
        <f t="shared" si="0"/>
        <v>159</v>
      </c>
      <c r="G4" s="128">
        <f t="shared" si="0"/>
        <v>315</v>
      </c>
      <c r="H4" s="128">
        <f t="shared" si="0"/>
        <v>42</v>
      </c>
      <c r="I4" s="128">
        <f t="shared" si="0"/>
        <v>1601</v>
      </c>
      <c r="J4" s="128">
        <f t="shared" si="0"/>
        <v>815</v>
      </c>
      <c r="K4" s="128">
        <f t="shared" si="0"/>
        <v>21</v>
      </c>
      <c r="L4" s="128">
        <f t="shared" si="0"/>
        <v>298</v>
      </c>
      <c r="M4" s="128">
        <f t="shared" si="0"/>
        <v>403</v>
      </c>
      <c r="N4" s="128">
        <f t="shared" si="0"/>
        <v>64</v>
      </c>
      <c r="O4" s="128">
        <f t="shared" si="0"/>
        <v>1601</v>
      </c>
      <c r="P4" s="128">
        <f t="shared" si="0"/>
        <v>125</v>
      </c>
      <c r="Q4" s="128">
        <f t="shared" si="0"/>
        <v>33</v>
      </c>
      <c r="R4" s="128">
        <f t="shared" si="0"/>
        <v>1115</v>
      </c>
      <c r="S4" s="128">
        <f t="shared" si="0"/>
        <v>273</v>
      </c>
      <c r="T4" s="128">
        <f t="shared" si="0"/>
        <v>55</v>
      </c>
      <c r="U4" s="128">
        <f t="shared" si="0"/>
        <v>1601</v>
      </c>
      <c r="V4" s="128">
        <f t="shared" si="0"/>
        <v>795</v>
      </c>
      <c r="W4" s="128">
        <f t="shared" si="0"/>
        <v>11</v>
      </c>
      <c r="X4" s="128">
        <f t="shared" si="0"/>
        <v>437</v>
      </c>
      <c r="Y4" s="128">
        <f t="shared" si="0"/>
        <v>281</v>
      </c>
      <c r="Z4" s="128">
        <f t="shared" si="0"/>
        <v>77</v>
      </c>
      <c r="AA4" s="128">
        <f t="shared" si="0"/>
        <v>1601</v>
      </c>
      <c r="AB4" s="128">
        <f t="shared" si="0"/>
        <v>684</v>
      </c>
      <c r="AC4" s="128">
        <f t="shared" si="0"/>
        <v>24</v>
      </c>
      <c r="AD4" s="128">
        <f t="shared" si="0"/>
        <v>523</v>
      </c>
      <c r="AE4" s="128">
        <f t="shared" si="0"/>
        <v>300</v>
      </c>
      <c r="AF4" s="128">
        <f t="shared" si="0"/>
        <v>70</v>
      </c>
      <c r="AG4" s="128">
        <f t="shared" si="0"/>
        <v>1601</v>
      </c>
      <c r="AH4" s="128">
        <f t="shared" si="0"/>
        <v>1047</v>
      </c>
      <c r="AI4" s="128">
        <f t="shared" si="0"/>
        <v>39</v>
      </c>
      <c r="AJ4" s="128">
        <f t="shared" si="0"/>
        <v>32</v>
      </c>
      <c r="AK4" s="128">
        <f t="shared" si="0"/>
        <v>7</v>
      </c>
      <c r="AL4" s="128">
        <f t="shared" si="0"/>
        <v>4</v>
      </c>
      <c r="AM4" s="128">
        <f t="shared" si="0"/>
        <v>9</v>
      </c>
      <c r="AN4" s="128">
        <f t="shared" si="0"/>
        <v>37</v>
      </c>
      <c r="AO4" s="128">
        <f t="shared" si="0"/>
        <v>26</v>
      </c>
      <c r="AP4" s="128">
        <f t="shared" si="0"/>
        <v>14</v>
      </c>
      <c r="AQ4" s="128">
        <f t="shared" si="0"/>
        <v>43</v>
      </c>
      <c r="AR4" s="128">
        <f t="shared" si="0"/>
        <v>20</v>
      </c>
      <c r="AS4" s="128">
        <f t="shared" si="0"/>
        <v>1</v>
      </c>
      <c r="AT4" s="128">
        <f t="shared" si="0"/>
        <v>34</v>
      </c>
      <c r="AU4" s="128">
        <f t="shared" si="0"/>
        <v>53</v>
      </c>
      <c r="AV4" s="128">
        <f t="shared" si="0"/>
        <v>0</v>
      </c>
      <c r="AW4" s="128">
        <f t="shared" si="0"/>
        <v>4</v>
      </c>
      <c r="AX4" s="128">
        <f t="shared" si="0"/>
        <v>3</v>
      </c>
      <c r="AY4" s="128">
        <f t="shared" si="0"/>
        <v>82</v>
      </c>
      <c r="AZ4" s="128">
        <f t="shared" si="0"/>
        <v>236</v>
      </c>
      <c r="BA4" s="128">
        <f t="shared" si="0"/>
        <v>1601</v>
      </c>
      <c r="BB4" s="128">
        <f t="shared" si="0"/>
        <v>437</v>
      </c>
      <c r="BC4" s="128">
        <f t="shared" si="0"/>
        <v>1130</v>
      </c>
      <c r="BD4" s="128">
        <f t="shared" si="0"/>
        <v>34</v>
      </c>
      <c r="BE4" s="128">
        <f t="shared" si="0"/>
        <v>1601</v>
      </c>
      <c r="BF4" s="128">
        <f t="shared" si="0"/>
        <v>19</v>
      </c>
      <c r="BG4" s="128">
        <f t="shared" si="0"/>
        <v>113</v>
      </c>
      <c r="BH4" s="128">
        <f t="shared" si="0"/>
        <v>156</v>
      </c>
      <c r="BI4" s="128">
        <f t="shared" si="0"/>
        <v>572</v>
      </c>
      <c r="BJ4" s="128">
        <f t="shared" si="0"/>
        <v>354</v>
      </c>
      <c r="BK4" s="128">
        <f t="shared" si="0"/>
        <v>289</v>
      </c>
      <c r="BL4" s="128">
        <f t="shared" si="0"/>
        <v>98</v>
      </c>
      <c r="BM4" s="232">
        <v>21596.984697272121</v>
      </c>
      <c r="BN4" s="128">
        <f t="shared" ref="BN4:BU4" si="1">BN14</f>
        <v>1601</v>
      </c>
      <c r="BO4" s="128">
        <f t="shared" si="1"/>
        <v>171</v>
      </c>
      <c r="BP4" s="128">
        <f t="shared" si="1"/>
        <v>116</v>
      </c>
      <c r="BQ4" s="128">
        <f t="shared" si="1"/>
        <v>101</v>
      </c>
      <c r="BR4" s="128">
        <f t="shared" si="1"/>
        <v>123</v>
      </c>
      <c r="BS4" s="128">
        <f t="shared" si="1"/>
        <v>407</v>
      </c>
      <c r="BT4" s="128">
        <f t="shared" si="1"/>
        <v>20</v>
      </c>
      <c r="BU4" s="128">
        <f t="shared" si="1"/>
        <v>663</v>
      </c>
      <c r="BV4" s="232">
        <v>60.795692858541166</v>
      </c>
      <c r="BW4" s="128">
        <f t="shared" ref="BW4:CD4" si="2">BW14</f>
        <v>1582</v>
      </c>
      <c r="BX4" s="128">
        <f t="shared" si="2"/>
        <v>292</v>
      </c>
      <c r="BY4" s="128">
        <f t="shared" si="2"/>
        <v>424</v>
      </c>
      <c r="BZ4" s="128">
        <f t="shared" si="2"/>
        <v>177</v>
      </c>
      <c r="CA4" s="128">
        <f t="shared" si="2"/>
        <v>283</v>
      </c>
      <c r="CB4" s="128">
        <f t="shared" si="2"/>
        <v>152</v>
      </c>
      <c r="CC4" s="128">
        <f t="shared" si="2"/>
        <v>55</v>
      </c>
      <c r="CD4" s="128">
        <f t="shared" si="2"/>
        <v>199</v>
      </c>
      <c r="CE4" s="232">
        <v>9849.4526391901654</v>
      </c>
      <c r="CF4" s="128">
        <f t="shared" ref="CF4:CM4" si="3">CF14</f>
        <v>1582</v>
      </c>
      <c r="CG4" s="128">
        <f t="shared" si="3"/>
        <v>1096</v>
      </c>
      <c r="CH4" s="128">
        <f t="shared" si="3"/>
        <v>5</v>
      </c>
      <c r="CI4" s="128">
        <f t="shared" si="3"/>
        <v>30</v>
      </c>
      <c r="CJ4" s="128">
        <f t="shared" si="3"/>
        <v>41</v>
      </c>
      <c r="CK4" s="128">
        <f t="shared" si="3"/>
        <v>21</v>
      </c>
      <c r="CL4" s="128">
        <f t="shared" si="3"/>
        <v>0</v>
      </c>
      <c r="CM4" s="128">
        <f t="shared" si="3"/>
        <v>389</v>
      </c>
      <c r="CN4" s="232">
        <v>1137.0913663034366</v>
      </c>
      <c r="CO4" s="128">
        <f t="shared" ref="CO4:CV4" si="4">CO14</f>
        <v>1582</v>
      </c>
      <c r="CP4" s="128">
        <f t="shared" si="4"/>
        <v>384</v>
      </c>
      <c r="CQ4" s="128">
        <f t="shared" si="4"/>
        <v>218</v>
      </c>
      <c r="CR4" s="128">
        <f t="shared" si="4"/>
        <v>278</v>
      </c>
      <c r="CS4" s="128">
        <f t="shared" si="4"/>
        <v>298</v>
      </c>
      <c r="CT4" s="128">
        <f t="shared" si="4"/>
        <v>93</v>
      </c>
      <c r="CU4" s="128">
        <f t="shared" si="4"/>
        <v>17</v>
      </c>
      <c r="CV4" s="128">
        <f t="shared" si="4"/>
        <v>294</v>
      </c>
      <c r="CW4" s="232">
        <v>7999.9464285714284</v>
      </c>
      <c r="CX4" s="128">
        <f t="shared" ref="CX4:DE4" si="5">CX14</f>
        <v>1582</v>
      </c>
      <c r="CY4" s="128">
        <f t="shared" si="5"/>
        <v>1313</v>
      </c>
      <c r="CZ4" s="128">
        <f t="shared" si="5"/>
        <v>138</v>
      </c>
      <c r="DA4" s="128">
        <f t="shared" si="5"/>
        <v>80</v>
      </c>
      <c r="DB4" s="128">
        <f t="shared" si="5"/>
        <v>15</v>
      </c>
      <c r="DC4" s="128">
        <f t="shared" si="5"/>
        <v>7</v>
      </c>
      <c r="DD4" s="128">
        <f t="shared" si="5"/>
        <v>29</v>
      </c>
      <c r="DE4" s="128">
        <f t="shared" si="5"/>
        <v>0</v>
      </c>
      <c r="DF4" s="232">
        <v>1.3862199747155499</v>
      </c>
      <c r="DG4" s="128">
        <f t="shared" ref="DG4:DN4" si="6">DG14</f>
        <v>1582</v>
      </c>
      <c r="DH4" s="128">
        <f t="shared" si="6"/>
        <v>1178</v>
      </c>
      <c r="DI4" s="128">
        <f t="shared" si="6"/>
        <v>346</v>
      </c>
      <c r="DJ4" s="128">
        <f t="shared" si="6"/>
        <v>47</v>
      </c>
      <c r="DK4" s="128">
        <f t="shared" si="6"/>
        <v>5</v>
      </c>
      <c r="DL4" s="128">
        <f t="shared" si="6"/>
        <v>0</v>
      </c>
      <c r="DM4" s="128">
        <f t="shared" si="6"/>
        <v>6</v>
      </c>
      <c r="DN4" s="128">
        <f t="shared" si="6"/>
        <v>0</v>
      </c>
      <c r="DO4" s="232">
        <v>0.96839443742098608</v>
      </c>
    </row>
    <row r="5" spans="1:119" ht="15" customHeight="1" x14ac:dyDescent="0.15">
      <c r="A5" s="236"/>
      <c r="B5" s="237"/>
      <c r="C5" s="134">
        <f>IF(SUM(D5:H5)&gt;100,"－",SUM(D5:H5))</f>
        <v>100</v>
      </c>
      <c r="D5" s="133">
        <f t="shared" ref="D5:H5" si="7">D4/$C4*100</f>
        <v>66.833229231730172</v>
      </c>
      <c r="E5" s="133">
        <f t="shared" si="7"/>
        <v>0.93691442848219864</v>
      </c>
      <c r="F5" s="133">
        <f t="shared" si="7"/>
        <v>9.9312929419113054</v>
      </c>
      <c r="G5" s="133">
        <f t="shared" si="7"/>
        <v>19.675202998126171</v>
      </c>
      <c r="H5" s="133">
        <f t="shared" si="7"/>
        <v>2.623360399750156</v>
      </c>
      <c r="I5" s="134">
        <f>IF(SUM(J5:N5)&gt;100,"－",SUM(J5:N5))</f>
        <v>100</v>
      </c>
      <c r="J5" s="133">
        <f t="shared" ref="J5:N5" si="8">J4/$I4*100</f>
        <v>50.905683947532786</v>
      </c>
      <c r="K5" s="133">
        <f t="shared" si="8"/>
        <v>1.311680199875078</v>
      </c>
      <c r="L5" s="133">
        <f t="shared" si="8"/>
        <v>18.613366645846348</v>
      </c>
      <c r="M5" s="133">
        <f t="shared" si="8"/>
        <v>25.171767645221738</v>
      </c>
      <c r="N5" s="133">
        <f t="shared" si="8"/>
        <v>3.9975015615240475</v>
      </c>
      <c r="O5" s="134">
        <f>IF(SUM(P5:T5)&gt;100,"－",SUM(P5:T5))</f>
        <v>99.999999999999986</v>
      </c>
      <c r="P5" s="132">
        <f t="shared" ref="P5:T5" si="9">P4/$O4*100</f>
        <v>7.8076202373516548</v>
      </c>
      <c r="Q5" s="132">
        <f t="shared" si="9"/>
        <v>2.061211742660837</v>
      </c>
      <c r="R5" s="132">
        <f t="shared" si="9"/>
        <v>69.643972517176763</v>
      </c>
      <c r="S5" s="132">
        <f t="shared" si="9"/>
        <v>17.051842598376016</v>
      </c>
      <c r="T5" s="133">
        <f t="shared" si="9"/>
        <v>3.4353529044347284</v>
      </c>
      <c r="U5" s="134">
        <f>IF(SUM(V5:Z5)&gt;100,"－",SUM(V5:Z5))</f>
        <v>99.999999999999986</v>
      </c>
      <c r="V5" s="133">
        <f t="shared" ref="V5:Z5" si="10">V4/$U4*100</f>
        <v>49.656464709556523</v>
      </c>
      <c r="W5" s="133">
        <f t="shared" si="10"/>
        <v>0.68707058088694561</v>
      </c>
      <c r="X5" s="133">
        <f t="shared" si="10"/>
        <v>27.295440349781387</v>
      </c>
      <c r="Y5" s="133">
        <f t="shared" si="10"/>
        <v>17.551530293566518</v>
      </c>
      <c r="Z5" s="133">
        <f t="shared" si="10"/>
        <v>4.8094940662086199</v>
      </c>
      <c r="AA5" s="134">
        <f>IF(SUM(AB5:AF5)&gt;100,"－",SUM(AB5:AF5))</f>
        <v>100</v>
      </c>
      <c r="AB5" s="133">
        <f t="shared" ref="AB5:AF5" si="11">AB4/$AA4*100</f>
        <v>42.723297938788257</v>
      </c>
      <c r="AC5" s="133">
        <f t="shared" si="11"/>
        <v>1.4990630855715179</v>
      </c>
      <c r="AD5" s="133">
        <f t="shared" si="11"/>
        <v>32.667083073079326</v>
      </c>
      <c r="AE5" s="133">
        <f t="shared" si="11"/>
        <v>18.738288569643974</v>
      </c>
      <c r="AF5" s="133">
        <f t="shared" si="11"/>
        <v>4.3722673329169268</v>
      </c>
      <c r="AG5" s="134" t="str">
        <f>IF(SUM(AH5:AZ5)&gt;100,"－",SUM(AH5:AZ5))</f>
        <v>－</v>
      </c>
      <c r="AH5" s="133">
        <f t="shared" ref="AH5:AZ5" si="12">AH4/$AG4*100</f>
        <v>65.396627108057459</v>
      </c>
      <c r="AI5" s="133">
        <f t="shared" si="12"/>
        <v>2.4359775140537163</v>
      </c>
      <c r="AJ5" s="133">
        <f t="shared" si="12"/>
        <v>1.9987507807620237</v>
      </c>
      <c r="AK5" s="133">
        <f t="shared" si="12"/>
        <v>0.43722673329169265</v>
      </c>
      <c r="AL5" s="133">
        <f t="shared" si="12"/>
        <v>0.24984384759525297</v>
      </c>
      <c r="AM5" s="133">
        <f t="shared" si="12"/>
        <v>0.56214865708931916</v>
      </c>
      <c r="AN5" s="133">
        <f t="shared" si="12"/>
        <v>2.3110555902560899</v>
      </c>
      <c r="AO5" s="133">
        <f t="shared" si="12"/>
        <v>1.6239850093691444</v>
      </c>
      <c r="AP5" s="133">
        <f t="shared" si="12"/>
        <v>0.8744534665833853</v>
      </c>
      <c r="AQ5" s="133">
        <f t="shared" si="12"/>
        <v>2.6858213616489697</v>
      </c>
      <c r="AR5" s="133">
        <f t="shared" si="12"/>
        <v>1.2492192379762648</v>
      </c>
      <c r="AS5" s="133">
        <f t="shared" si="12"/>
        <v>6.2460961898813241E-2</v>
      </c>
      <c r="AT5" s="133">
        <f t="shared" si="12"/>
        <v>2.1236727045596502</v>
      </c>
      <c r="AU5" s="133">
        <f t="shared" si="12"/>
        <v>3.3104309806371015</v>
      </c>
      <c r="AV5" s="133">
        <f t="shared" si="12"/>
        <v>0</v>
      </c>
      <c r="AW5" s="133">
        <f t="shared" si="12"/>
        <v>0.24984384759525297</v>
      </c>
      <c r="AX5" s="133">
        <f t="shared" si="12"/>
        <v>0.18738288569643974</v>
      </c>
      <c r="AY5" s="133">
        <f t="shared" si="12"/>
        <v>5.1217988757026855</v>
      </c>
      <c r="AZ5" s="133">
        <f t="shared" si="12"/>
        <v>14.740787008119923</v>
      </c>
      <c r="BA5" s="134">
        <f>IF(SUM(BB5:BD5)&gt;100,"－",SUM(BB5:BD5))</f>
        <v>100</v>
      </c>
      <c r="BB5" s="133">
        <f>BB4/$BA4*100</f>
        <v>27.295440349781387</v>
      </c>
      <c r="BC5" s="133">
        <f>BC4/$BA4*100</f>
        <v>70.58088694565896</v>
      </c>
      <c r="BD5" s="133">
        <f>BD4/$BA4*100</f>
        <v>2.1236727045596502</v>
      </c>
      <c r="BE5" s="134">
        <f>IF(SUM(BF5:BL5)&gt;100,"－",SUM(BF5:BL5))</f>
        <v>100</v>
      </c>
      <c r="BF5" s="133">
        <f t="shared" ref="BF5:BL5" si="13">BF4/$BE4*100</f>
        <v>1.1867582760774515</v>
      </c>
      <c r="BG5" s="133">
        <f t="shared" si="13"/>
        <v>7.058088694565896</v>
      </c>
      <c r="BH5" s="133">
        <f t="shared" si="13"/>
        <v>9.7439100562148653</v>
      </c>
      <c r="BI5" s="133">
        <f t="shared" si="13"/>
        <v>35.727670206121175</v>
      </c>
      <c r="BJ5" s="133">
        <f t="shared" si="13"/>
        <v>22.111180512179889</v>
      </c>
      <c r="BK5" s="133">
        <f t="shared" si="13"/>
        <v>18.051217988757028</v>
      </c>
      <c r="BL5" s="133">
        <f t="shared" si="13"/>
        <v>6.1211742660836972</v>
      </c>
      <c r="BM5" s="238"/>
      <c r="BN5" s="134">
        <f>IF(SUM(BO5:BU5)&gt;100,"－",SUM(BO5:BU5))</f>
        <v>100</v>
      </c>
      <c r="BO5" s="133">
        <f t="shared" ref="BO5:BU5" si="14">BO4/$BN4*100</f>
        <v>10.680824484697064</v>
      </c>
      <c r="BP5" s="133">
        <f t="shared" si="14"/>
        <v>7.2454715802623362</v>
      </c>
      <c r="BQ5" s="133">
        <f t="shared" si="14"/>
        <v>6.3085571517801382</v>
      </c>
      <c r="BR5" s="133">
        <f t="shared" si="14"/>
        <v>7.6826983135540292</v>
      </c>
      <c r="BS5" s="133">
        <f t="shared" si="14"/>
        <v>25.421611492816986</v>
      </c>
      <c r="BT5" s="133">
        <f t="shared" si="14"/>
        <v>1.2492192379762648</v>
      </c>
      <c r="BU5" s="133">
        <f t="shared" si="14"/>
        <v>41.411617738913179</v>
      </c>
      <c r="BV5" s="238"/>
      <c r="BW5" s="134">
        <f>IF(SUM(BX5:CD5)&gt;100,"－",SUM(BX5:CD5))</f>
        <v>99.999999999999986</v>
      </c>
      <c r="BX5" s="133">
        <f>BX4/$BW4*100</f>
        <v>18.457648546144121</v>
      </c>
      <c r="BY5" s="133">
        <f t="shared" ref="BY5:CD5" si="15">BY4/$BW4*100</f>
        <v>26.801517067003793</v>
      </c>
      <c r="BZ5" s="133">
        <f t="shared" si="15"/>
        <v>11.188369152970923</v>
      </c>
      <c r="CA5" s="133">
        <f t="shared" si="15"/>
        <v>17.888748419721871</v>
      </c>
      <c r="CB5" s="133">
        <f t="shared" si="15"/>
        <v>9.6080910240202275</v>
      </c>
      <c r="CC5" s="133">
        <f t="shared" si="15"/>
        <v>3.4766118836915298</v>
      </c>
      <c r="CD5" s="133">
        <f t="shared" si="15"/>
        <v>12.579013906447534</v>
      </c>
      <c r="CE5" s="238"/>
      <c r="CF5" s="134">
        <f>IF(SUM(CG5:CM5)&gt;100,"－",SUM(CG5:CM5))</f>
        <v>100</v>
      </c>
      <c r="CG5" s="133">
        <f>CG4/$CF4*100</f>
        <v>69.279393173198471</v>
      </c>
      <c r="CH5" s="133">
        <f t="shared" ref="CH5:CM5" si="16">CH4/$CF4*100</f>
        <v>0.31605562579013907</v>
      </c>
      <c r="CI5" s="133">
        <f t="shared" si="16"/>
        <v>1.8963337547408345</v>
      </c>
      <c r="CJ5" s="133">
        <f t="shared" si="16"/>
        <v>2.5916561314791404</v>
      </c>
      <c r="CK5" s="133">
        <f t="shared" si="16"/>
        <v>1.3274336283185841</v>
      </c>
      <c r="CL5" s="133">
        <f t="shared" si="16"/>
        <v>0</v>
      </c>
      <c r="CM5" s="133">
        <f t="shared" si="16"/>
        <v>24.589127686472821</v>
      </c>
      <c r="CN5" s="238"/>
      <c r="CO5" s="134">
        <f>IF(SUM(CP5:CV5)&gt;100,"－",SUM(CP5:CV5))</f>
        <v>100.00000000000001</v>
      </c>
      <c r="CP5" s="133">
        <f t="shared" ref="CP5:CV5" si="17">CP4/$CO4*100</f>
        <v>24.273072060682679</v>
      </c>
      <c r="CQ5" s="133">
        <f t="shared" si="17"/>
        <v>13.780025284450062</v>
      </c>
      <c r="CR5" s="133">
        <f t="shared" si="17"/>
        <v>17.572692793931733</v>
      </c>
      <c r="CS5" s="133">
        <f t="shared" si="17"/>
        <v>18.83691529709229</v>
      </c>
      <c r="CT5" s="133">
        <f t="shared" si="17"/>
        <v>5.8786346396965863</v>
      </c>
      <c r="CU5" s="133">
        <f t="shared" si="17"/>
        <v>1.0745891276864727</v>
      </c>
      <c r="CV5" s="133">
        <f t="shared" si="17"/>
        <v>18.584070796460178</v>
      </c>
      <c r="CW5" s="238"/>
      <c r="CX5" s="134">
        <f>IF(SUM(CY5:DE5)&gt;100,"－",SUM(CY5:DE5))</f>
        <v>100</v>
      </c>
      <c r="CY5" s="133">
        <f t="shared" ref="CY5:DE5" si="18">CY4/$CX4*100</f>
        <v>82.996207332490528</v>
      </c>
      <c r="CZ5" s="133">
        <f t="shared" si="18"/>
        <v>8.7231352718078394</v>
      </c>
      <c r="DA5" s="133">
        <f t="shared" si="18"/>
        <v>5.0568900126422252</v>
      </c>
      <c r="DB5" s="133">
        <f t="shared" si="18"/>
        <v>0.94816687737041727</v>
      </c>
      <c r="DC5" s="133">
        <f t="shared" si="18"/>
        <v>0.44247787610619471</v>
      </c>
      <c r="DD5" s="133">
        <f t="shared" si="18"/>
        <v>1.8331226295828067</v>
      </c>
      <c r="DE5" s="133">
        <f t="shared" si="18"/>
        <v>0</v>
      </c>
      <c r="DF5" s="238"/>
      <c r="DG5" s="134">
        <f>IF(SUM(DH5:DN5)&gt;100,"－",SUM(DH5:DN5))</f>
        <v>100</v>
      </c>
      <c r="DH5" s="133">
        <f t="shared" ref="DH5:DN5" si="19">DH4/$DG4*100</f>
        <v>74.462705436156767</v>
      </c>
      <c r="DI5" s="133">
        <f t="shared" si="19"/>
        <v>21.871049304677623</v>
      </c>
      <c r="DJ5" s="133">
        <f t="shared" si="19"/>
        <v>2.9709228824273071</v>
      </c>
      <c r="DK5" s="133">
        <f t="shared" si="19"/>
        <v>0.31605562579013907</v>
      </c>
      <c r="DL5" s="133">
        <f t="shared" si="19"/>
        <v>0</v>
      </c>
      <c r="DM5" s="133">
        <f t="shared" si="19"/>
        <v>0.37926675094816686</v>
      </c>
      <c r="DN5" s="133">
        <f t="shared" si="19"/>
        <v>0</v>
      </c>
      <c r="DO5" s="238"/>
    </row>
    <row r="6" spans="1:119" ht="15" customHeight="1" x14ac:dyDescent="0.15">
      <c r="A6" s="242" t="s">
        <v>869</v>
      </c>
      <c r="B6" s="243" t="s">
        <v>888</v>
      </c>
      <c r="C6" s="128">
        <f>C16</f>
        <v>570</v>
      </c>
      <c r="D6" s="139">
        <f t="shared" ref="D6:H10" si="20">IF($C6=0,0,D16/$C6*100)</f>
        <v>82.982456140350877</v>
      </c>
      <c r="E6" s="139">
        <f t="shared" si="20"/>
        <v>0.70175438596491224</v>
      </c>
      <c r="F6" s="139">
        <f t="shared" si="20"/>
        <v>2.807017543859649</v>
      </c>
      <c r="G6" s="139">
        <f t="shared" si="20"/>
        <v>12.631578947368421</v>
      </c>
      <c r="H6" s="139">
        <f t="shared" si="20"/>
        <v>0.8771929824561403</v>
      </c>
      <c r="I6" s="128">
        <f>I16</f>
        <v>570</v>
      </c>
      <c r="J6" s="139">
        <f t="shared" ref="J6:N10" si="21">IF($I6=0,0,J16/$I6*100)</f>
        <v>76.31578947368422</v>
      </c>
      <c r="K6" s="139">
        <f t="shared" si="21"/>
        <v>1.0526315789473684</v>
      </c>
      <c r="L6" s="139">
        <f t="shared" si="21"/>
        <v>10.175438596491228</v>
      </c>
      <c r="M6" s="139">
        <f t="shared" si="21"/>
        <v>10.526315789473683</v>
      </c>
      <c r="N6" s="139">
        <f t="shared" si="21"/>
        <v>1.9298245614035088</v>
      </c>
      <c r="O6" s="128">
        <f>O16</f>
        <v>570</v>
      </c>
      <c r="P6" s="137">
        <f t="shared" ref="P6:T10" si="22">IF($O6=0,0,P16/$O6*100)</f>
        <v>8.5964912280701764</v>
      </c>
      <c r="Q6" s="137">
        <f t="shared" si="22"/>
        <v>2.9824561403508771</v>
      </c>
      <c r="R6" s="137">
        <f t="shared" si="22"/>
        <v>73.508771929824562</v>
      </c>
      <c r="S6" s="137">
        <f t="shared" si="22"/>
        <v>12.456140350877194</v>
      </c>
      <c r="T6" s="139">
        <f t="shared" si="22"/>
        <v>2.4561403508771931</v>
      </c>
      <c r="U6" s="128">
        <f>U16</f>
        <v>570</v>
      </c>
      <c r="V6" s="139">
        <f t="shared" ref="V6:Z10" si="23">IF($U6=0,0,V16/$U6*100)</f>
        <v>80.175438596491233</v>
      </c>
      <c r="W6" s="139">
        <f t="shared" si="23"/>
        <v>0.35087719298245612</v>
      </c>
      <c r="X6" s="139">
        <f t="shared" si="23"/>
        <v>10.350877192982457</v>
      </c>
      <c r="Y6" s="139">
        <f t="shared" si="23"/>
        <v>6.8421052631578956</v>
      </c>
      <c r="Z6" s="139">
        <f t="shared" si="23"/>
        <v>2.2807017543859649</v>
      </c>
      <c r="AA6" s="128">
        <f>AA16</f>
        <v>570</v>
      </c>
      <c r="AB6" s="139">
        <f t="shared" ref="AB6:AF10" si="24">IF($AA6=0,0,AB16/$AA6*100)</f>
        <v>72.807017543859658</v>
      </c>
      <c r="AC6" s="139">
        <f t="shared" si="24"/>
        <v>1.2280701754385965</v>
      </c>
      <c r="AD6" s="139">
        <f t="shared" si="24"/>
        <v>17.192982456140353</v>
      </c>
      <c r="AE6" s="139">
        <f t="shared" si="24"/>
        <v>6.4912280701754383</v>
      </c>
      <c r="AF6" s="139">
        <f t="shared" si="24"/>
        <v>2.2807017543859649</v>
      </c>
      <c r="AG6" s="128">
        <f>AG16</f>
        <v>570</v>
      </c>
      <c r="AH6" s="139">
        <f t="shared" ref="AH6:AZ10" si="25">IF($AG6=0,0,AH16/$AG6*100)</f>
        <v>73.15789473684211</v>
      </c>
      <c r="AI6" s="139">
        <f t="shared" si="25"/>
        <v>0</v>
      </c>
      <c r="AJ6" s="139">
        <f t="shared" si="25"/>
        <v>0.17543859649122806</v>
      </c>
      <c r="AK6" s="139">
        <f t="shared" si="25"/>
        <v>0</v>
      </c>
      <c r="AL6" s="139">
        <f t="shared" si="25"/>
        <v>0</v>
      </c>
      <c r="AM6" s="139">
        <f t="shared" si="25"/>
        <v>0.17543859649122806</v>
      </c>
      <c r="AN6" s="139">
        <f t="shared" si="25"/>
        <v>1.9298245614035088</v>
      </c>
      <c r="AO6" s="139">
        <f t="shared" si="25"/>
        <v>1.5789473684210527</v>
      </c>
      <c r="AP6" s="139">
        <f t="shared" si="25"/>
        <v>1.2280701754385965</v>
      </c>
      <c r="AQ6" s="139">
        <f t="shared" si="25"/>
        <v>2.2807017543859649</v>
      </c>
      <c r="AR6" s="139">
        <f t="shared" si="25"/>
        <v>0.52631578947368418</v>
      </c>
      <c r="AS6" s="139">
        <f t="shared" si="25"/>
        <v>0</v>
      </c>
      <c r="AT6" s="139">
        <f t="shared" si="25"/>
        <v>0.35087719298245612</v>
      </c>
      <c r="AU6" s="139">
        <f t="shared" si="25"/>
        <v>1.9298245614035088</v>
      </c>
      <c r="AV6" s="139">
        <f t="shared" si="25"/>
        <v>0</v>
      </c>
      <c r="AW6" s="139">
        <f t="shared" si="25"/>
        <v>0</v>
      </c>
      <c r="AX6" s="139">
        <f t="shared" si="25"/>
        <v>0</v>
      </c>
      <c r="AY6" s="139">
        <f t="shared" si="25"/>
        <v>4.5614035087719298</v>
      </c>
      <c r="AZ6" s="139">
        <f t="shared" si="25"/>
        <v>14.035087719298245</v>
      </c>
      <c r="BA6" s="128">
        <f>BA16</f>
        <v>570</v>
      </c>
      <c r="BB6" s="139">
        <f t="shared" ref="BB6:BD10" si="26">IF($BA6=0,0,BB16/$BA6*100)</f>
        <v>30</v>
      </c>
      <c r="BC6" s="139">
        <f t="shared" si="26"/>
        <v>68.421052631578945</v>
      </c>
      <c r="BD6" s="139">
        <f t="shared" si="26"/>
        <v>1.5789473684210527</v>
      </c>
      <c r="BE6" s="128">
        <f>BE16</f>
        <v>570</v>
      </c>
      <c r="BF6" s="139">
        <f t="shared" ref="BF6:BL10" si="27">IF($BE6=0,0,BF16/$BE6*100)</f>
        <v>1.0526315789473684</v>
      </c>
      <c r="BG6" s="139">
        <f t="shared" si="27"/>
        <v>5.7894736842105265</v>
      </c>
      <c r="BH6" s="139">
        <f t="shared" si="27"/>
        <v>19.473684210526315</v>
      </c>
      <c r="BI6" s="139">
        <f t="shared" si="27"/>
        <v>64.736842105263165</v>
      </c>
      <c r="BJ6" s="139">
        <f t="shared" si="27"/>
        <v>2.4561403508771931</v>
      </c>
      <c r="BK6" s="139">
        <f t="shared" si="27"/>
        <v>1.2280701754385965</v>
      </c>
      <c r="BL6" s="139">
        <f t="shared" si="27"/>
        <v>5.2631578947368416</v>
      </c>
      <c r="BM6" s="232">
        <v>16037.140740740741</v>
      </c>
      <c r="BN6" s="128">
        <f>BN16</f>
        <v>570</v>
      </c>
      <c r="BO6" s="139">
        <f t="shared" ref="BO6:BU10" si="28">IF($BN6=0,0,BO16/$BN6*100)</f>
        <v>11.052631578947368</v>
      </c>
      <c r="BP6" s="139">
        <f t="shared" si="28"/>
        <v>9.6491228070175428</v>
      </c>
      <c r="BQ6" s="139">
        <f t="shared" si="28"/>
        <v>9.6491228070175428</v>
      </c>
      <c r="BR6" s="139">
        <f t="shared" si="28"/>
        <v>9.4736842105263168</v>
      </c>
      <c r="BS6" s="263">
        <f t="shared" si="28"/>
        <v>21.228070175438596</v>
      </c>
      <c r="BT6" s="263">
        <f t="shared" si="28"/>
        <v>1.0526315789473684</v>
      </c>
      <c r="BU6" s="139">
        <f t="shared" si="28"/>
        <v>37.894736842105267</v>
      </c>
      <c r="BV6" s="232">
        <v>55.660206848973317</v>
      </c>
      <c r="BW6" s="128">
        <f>BW16</f>
        <v>564</v>
      </c>
      <c r="BX6" s="139">
        <f>IF($BW6=0,0,BX16/$BW6*100)</f>
        <v>21.808510638297875</v>
      </c>
      <c r="BY6" s="139">
        <f t="shared" ref="BY6:CD6" si="29">IF($BW6=0,0,BY16/$BW6*100)</f>
        <v>37.943262411347519</v>
      </c>
      <c r="BZ6" s="139">
        <f t="shared" si="29"/>
        <v>14.539007092198581</v>
      </c>
      <c r="CA6" s="139">
        <f t="shared" si="29"/>
        <v>13.829787234042554</v>
      </c>
      <c r="CB6" s="139">
        <f t="shared" si="29"/>
        <v>0.1773049645390071</v>
      </c>
      <c r="CC6" s="139">
        <f t="shared" si="29"/>
        <v>0.70921985815602839</v>
      </c>
      <c r="CD6" s="139">
        <f t="shared" si="29"/>
        <v>10.99290780141844</v>
      </c>
      <c r="CE6" s="232">
        <v>6334.657370517928</v>
      </c>
      <c r="CF6" s="128">
        <f>CF16</f>
        <v>564</v>
      </c>
      <c r="CG6" s="139">
        <f>IF($CF6=0,0,CG16/$CF6*100)</f>
        <v>69.148936170212778</v>
      </c>
      <c r="CH6" s="139">
        <f t="shared" ref="CH6:CM6" si="30">IF($CF6=0,0,CH16/$CF6*100)</f>
        <v>0.53191489361702127</v>
      </c>
      <c r="CI6" s="139">
        <f t="shared" si="30"/>
        <v>4.7872340425531918</v>
      </c>
      <c r="CJ6" s="139">
        <f t="shared" si="30"/>
        <v>3.3687943262411348</v>
      </c>
      <c r="CK6" s="139">
        <f t="shared" si="30"/>
        <v>0</v>
      </c>
      <c r="CL6" s="139">
        <f t="shared" si="30"/>
        <v>0</v>
      </c>
      <c r="CM6" s="139">
        <f t="shared" si="30"/>
        <v>22.163120567375884</v>
      </c>
      <c r="CN6" s="232">
        <v>1019.5763097949886</v>
      </c>
      <c r="CO6" s="128">
        <f>CO16</f>
        <v>564</v>
      </c>
      <c r="CP6" s="139">
        <f t="shared" ref="CP6:CV10" si="31">IF($CO6=0,0,CP16/$CO6*100)</f>
        <v>23.049645390070921</v>
      </c>
      <c r="CQ6" s="139">
        <f t="shared" si="31"/>
        <v>15.070921985815602</v>
      </c>
      <c r="CR6" s="139">
        <f t="shared" si="31"/>
        <v>24.468085106382979</v>
      </c>
      <c r="CS6" s="139">
        <f t="shared" si="31"/>
        <v>18.439716312056735</v>
      </c>
      <c r="CT6" s="139">
        <f t="shared" si="31"/>
        <v>0.3546099290780142</v>
      </c>
      <c r="CU6" s="139">
        <f t="shared" si="31"/>
        <v>0.3546099290780142</v>
      </c>
      <c r="CV6" s="139">
        <f t="shared" si="31"/>
        <v>18.26241134751773</v>
      </c>
      <c r="CW6" s="232">
        <v>6554.2039045553147</v>
      </c>
      <c r="CX6" s="128">
        <f>CX16</f>
        <v>564</v>
      </c>
      <c r="CY6" s="139">
        <f t="shared" ref="CY6:DE10" si="32">IF($CX6=0,0,CY16/$CX6*100)</f>
        <v>85.283687943262407</v>
      </c>
      <c r="CZ6" s="139">
        <f t="shared" si="32"/>
        <v>7.9787234042553195</v>
      </c>
      <c r="DA6" s="139">
        <f t="shared" si="32"/>
        <v>4.9645390070921991</v>
      </c>
      <c r="DB6" s="139">
        <f t="shared" si="32"/>
        <v>0.70921985815602839</v>
      </c>
      <c r="DC6" s="139">
        <f t="shared" si="32"/>
        <v>0.53191489361702127</v>
      </c>
      <c r="DD6" s="139">
        <f t="shared" si="32"/>
        <v>0.53191489361702127</v>
      </c>
      <c r="DE6" s="139">
        <f t="shared" si="32"/>
        <v>0</v>
      </c>
      <c r="DF6" s="232">
        <v>0.87765957446808507</v>
      </c>
      <c r="DG6" s="128">
        <f>DG16</f>
        <v>564</v>
      </c>
      <c r="DH6" s="139">
        <f t="shared" ref="DH6:DN10" si="33">IF($DG6=0,0,DH16/$DG6*100)</f>
        <v>76.773049645390074</v>
      </c>
      <c r="DI6" s="139">
        <f t="shared" si="33"/>
        <v>20.390070921985814</v>
      </c>
      <c r="DJ6" s="139">
        <f t="shared" si="33"/>
        <v>2.4822695035460995</v>
      </c>
      <c r="DK6" s="139">
        <f t="shared" si="33"/>
        <v>0.1773049645390071</v>
      </c>
      <c r="DL6" s="139">
        <f t="shared" si="33"/>
        <v>0</v>
      </c>
      <c r="DM6" s="139">
        <f t="shared" si="33"/>
        <v>0.1773049645390071</v>
      </c>
      <c r="DN6" s="139">
        <f t="shared" si="33"/>
        <v>0</v>
      </c>
      <c r="DO6" s="232">
        <v>0.8014184397163121</v>
      </c>
    </row>
    <row r="7" spans="1:119" ht="15" customHeight="1" x14ac:dyDescent="0.15">
      <c r="A7" s="150" t="s">
        <v>871</v>
      </c>
      <c r="B7" s="244" t="s">
        <v>872</v>
      </c>
      <c r="C7" s="143">
        <f>C17</f>
        <v>285</v>
      </c>
      <c r="D7" s="142">
        <f t="shared" si="20"/>
        <v>64.561403508771932</v>
      </c>
      <c r="E7" s="142">
        <f t="shared" si="20"/>
        <v>1.0526315789473684</v>
      </c>
      <c r="F7" s="264">
        <f t="shared" si="20"/>
        <v>13.333333333333334</v>
      </c>
      <c r="G7" s="264">
        <f t="shared" si="20"/>
        <v>16.491228070175438</v>
      </c>
      <c r="H7" s="142">
        <f t="shared" si="20"/>
        <v>4.5614035087719298</v>
      </c>
      <c r="I7" s="143">
        <f>I17</f>
        <v>285</v>
      </c>
      <c r="J7" s="142">
        <f t="shared" si="21"/>
        <v>26.315789473684209</v>
      </c>
      <c r="K7" s="142">
        <f t="shared" si="21"/>
        <v>1.4035087719298245</v>
      </c>
      <c r="L7" s="264">
        <f t="shared" si="21"/>
        <v>30.87719298245614</v>
      </c>
      <c r="M7" s="264">
        <f t="shared" si="21"/>
        <v>33.333333333333329</v>
      </c>
      <c r="N7" s="142">
        <f t="shared" si="21"/>
        <v>8.0701754385964914</v>
      </c>
      <c r="O7" s="143">
        <f>O17</f>
        <v>285</v>
      </c>
      <c r="P7" s="141">
        <f t="shared" si="22"/>
        <v>2.1052631578947367</v>
      </c>
      <c r="Q7" s="141">
        <f t="shared" si="22"/>
        <v>1.4035087719298245</v>
      </c>
      <c r="R7" s="141">
        <f t="shared" si="22"/>
        <v>75.438596491228068</v>
      </c>
      <c r="S7" s="141">
        <f t="shared" si="22"/>
        <v>18.596491228070175</v>
      </c>
      <c r="T7" s="142">
        <f t="shared" si="22"/>
        <v>2.4561403508771931</v>
      </c>
      <c r="U7" s="143">
        <f>U17</f>
        <v>285</v>
      </c>
      <c r="V7" s="142">
        <f t="shared" si="23"/>
        <v>21.403508771929825</v>
      </c>
      <c r="W7" s="142">
        <f t="shared" si="23"/>
        <v>1.4035087719298245</v>
      </c>
      <c r="X7" s="264">
        <f t="shared" si="23"/>
        <v>43.508771929824562</v>
      </c>
      <c r="Y7" s="264">
        <f t="shared" si="23"/>
        <v>24.912280701754387</v>
      </c>
      <c r="Z7" s="142">
        <f t="shared" si="23"/>
        <v>8.7719298245614024</v>
      </c>
      <c r="AA7" s="143">
        <f>AA17</f>
        <v>285</v>
      </c>
      <c r="AB7" s="142">
        <f t="shared" si="24"/>
        <v>15.43859649122807</v>
      </c>
      <c r="AC7" s="142">
        <f t="shared" si="24"/>
        <v>2.4561403508771931</v>
      </c>
      <c r="AD7" s="264">
        <f t="shared" si="24"/>
        <v>48.070175438596493</v>
      </c>
      <c r="AE7" s="264">
        <f t="shared" si="24"/>
        <v>27.017543859649123</v>
      </c>
      <c r="AF7" s="142">
        <f t="shared" si="24"/>
        <v>7.0175438596491224</v>
      </c>
      <c r="AG7" s="143">
        <f>AG17</f>
        <v>285</v>
      </c>
      <c r="AH7" s="142">
        <f t="shared" si="25"/>
        <v>56.84210526315789</v>
      </c>
      <c r="AI7" s="142">
        <f t="shared" si="25"/>
        <v>3.1578947368421053</v>
      </c>
      <c r="AJ7" s="142">
        <f t="shared" si="25"/>
        <v>2.1052631578947367</v>
      </c>
      <c r="AK7" s="142">
        <f t="shared" si="25"/>
        <v>0.35087719298245612</v>
      </c>
      <c r="AL7" s="142">
        <f t="shared" si="25"/>
        <v>0</v>
      </c>
      <c r="AM7" s="142">
        <f t="shared" si="25"/>
        <v>1.7543859649122806</v>
      </c>
      <c r="AN7" s="142">
        <f t="shared" si="25"/>
        <v>3.5087719298245612</v>
      </c>
      <c r="AO7" s="142">
        <f t="shared" si="25"/>
        <v>2.4561403508771931</v>
      </c>
      <c r="AP7" s="142">
        <f t="shared" si="25"/>
        <v>0.70175438596491224</v>
      </c>
      <c r="AQ7" s="142">
        <f t="shared" si="25"/>
        <v>3.8596491228070176</v>
      </c>
      <c r="AR7" s="142">
        <f t="shared" si="25"/>
        <v>2.807017543859649</v>
      </c>
      <c r="AS7" s="142">
        <f t="shared" si="25"/>
        <v>0.35087719298245612</v>
      </c>
      <c r="AT7" s="142">
        <f t="shared" si="25"/>
        <v>3.5087719298245612</v>
      </c>
      <c r="AU7" s="142">
        <f t="shared" si="25"/>
        <v>5.2631578947368416</v>
      </c>
      <c r="AV7" s="142">
        <f t="shared" si="25"/>
        <v>0</v>
      </c>
      <c r="AW7" s="142">
        <f t="shared" si="25"/>
        <v>0.70175438596491224</v>
      </c>
      <c r="AX7" s="142">
        <f t="shared" si="25"/>
        <v>0.70175438596491224</v>
      </c>
      <c r="AY7" s="142">
        <f t="shared" si="25"/>
        <v>6.666666666666667</v>
      </c>
      <c r="AZ7" s="142">
        <f t="shared" si="25"/>
        <v>15.789473684210526</v>
      </c>
      <c r="BA7" s="143">
        <f>BA17</f>
        <v>285</v>
      </c>
      <c r="BB7" s="142">
        <f t="shared" si="26"/>
        <v>32.631578947368425</v>
      </c>
      <c r="BC7" s="142">
        <f t="shared" si="26"/>
        <v>65.614035087719301</v>
      </c>
      <c r="BD7" s="142">
        <f t="shared" si="26"/>
        <v>1.7543859649122806</v>
      </c>
      <c r="BE7" s="143">
        <f>BE17</f>
        <v>285</v>
      </c>
      <c r="BF7" s="142">
        <f t="shared" si="27"/>
        <v>0.70175438596491224</v>
      </c>
      <c r="BG7" s="142">
        <f t="shared" si="27"/>
        <v>1.0526315789473684</v>
      </c>
      <c r="BH7" s="142">
        <f t="shared" si="27"/>
        <v>2.1052631578947367</v>
      </c>
      <c r="BI7" s="142">
        <f t="shared" si="27"/>
        <v>11.929824561403509</v>
      </c>
      <c r="BJ7" s="142">
        <f t="shared" si="27"/>
        <v>44.912280701754383</v>
      </c>
      <c r="BK7" s="142">
        <f t="shared" si="27"/>
        <v>32.280701754385966</v>
      </c>
      <c r="BL7" s="142">
        <f t="shared" si="27"/>
        <v>7.0175438596491224</v>
      </c>
      <c r="BM7" s="245">
        <v>26111.928301886794</v>
      </c>
      <c r="BN7" s="143">
        <f>BN17</f>
        <v>285</v>
      </c>
      <c r="BO7" s="142">
        <f t="shared" si="28"/>
        <v>10.87719298245614</v>
      </c>
      <c r="BP7" s="142">
        <f t="shared" si="28"/>
        <v>3.8596491228070176</v>
      </c>
      <c r="BQ7" s="142">
        <f t="shared" si="28"/>
        <v>4.2105263157894735</v>
      </c>
      <c r="BR7" s="142">
        <f t="shared" si="28"/>
        <v>9.8245614035087723</v>
      </c>
      <c r="BS7" s="265">
        <f t="shared" si="28"/>
        <v>28.771929824561404</v>
      </c>
      <c r="BT7" s="265">
        <f t="shared" si="28"/>
        <v>1.0526315789473684</v>
      </c>
      <c r="BU7" s="142">
        <f t="shared" si="28"/>
        <v>41.403508771929829</v>
      </c>
      <c r="BV7" s="245">
        <v>65.23625936688201</v>
      </c>
      <c r="BW7" s="143">
        <f>BW17</f>
        <v>283</v>
      </c>
      <c r="BX7" s="142">
        <f t="shared" ref="BX7:CD10" si="34">IF($BW7=0,0,BX17/$BW7*100)</f>
        <v>10.600706713780919</v>
      </c>
      <c r="BY7" s="142">
        <f t="shared" si="34"/>
        <v>14.840989399293287</v>
      </c>
      <c r="BZ7" s="142">
        <f t="shared" si="34"/>
        <v>12.7208480565371</v>
      </c>
      <c r="CA7" s="142">
        <f t="shared" si="34"/>
        <v>26.148409893992934</v>
      </c>
      <c r="CB7" s="142">
        <f t="shared" si="34"/>
        <v>18.727915194346288</v>
      </c>
      <c r="CC7" s="142">
        <f t="shared" si="34"/>
        <v>4.5936395759717312</v>
      </c>
      <c r="CD7" s="142">
        <f t="shared" si="34"/>
        <v>12.367491166077739</v>
      </c>
      <c r="CE7" s="245">
        <v>12859.471774193549</v>
      </c>
      <c r="CF7" s="143">
        <f>CF17</f>
        <v>283</v>
      </c>
      <c r="CG7" s="142">
        <f t="shared" ref="CG7:CM10" si="35">IF($CF7=0,0,CG17/$CF7*100)</f>
        <v>65.724381625441694</v>
      </c>
      <c r="CH7" s="142">
        <f t="shared" si="35"/>
        <v>0</v>
      </c>
      <c r="CI7" s="142">
        <f t="shared" si="35"/>
        <v>0</v>
      </c>
      <c r="CJ7" s="142">
        <f t="shared" si="35"/>
        <v>3.5335689045936398</v>
      </c>
      <c r="CK7" s="142">
        <f t="shared" si="35"/>
        <v>2.8268551236749118</v>
      </c>
      <c r="CL7" s="142">
        <f t="shared" si="35"/>
        <v>0</v>
      </c>
      <c r="CM7" s="142">
        <f t="shared" si="35"/>
        <v>27.915194346289752</v>
      </c>
      <c r="CN7" s="245">
        <v>1819.1715686274511</v>
      </c>
      <c r="CO7" s="143">
        <f>CO17</f>
        <v>283</v>
      </c>
      <c r="CP7" s="142">
        <f t="shared" si="31"/>
        <v>25.441696113074201</v>
      </c>
      <c r="CQ7" s="142">
        <f t="shared" si="31"/>
        <v>10.954063604240282</v>
      </c>
      <c r="CR7" s="142">
        <f t="shared" si="31"/>
        <v>15.547703180212014</v>
      </c>
      <c r="CS7" s="142">
        <f t="shared" si="31"/>
        <v>20.848056537102476</v>
      </c>
      <c r="CT7" s="142">
        <f t="shared" si="31"/>
        <v>9.1872791519434625</v>
      </c>
      <c r="CU7" s="142">
        <f t="shared" si="31"/>
        <v>0.35335689045936397</v>
      </c>
      <c r="CV7" s="142">
        <f t="shared" si="31"/>
        <v>17.667844522968199</v>
      </c>
      <c r="CW7" s="245">
        <v>8398.7854077253214</v>
      </c>
      <c r="CX7" s="143">
        <f>CX17</f>
        <v>283</v>
      </c>
      <c r="CY7" s="142">
        <f t="shared" si="32"/>
        <v>77.385159010600702</v>
      </c>
      <c r="CZ7" s="142">
        <f t="shared" si="32"/>
        <v>9.1872791519434625</v>
      </c>
      <c r="DA7" s="142">
        <f t="shared" si="32"/>
        <v>7.7738515901060072</v>
      </c>
      <c r="DB7" s="142">
        <f t="shared" si="32"/>
        <v>2.1201413427561837</v>
      </c>
      <c r="DC7" s="142">
        <f t="shared" si="32"/>
        <v>0.70671378091872794</v>
      </c>
      <c r="DD7" s="142">
        <f t="shared" si="32"/>
        <v>2.8268551236749118</v>
      </c>
      <c r="DE7" s="142">
        <f t="shared" si="32"/>
        <v>0</v>
      </c>
      <c r="DF7" s="245">
        <v>2.0388692579505299</v>
      </c>
      <c r="DG7" s="143">
        <f>DG17</f>
        <v>283</v>
      </c>
      <c r="DH7" s="142">
        <f t="shared" si="33"/>
        <v>69.611307420494697</v>
      </c>
      <c r="DI7" s="142">
        <f t="shared" si="33"/>
        <v>25.088339222614842</v>
      </c>
      <c r="DJ7" s="142">
        <f t="shared" si="33"/>
        <v>4.946996466431095</v>
      </c>
      <c r="DK7" s="142">
        <f t="shared" si="33"/>
        <v>0.35335689045936397</v>
      </c>
      <c r="DL7" s="142">
        <f t="shared" si="33"/>
        <v>0</v>
      </c>
      <c r="DM7" s="142">
        <f t="shared" si="33"/>
        <v>0</v>
      </c>
      <c r="DN7" s="142">
        <f t="shared" si="33"/>
        <v>0</v>
      </c>
      <c r="DO7" s="245">
        <v>0.9717314487632509</v>
      </c>
    </row>
    <row r="8" spans="1:119" ht="15" customHeight="1" x14ac:dyDescent="0.15">
      <c r="A8" s="252" t="s">
        <v>873</v>
      </c>
      <c r="B8" s="244" t="s">
        <v>889</v>
      </c>
      <c r="C8" s="143">
        <f>C18</f>
        <v>148</v>
      </c>
      <c r="D8" s="142">
        <f t="shared" si="20"/>
        <v>79.729729729729726</v>
      </c>
      <c r="E8" s="142">
        <f t="shared" si="20"/>
        <v>0.67567567567567566</v>
      </c>
      <c r="F8" s="142">
        <f t="shared" si="20"/>
        <v>3.3783783783783785</v>
      </c>
      <c r="G8" s="142">
        <f t="shared" si="20"/>
        <v>14.864864864864865</v>
      </c>
      <c r="H8" s="142">
        <f t="shared" si="20"/>
        <v>1.3513513513513513</v>
      </c>
      <c r="I8" s="143">
        <f>I18</f>
        <v>148</v>
      </c>
      <c r="J8" s="142">
        <f t="shared" si="21"/>
        <v>79.729729729729726</v>
      </c>
      <c r="K8" s="142">
        <f t="shared" si="21"/>
        <v>2.0270270270270272</v>
      </c>
      <c r="L8" s="142">
        <f t="shared" si="21"/>
        <v>4.7297297297297298</v>
      </c>
      <c r="M8" s="142">
        <f t="shared" si="21"/>
        <v>9.4594594594594597</v>
      </c>
      <c r="N8" s="142">
        <f t="shared" si="21"/>
        <v>4.0540540540540544</v>
      </c>
      <c r="O8" s="143">
        <f>O18</f>
        <v>148</v>
      </c>
      <c r="P8" s="141">
        <f t="shared" si="22"/>
        <v>10.135135135135135</v>
      </c>
      <c r="Q8" s="141">
        <f t="shared" si="22"/>
        <v>3.3783783783783785</v>
      </c>
      <c r="R8" s="141">
        <f t="shared" si="22"/>
        <v>70.270270270270274</v>
      </c>
      <c r="S8" s="141">
        <f t="shared" si="22"/>
        <v>13.513513513513514</v>
      </c>
      <c r="T8" s="142">
        <f t="shared" si="22"/>
        <v>2.7027027027027026</v>
      </c>
      <c r="U8" s="143">
        <f>U18</f>
        <v>148</v>
      </c>
      <c r="V8" s="142">
        <f t="shared" si="23"/>
        <v>71.621621621621628</v>
      </c>
      <c r="W8" s="142">
        <f t="shared" si="23"/>
        <v>0</v>
      </c>
      <c r="X8" s="141">
        <f t="shared" si="23"/>
        <v>15.54054054054054</v>
      </c>
      <c r="Y8" s="142">
        <f t="shared" si="23"/>
        <v>10.810810810810811</v>
      </c>
      <c r="Z8" s="142">
        <f t="shared" si="23"/>
        <v>2.0270270270270272</v>
      </c>
      <c r="AA8" s="143">
        <f>AA18</f>
        <v>148</v>
      </c>
      <c r="AB8" s="142">
        <f t="shared" si="24"/>
        <v>52.027027027027032</v>
      </c>
      <c r="AC8" s="142">
        <f t="shared" si="24"/>
        <v>2.0270270270270272</v>
      </c>
      <c r="AD8" s="141">
        <f t="shared" si="24"/>
        <v>27.027027027027028</v>
      </c>
      <c r="AE8" s="141">
        <f t="shared" si="24"/>
        <v>15.54054054054054</v>
      </c>
      <c r="AF8" s="142">
        <f t="shared" si="24"/>
        <v>3.3783783783783785</v>
      </c>
      <c r="AG8" s="143">
        <f>AG18</f>
        <v>148</v>
      </c>
      <c r="AH8" s="142">
        <f t="shared" si="25"/>
        <v>70.270270270270274</v>
      </c>
      <c r="AI8" s="142">
        <f t="shared" si="25"/>
        <v>0</v>
      </c>
      <c r="AJ8" s="142">
        <f t="shared" si="25"/>
        <v>0</v>
      </c>
      <c r="AK8" s="142">
        <f t="shared" si="25"/>
        <v>0</v>
      </c>
      <c r="AL8" s="142">
        <f t="shared" si="25"/>
        <v>0</v>
      </c>
      <c r="AM8" s="142">
        <f t="shared" si="25"/>
        <v>0</v>
      </c>
      <c r="AN8" s="142">
        <f t="shared" si="25"/>
        <v>4.0540540540540544</v>
      </c>
      <c r="AO8" s="142">
        <f t="shared" si="25"/>
        <v>0</v>
      </c>
      <c r="AP8" s="142">
        <f t="shared" si="25"/>
        <v>0</v>
      </c>
      <c r="AQ8" s="142">
        <f t="shared" si="25"/>
        <v>2.0270270270270272</v>
      </c>
      <c r="AR8" s="142">
        <f t="shared" si="25"/>
        <v>1.3513513513513513</v>
      </c>
      <c r="AS8" s="142">
        <f t="shared" si="25"/>
        <v>0</v>
      </c>
      <c r="AT8" s="142">
        <f t="shared" si="25"/>
        <v>1.3513513513513513</v>
      </c>
      <c r="AU8" s="142">
        <f t="shared" si="25"/>
        <v>2.0270270270270272</v>
      </c>
      <c r="AV8" s="142">
        <f t="shared" si="25"/>
        <v>0</v>
      </c>
      <c r="AW8" s="142">
        <f t="shared" si="25"/>
        <v>0</v>
      </c>
      <c r="AX8" s="142">
        <f t="shared" si="25"/>
        <v>0</v>
      </c>
      <c r="AY8" s="142">
        <f t="shared" si="25"/>
        <v>5.4054054054054053</v>
      </c>
      <c r="AZ8" s="142">
        <f t="shared" si="25"/>
        <v>14.189189189189189</v>
      </c>
      <c r="BA8" s="143">
        <f>BA18</f>
        <v>148</v>
      </c>
      <c r="BB8" s="142">
        <f t="shared" si="26"/>
        <v>13.513513513513514</v>
      </c>
      <c r="BC8" s="142">
        <f t="shared" si="26"/>
        <v>85.13513513513513</v>
      </c>
      <c r="BD8" s="142">
        <f t="shared" si="26"/>
        <v>1.3513513513513513</v>
      </c>
      <c r="BE8" s="143">
        <f>BE18</f>
        <v>148</v>
      </c>
      <c r="BF8" s="142">
        <f t="shared" si="27"/>
        <v>0.67567567567567566</v>
      </c>
      <c r="BG8" s="142">
        <f t="shared" si="27"/>
        <v>6.756756756756757</v>
      </c>
      <c r="BH8" s="142">
        <f t="shared" si="27"/>
        <v>6.0810810810810816</v>
      </c>
      <c r="BI8" s="142">
        <f t="shared" si="27"/>
        <v>72.972972972972968</v>
      </c>
      <c r="BJ8" s="142">
        <f t="shared" si="27"/>
        <v>6.756756756756757</v>
      </c>
      <c r="BK8" s="142">
        <f t="shared" si="27"/>
        <v>0.67567567567567566</v>
      </c>
      <c r="BL8" s="142">
        <f t="shared" si="27"/>
        <v>6.0810810810810816</v>
      </c>
      <c r="BM8" s="245">
        <v>15388.309352517985</v>
      </c>
      <c r="BN8" s="143">
        <f>BN18</f>
        <v>148</v>
      </c>
      <c r="BO8" s="142">
        <f t="shared" si="28"/>
        <v>9.4594594594594597</v>
      </c>
      <c r="BP8" s="142">
        <f t="shared" si="28"/>
        <v>8.7837837837837842</v>
      </c>
      <c r="BQ8" s="142">
        <f t="shared" si="28"/>
        <v>5.4054054054054053</v>
      </c>
      <c r="BR8" s="142">
        <f t="shared" si="28"/>
        <v>7.4324324324324325</v>
      </c>
      <c r="BS8" s="264">
        <f t="shared" si="28"/>
        <v>25</v>
      </c>
      <c r="BT8" s="264">
        <f t="shared" si="28"/>
        <v>2.0270270270270272</v>
      </c>
      <c r="BU8" s="142">
        <f t="shared" si="28"/>
        <v>41.891891891891895</v>
      </c>
      <c r="BV8" s="245">
        <v>63.180611644283005</v>
      </c>
      <c r="BW8" s="143">
        <f>BW18</f>
        <v>147</v>
      </c>
      <c r="BX8" s="142">
        <f t="shared" si="34"/>
        <v>22.448979591836736</v>
      </c>
      <c r="BY8" s="142">
        <f t="shared" si="34"/>
        <v>32.653061224489797</v>
      </c>
      <c r="BZ8" s="142">
        <f t="shared" si="34"/>
        <v>14.285714285714285</v>
      </c>
      <c r="CA8" s="142">
        <f t="shared" si="34"/>
        <v>15.646258503401361</v>
      </c>
      <c r="CB8" s="142">
        <f t="shared" si="34"/>
        <v>0.68027210884353739</v>
      </c>
      <c r="CC8" s="142">
        <f t="shared" si="34"/>
        <v>0</v>
      </c>
      <c r="CD8" s="142">
        <f t="shared" si="34"/>
        <v>14.285714285714285</v>
      </c>
      <c r="CE8" s="245">
        <v>4953.9126984126988</v>
      </c>
      <c r="CF8" s="143">
        <f>CF18</f>
        <v>147</v>
      </c>
      <c r="CG8" s="142">
        <f t="shared" si="35"/>
        <v>70.068027210884352</v>
      </c>
      <c r="CH8" s="142">
        <f t="shared" si="35"/>
        <v>0.68027210884353739</v>
      </c>
      <c r="CI8" s="142">
        <f t="shared" si="35"/>
        <v>2.0408163265306123</v>
      </c>
      <c r="CJ8" s="142">
        <f t="shared" si="35"/>
        <v>2.7210884353741496</v>
      </c>
      <c r="CK8" s="142">
        <f t="shared" si="35"/>
        <v>0</v>
      </c>
      <c r="CL8" s="142">
        <f t="shared" si="35"/>
        <v>0</v>
      </c>
      <c r="CM8" s="142">
        <f t="shared" si="35"/>
        <v>24.489795918367346</v>
      </c>
      <c r="CN8" s="245">
        <v>669.70270270270271</v>
      </c>
      <c r="CO8" s="143">
        <f>CO18</f>
        <v>147</v>
      </c>
      <c r="CP8" s="142">
        <f t="shared" si="31"/>
        <v>17.006802721088434</v>
      </c>
      <c r="CQ8" s="142">
        <f t="shared" si="31"/>
        <v>10.884353741496598</v>
      </c>
      <c r="CR8" s="142">
        <f t="shared" si="31"/>
        <v>27.210884353741498</v>
      </c>
      <c r="CS8" s="142">
        <f t="shared" si="31"/>
        <v>31.292517006802722</v>
      </c>
      <c r="CT8" s="142">
        <f t="shared" si="31"/>
        <v>0</v>
      </c>
      <c r="CU8" s="142">
        <f t="shared" si="31"/>
        <v>0</v>
      </c>
      <c r="CV8" s="142">
        <f t="shared" si="31"/>
        <v>13.605442176870749</v>
      </c>
      <c r="CW8" s="245">
        <v>8455.7559055118109</v>
      </c>
      <c r="CX8" s="143">
        <f>CX18</f>
        <v>147</v>
      </c>
      <c r="CY8" s="142">
        <f t="shared" si="32"/>
        <v>89.115646258503403</v>
      </c>
      <c r="CZ8" s="142">
        <f t="shared" si="32"/>
        <v>6.8027210884353746</v>
      </c>
      <c r="DA8" s="142">
        <f t="shared" si="32"/>
        <v>2.7210884353741496</v>
      </c>
      <c r="DB8" s="142">
        <f t="shared" si="32"/>
        <v>0.68027210884353739</v>
      </c>
      <c r="DC8" s="142">
        <f t="shared" si="32"/>
        <v>0</v>
      </c>
      <c r="DD8" s="142">
        <f t="shared" si="32"/>
        <v>0.68027210884353739</v>
      </c>
      <c r="DE8" s="142">
        <f t="shared" si="32"/>
        <v>0</v>
      </c>
      <c r="DF8" s="245">
        <v>0.7142857142857143</v>
      </c>
      <c r="DG8" s="143">
        <f>DG18</f>
        <v>147</v>
      </c>
      <c r="DH8" s="142">
        <f t="shared" si="33"/>
        <v>72.789115646258509</v>
      </c>
      <c r="DI8" s="142">
        <f t="shared" si="33"/>
        <v>25.850340136054424</v>
      </c>
      <c r="DJ8" s="142">
        <f t="shared" si="33"/>
        <v>0.68027210884353739</v>
      </c>
      <c r="DK8" s="142">
        <f t="shared" si="33"/>
        <v>0</v>
      </c>
      <c r="DL8" s="142">
        <f t="shared" si="33"/>
        <v>0</v>
      </c>
      <c r="DM8" s="142">
        <f t="shared" si="33"/>
        <v>0.68027210884353739</v>
      </c>
      <c r="DN8" s="142">
        <f t="shared" si="33"/>
        <v>0</v>
      </c>
      <c r="DO8" s="245">
        <v>0.87755102040816324</v>
      </c>
    </row>
    <row r="9" spans="1:119" ht="15" customHeight="1" x14ac:dyDescent="0.15">
      <c r="A9" s="150" t="s">
        <v>875</v>
      </c>
      <c r="B9" s="244" t="s">
        <v>876</v>
      </c>
      <c r="C9" s="143">
        <f>C19</f>
        <v>402</v>
      </c>
      <c r="D9" s="142">
        <f t="shared" si="20"/>
        <v>39.800995024875625</v>
      </c>
      <c r="E9" s="142">
        <f t="shared" si="20"/>
        <v>0.99502487562189057</v>
      </c>
      <c r="F9" s="264">
        <f t="shared" si="20"/>
        <v>21.393034825870647</v>
      </c>
      <c r="G9" s="265">
        <f t="shared" si="20"/>
        <v>35.074626865671647</v>
      </c>
      <c r="H9" s="142">
        <f t="shared" si="20"/>
        <v>2.7363184079601992</v>
      </c>
      <c r="I9" s="143">
        <f>I19</f>
        <v>402</v>
      </c>
      <c r="J9" s="142">
        <f t="shared" si="21"/>
        <v>14.17910447761194</v>
      </c>
      <c r="K9" s="142">
        <f t="shared" si="21"/>
        <v>1.4925373134328357</v>
      </c>
      <c r="L9" s="264">
        <f t="shared" si="21"/>
        <v>31.094527363184078</v>
      </c>
      <c r="M9" s="265">
        <f t="shared" si="21"/>
        <v>50.49751243781094</v>
      </c>
      <c r="N9" s="142">
        <f t="shared" si="21"/>
        <v>2.7363184079601992</v>
      </c>
      <c r="O9" s="143">
        <f>O19</f>
        <v>402</v>
      </c>
      <c r="P9" s="141">
        <f t="shared" si="22"/>
        <v>0.74626865671641784</v>
      </c>
      <c r="Q9" s="141">
        <f t="shared" si="22"/>
        <v>0.49751243781094528</v>
      </c>
      <c r="R9" s="141">
        <f t="shared" si="22"/>
        <v>68.905472636815929</v>
      </c>
      <c r="S9" s="141">
        <f t="shared" si="22"/>
        <v>26.368159203980102</v>
      </c>
      <c r="T9" s="142">
        <f t="shared" si="22"/>
        <v>3.4825870646766171</v>
      </c>
      <c r="U9" s="143">
        <f>U19</f>
        <v>402</v>
      </c>
      <c r="V9" s="142">
        <f t="shared" si="23"/>
        <v>9.7014925373134329</v>
      </c>
      <c r="W9" s="142">
        <f t="shared" si="23"/>
        <v>0.99502487562189057</v>
      </c>
      <c r="X9" s="264">
        <f t="shared" si="23"/>
        <v>49.004975124378106</v>
      </c>
      <c r="Y9" s="264">
        <f t="shared" si="23"/>
        <v>34.577114427860693</v>
      </c>
      <c r="Z9" s="142">
        <f t="shared" si="23"/>
        <v>5.721393034825871</v>
      </c>
      <c r="AA9" s="143">
        <f>AA19</f>
        <v>402</v>
      </c>
      <c r="AB9" s="142">
        <f t="shared" si="24"/>
        <v>6.467661691542288</v>
      </c>
      <c r="AC9" s="142">
        <f t="shared" si="24"/>
        <v>1.2437810945273633</v>
      </c>
      <c r="AD9" s="264">
        <f t="shared" si="24"/>
        <v>51.990049751243781</v>
      </c>
      <c r="AE9" s="264">
        <f t="shared" si="24"/>
        <v>35.323383084577117</v>
      </c>
      <c r="AF9" s="142">
        <f t="shared" si="24"/>
        <v>4.9751243781094532</v>
      </c>
      <c r="AG9" s="143">
        <f>AG19</f>
        <v>402</v>
      </c>
      <c r="AH9" s="142">
        <f t="shared" si="25"/>
        <v>60.696517412935322</v>
      </c>
      <c r="AI9" s="142">
        <f t="shared" si="25"/>
        <v>5.9701492537313428</v>
      </c>
      <c r="AJ9" s="142">
        <f t="shared" si="25"/>
        <v>4.9751243781094532</v>
      </c>
      <c r="AK9" s="142">
        <f t="shared" si="25"/>
        <v>1.2437810945273633</v>
      </c>
      <c r="AL9" s="142">
        <f t="shared" si="25"/>
        <v>0.99502487562189057</v>
      </c>
      <c r="AM9" s="142">
        <f t="shared" si="25"/>
        <v>0.74626865671641784</v>
      </c>
      <c r="AN9" s="142">
        <f t="shared" si="25"/>
        <v>1.2437810945273633</v>
      </c>
      <c r="AO9" s="142">
        <f t="shared" si="25"/>
        <v>1.2437810945273633</v>
      </c>
      <c r="AP9" s="142">
        <f t="shared" si="25"/>
        <v>0.99502487562189057</v>
      </c>
      <c r="AQ9" s="142">
        <f t="shared" si="25"/>
        <v>2.9850746268656714</v>
      </c>
      <c r="AR9" s="142">
        <f t="shared" si="25"/>
        <v>0.99502487562189057</v>
      </c>
      <c r="AS9" s="142">
        <f t="shared" si="25"/>
        <v>0</v>
      </c>
      <c r="AT9" s="142">
        <f t="shared" si="25"/>
        <v>4.2288557213930353</v>
      </c>
      <c r="AU9" s="142">
        <f t="shared" si="25"/>
        <v>5.4726368159203984</v>
      </c>
      <c r="AV9" s="142">
        <f t="shared" si="25"/>
        <v>0</v>
      </c>
      <c r="AW9" s="142">
        <f t="shared" si="25"/>
        <v>0.49751243781094528</v>
      </c>
      <c r="AX9" s="142">
        <f t="shared" si="25"/>
        <v>0</v>
      </c>
      <c r="AY9" s="142">
        <f t="shared" si="25"/>
        <v>3.4825870646766171</v>
      </c>
      <c r="AZ9" s="142">
        <f t="shared" si="25"/>
        <v>13.930348258706468</v>
      </c>
      <c r="BA9" s="143">
        <f>BA19</f>
        <v>402</v>
      </c>
      <c r="BB9" s="142">
        <f t="shared" si="26"/>
        <v>23.631840796019901</v>
      </c>
      <c r="BC9" s="142">
        <f t="shared" si="26"/>
        <v>74.129353233830841</v>
      </c>
      <c r="BD9" s="142">
        <f t="shared" si="26"/>
        <v>2.2388059701492535</v>
      </c>
      <c r="BE9" s="143">
        <f>BE19</f>
        <v>402</v>
      </c>
      <c r="BF9" s="142">
        <f t="shared" si="27"/>
        <v>0.24875621890547264</v>
      </c>
      <c r="BG9" s="142">
        <f t="shared" si="27"/>
        <v>0.24875621890547264</v>
      </c>
      <c r="BH9" s="142">
        <f t="shared" si="27"/>
        <v>0.99502487562189057</v>
      </c>
      <c r="BI9" s="142">
        <f t="shared" si="27"/>
        <v>6.7164179104477615</v>
      </c>
      <c r="BJ9" s="142">
        <f t="shared" si="27"/>
        <v>44.527363184079604</v>
      </c>
      <c r="BK9" s="142">
        <f t="shared" si="27"/>
        <v>42.537313432835823</v>
      </c>
      <c r="BL9" s="142">
        <f t="shared" si="27"/>
        <v>4.7263681592039797</v>
      </c>
      <c r="BM9" s="245">
        <v>30573.45953002611</v>
      </c>
      <c r="BN9" s="143">
        <f>BN19</f>
        <v>402</v>
      </c>
      <c r="BO9" s="142">
        <f t="shared" si="28"/>
        <v>9.9502487562189064</v>
      </c>
      <c r="BP9" s="142">
        <f t="shared" si="28"/>
        <v>1.9900497512437811</v>
      </c>
      <c r="BQ9" s="142">
        <f t="shared" si="28"/>
        <v>3.233830845771144</v>
      </c>
      <c r="BR9" s="142">
        <f t="shared" si="28"/>
        <v>5.9701492537313428</v>
      </c>
      <c r="BS9" s="265">
        <f t="shared" si="28"/>
        <v>36.069651741293534</v>
      </c>
      <c r="BT9" s="265">
        <f t="shared" si="28"/>
        <v>0.74626865671641784</v>
      </c>
      <c r="BU9" s="142">
        <f t="shared" si="28"/>
        <v>42.039800995024876</v>
      </c>
      <c r="BV9" s="245">
        <v>71.244871767567247</v>
      </c>
      <c r="BW9" s="143">
        <f>BW19</f>
        <v>401</v>
      </c>
      <c r="BX9" s="142">
        <f t="shared" si="34"/>
        <v>17.955112219451372</v>
      </c>
      <c r="BY9" s="142">
        <f t="shared" si="34"/>
        <v>8.9775561097256862</v>
      </c>
      <c r="BZ9" s="142">
        <f t="shared" si="34"/>
        <v>7.7306733167082298</v>
      </c>
      <c r="CA9" s="142">
        <f t="shared" si="34"/>
        <v>22.693266832917704</v>
      </c>
      <c r="CB9" s="142">
        <f t="shared" si="34"/>
        <v>21.695760598503743</v>
      </c>
      <c r="CC9" s="142">
        <f t="shared" si="34"/>
        <v>7.7306733167082298</v>
      </c>
      <c r="CD9" s="142">
        <f t="shared" si="34"/>
        <v>13.216957605985039</v>
      </c>
      <c r="CE9" s="245">
        <v>15595.284482758621</v>
      </c>
      <c r="CF9" s="143">
        <f>CF19</f>
        <v>401</v>
      </c>
      <c r="CG9" s="142">
        <f t="shared" si="35"/>
        <v>71.321695760598502</v>
      </c>
      <c r="CH9" s="142">
        <f t="shared" si="35"/>
        <v>0.24937655860349126</v>
      </c>
      <c r="CI9" s="142">
        <f t="shared" si="35"/>
        <v>0</v>
      </c>
      <c r="CJ9" s="142">
        <f t="shared" si="35"/>
        <v>1.7456359102244388</v>
      </c>
      <c r="CK9" s="142">
        <f t="shared" si="35"/>
        <v>2.9925187032418954</v>
      </c>
      <c r="CL9" s="142">
        <f t="shared" si="35"/>
        <v>0</v>
      </c>
      <c r="CM9" s="142">
        <f t="shared" si="35"/>
        <v>23.690773067331673</v>
      </c>
      <c r="CN9" s="245">
        <v>1381.9869281045751</v>
      </c>
      <c r="CO9" s="143">
        <f>CO19</f>
        <v>401</v>
      </c>
      <c r="CP9" s="142">
        <f t="shared" si="31"/>
        <v>26.932668329177055</v>
      </c>
      <c r="CQ9" s="142">
        <f t="shared" si="31"/>
        <v>7.9800498753117202</v>
      </c>
      <c r="CR9" s="142">
        <f t="shared" si="31"/>
        <v>9.4763092269326688</v>
      </c>
      <c r="CS9" s="142">
        <f t="shared" si="31"/>
        <v>18.204488778054863</v>
      </c>
      <c r="CT9" s="142">
        <f t="shared" si="31"/>
        <v>14.962593516209477</v>
      </c>
      <c r="CU9" s="142">
        <f t="shared" si="31"/>
        <v>2.7431421446384037</v>
      </c>
      <c r="CV9" s="142">
        <f t="shared" si="31"/>
        <v>19.700748129675809</v>
      </c>
      <c r="CW9" s="245">
        <v>10352.332298136645</v>
      </c>
      <c r="CX9" s="143">
        <f>CX19</f>
        <v>401</v>
      </c>
      <c r="CY9" s="142">
        <f t="shared" si="32"/>
        <v>77.556109725685786</v>
      </c>
      <c r="CZ9" s="142">
        <f t="shared" si="32"/>
        <v>11.720698254364089</v>
      </c>
      <c r="DA9" s="142">
        <f t="shared" si="32"/>
        <v>6.2344139650872821</v>
      </c>
      <c r="DB9" s="142">
        <f t="shared" si="32"/>
        <v>0.74812967581047385</v>
      </c>
      <c r="DC9" s="142">
        <f t="shared" si="32"/>
        <v>0.24937655860349126</v>
      </c>
      <c r="DD9" s="142">
        <f t="shared" si="32"/>
        <v>3.4912718204488775</v>
      </c>
      <c r="DE9" s="142">
        <f t="shared" si="32"/>
        <v>0</v>
      </c>
      <c r="DF9" s="245">
        <v>2.0349127182044886</v>
      </c>
      <c r="DG9" s="143">
        <f>DG19</f>
        <v>401</v>
      </c>
      <c r="DH9" s="142">
        <f t="shared" si="33"/>
        <v>69.576059850374065</v>
      </c>
      <c r="DI9" s="142">
        <f t="shared" si="33"/>
        <v>24.937655860349128</v>
      </c>
      <c r="DJ9" s="142">
        <f t="shared" si="33"/>
        <v>3.9900249376558601</v>
      </c>
      <c r="DK9" s="142">
        <f t="shared" si="33"/>
        <v>0.49875311720698251</v>
      </c>
      <c r="DL9" s="142">
        <f t="shared" si="33"/>
        <v>0</v>
      </c>
      <c r="DM9" s="142">
        <f t="shared" si="33"/>
        <v>0.99750623441396502</v>
      </c>
      <c r="DN9" s="142">
        <f t="shared" si="33"/>
        <v>0</v>
      </c>
      <c r="DO9" s="245">
        <v>1.486284289276808</v>
      </c>
    </row>
    <row r="10" spans="1:119" ht="15" customHeight="1" x14ac:dyDescent="0.15">
      <c r="A10" s="236" t="s">
        <v>877</v>
      </c>
      <c r="B10" s="152" t="s">
        <v>878</v>
      </c>
      <c r="C10" s="147">
        <f>C20</f>
        <v>196</v>
      </c>
      <c r="D10" s="133">
        <f t="shared" si="20"/>
        <v>68.877551020408163</v>
      </c>
      <c r="E10" s="133">
        <f t="shared" si="20"/>
        <v>1.5306122448979591</v>
      </c>
      <c r="F10" s="133">
        <f t="shared" si="20"/>
        <v>7.1428571428571423</v>
      </c>
      <c r="G10" s="133">
        <f t="shared" si="20"/>
        <v>16.836734693877549</v>
      </c>
      <c r="H10" s="133">
        <f t="shared" si="20"/>
        <v>5.6122448979591839</v>
      </c>
      <c r="I10" s="147">
        <f>I20</f>
        <v>196</v>
      </c>
      <c r="J10" s="133">
        <f t="shared" si="21"/>
        <v>66.326530612244895</v>
      </c>
      <c r="K10" s="133">
        <f t="shared" si="21"/>
        <v>1.0204081632653061</v>
      </c>
      <c r="L10" s="133">
        <f t="shared" si="21"/>
        <v>10.204081632653061</v>
      </c>
      <c r="M10" s="133">
        <f t="shared" si="21"/>
        <v>15.816326530612246</v>
      </c>
      <c r="N10" s="133">
        <f t="shared" si="21"/>
        <v>6.6326530612244898</v>
      </c>
      <c r="O10" s="147">
        <f>O20</f>
        <v>196</v>
      </c>
      <c r="P10" s="133">
        <f t="shared" si="22"/>
        <v>26.530612244897959</v>
      </c>
      <c r="Q10" s="133">
        <f t="shared" si="22"/>
        <v>2.5510204081632653</v>
      </c>
      <c r="R10" s="133">
        <f t="shared" si="22"/>
        <v>51.020408163265309</v>
      </c>
      <c r="S10" s="133">
        <f t="shared" si="22"/>
        <v>11.73469387755102</v>
      </c>
      <c r="T10" s="133">
        <f t="shared" si="22"/>
        <v>8.1632653061224492</v>
      </c>
      <c r="U10" s="147">
        <f>U20</f>
        <v>196</v>
      </c>
      <c r="V10" s="133">
        <f t="shared" si="23"/>
        <v>67.346938775510196</v>
      </c>
      <c r="W10" s="133">
        <f t="shared" si="23"/>
        <v>0.51020408163265307</v>
      </c>
      <c r="X10" s="133">
        <f t="shared" si="23"/>
        <v>17.346938775510203</v>
      </c>
      <c r="Y10" s="133">
        <f t="shared" si="23"/>
        <v>8.1632653061224492</v>
      </c>
      <c r="Z10" s="133">
        <f t="shared" si="23"/>
        <v>6.6326530612244898</v>
      </c>
      <c r="AA10" s="147">
        <f>AA20</f>
        <v>196</v>
      </c>
      <c r="AB10" s="133">
        <f t="shared" si="24"/>
        <v>62.244897959183675</v>
      </c>
      <c r="AC10" s="133">
        <f t="shared" si="24"/>
        <v>1.0204081632653061</v>
      </c>
      <c r="AD10" s="133">
        <f t="shared" si="24"/>
        <v>19.897959183673468</v>
      </c>
      <c r="AE10" s="133">
        <f t="shared" si="24"/>
        <v>10.714285714285714</v>
      </c>
      <c r="AF10" s="133">
        <f t="shared" si="24"/>
        <v>6.1224489795918364</v>
      </c>
      <c r="AG10" s="147">
        <f>AG20</f>
        <v>196</v>
      </c>
      <c r="AH10" s="133">
        <f t="shared" si="25"/>
        <v>61.224489795918366</v>
      </c>
      <c r="AI10" s="133">
        <f t="shared" si="25"/>
        <v>3.0612244897959182</v>
      </c>
      <c r="AJ10" s="133">
        <f t="shared" si="25"/>
        <v>2.5510204081632653</v>
      </c>
      <c r="AK10" s="133">
        <f t="shared" si="25"/>
        <v>0.51020408163265307</v>
      </c>
      <c r="AL10" s="133">
        <f t="shared" si="25"/>
        <v>0</v>
      </c>
      <c r="AM10" s="133">
        <f t="shared" si="25"/>
        <v>0</v>
      </c>
      <c r="AN10" s="133">
        <f t="shared" si="25"/>
        <v>2.5510204081632653</v>
      </c>
      <c r="AO10" s="133">
        <f t="shared" si="25"/>
        <v>2.5510204081632653</v>
      </c>
      <c r="AP10" s="133">
        <f t="shared" si="25"/>
        <v>0.51020408163265307</v>
      </c>
      <c r="AQ10" s="133">
        <f t="shared" si="25"/>
        <v>2.0408163265306123</v>
      </c>
      <c r="AR10" s="133">
        <f t="shared" si="25"/>
        <v>1.5306122448979591</v>
      </c>
      <c r="AS10" s="133">
        <f t="shared" si="25"/>
        <v>0</v>
      </c>
      <c r="AT10" s="133">
        <f t="shared" si="25"/>
        <v>1.5306122448979591</v>
      </c>
      <c r="AU10" s="133">
        <f t="shared" si="25"/>
        <v>1.0204081632653061</v>
      </c>
      <c r="AV10" s="133">
        <f t="shared" si="25"/>
        <v>0</v>
      </c>
      <c r="AW10" s="133">
        <f t="shared" si="25"/>
        <v>0</v>
      </c>
      <c r="AX10" s="133">
        <f t="shared" si="25"/>
        <v>0.51020408163265307</v>
      </c>
      <c r="AY10" s="133">
        <f t="shared" si="25"/>
        <v>7.6530612244897958</v>
      </c>
      <c r="AZ10" s="133">
        <f t="shared" si="25"/>
        <v>17.346938775510203</v>
      </c>
      <c r="BA10" s="147">
        <f>BA20</f>
        <v>196</v>
      </c>
      <c r="BB10" s="133">
        <f t="shared" si="26"/>
        <v>29.591836734693878</v>
      </c>
      <c r="BC10" s="133">
        <f t="shared" si="26"/>
        <v>65.816326530612244</v>
      </c>
      <c r="BD10" s="133">
        <f t="shared" si="26"/>
        <v>4.591836734693878</v>
      </c>
      <c r="BE10" s="147">
        <f>BE20</f>
        <v>196</v>
      </c>
      <c r="BF10" s="133">
        <f t="shared" si="27"/>
        <v>4.591836734693878</v>
      </c>
      <c r="BG10" s="133">
        <f t="shared" si="27"/>
        <v>33.673469387755098</v>
      </c>
      <c r="BH10" s="133">
        <f t="shared" si="27"/>
        <v>13.26530612244898</v>
      </c>
      <c r="BI10" s="133">
        <f t="shared" si="27"/>
        <v>17.346938775510203</v>
      </c>
      <c r="BJ10" s="133">
        <f t="shared" si="27"/>
        <v>11.73469387755102</v>
      </c>
      <c r="BK10" s="133">
        <f t="shared" si="27"/>
        <v>9.183673469387756</v>
      </c>
      <c r="BL10" s="133">
        <f t="shared" si="27"/>
        <v>10.204081632653061</v>
      </c>
      <c r="BM10" s="238">
        <v>17226.9375</v>
      </c>
      <c r="BN10" s="147">
        <f>BN20</f>
        <v>196</v>
      </c>
      <c r="BO10" s="133">
        <f t="shared" si="28"/>
        <v>11.73469387755102</v>
      </c>
      <c r="BP10" s="133">
        <f t="shared" si="28"/>
        <v>14.795918367346939</v>
      </c>
      <c r="BQ10" s="133">
        <f t="shared" si="28"/>
        <v>6.6326530612244898</v>
      </c>
      <c r="BR10" s="133">
        <f t="shared" si="28"/>
        <v>3.0612244897959182</v>
      </c>
      <c r="BS10" s="133">
        <f t="shared" si="28"/>
        <v>11.224489795918368</v>
      </c>
      <c r="BT10" s="133">
        <f t="shared" si="28"/>
        <v>2.5510204081632653</v>
      </c>
      <c r="BU10" s="133">
        <f t="shared" si="28"/>
        <v>50</v>
      </c>
      <c r="BV10" s="238">
        <v>44.842894278104453</v>
      </c>
      <c r="BW10" s="147">
        <f>BW20</f>
        <v>187</v>
      </c>
      <c r="BX10" s="133">
        <f t="shared" si="34"/>
        <v>18.181818181818183</v>
      </c>
      <c r="BY10" s="133">
        <f t="shared" si="34"/>
        <v>44.919786096256686</v>
      </c>
      <c r="BZ10" s="133">
        <f t="shared" si="34"/>
        <v>3.7433155080213902</v>
      </c>
      <c r="CA10" s="133">
        <f t="shared" si="34"/>
        <v>9.0909090909090917</v>
      </c>
      <c r="CB10" s="133">
        <f t="shared" si="34"/>
        <v>5.3475935828877006</v>
      </c>
      <c r="CC10" s="133">
        <f t="shared" si="34"/>
        <v>3.7433155080213902</v>
      </c>
      <c r="CD10" s="133">
        <f t="shared" si="34"/>
        <v>14.973262032085561</v>
      </c>
      <c r="CE10" s="238">
        <v>7555.3081761006288</v>
      </c>
      <c r="CF10" s="147">
        <f>CF20</f>
        <v>187</v>
      </c>
      <c r="CG10" s="133">
        <f t="shared" si="35"/>
        <v>70.053475935828885</v>
      </c>
      <c r="CH10" s="133">
        <f t="shared" si="35"/>
        <v>0</v>
      </c>
      <c r="CI10" s="133">
        <f t="shared" si="35"/>
        <v>0</v>
      </c>
      <c r="CJ10" s="133">
        <f t="shared" si="35"/>
        <v>0.53475935828876997</v>
      </c>
      <c r="CK10" s="133">
        <f t="shared" si="35"/>
        <v>0.53475935828876997</v>
      </c>
      <c r="CL10" s="133">
        <f t="shared" si="35"/>
        <v>0</v>
      </c>
      <c r="CM10" s="133">
        <f t="shared" si="35"/>
        <v>28.877005347593581</v>
      </c>
      <c r="CN10" s="238">
        <v>305.41353383458647</v>
      </c>
      <c r="CO10" s="147">
        <f>CO20</f>
        <v>187</v>
      </c>
      <c r="CP10" s="133">
        <f t="shared" si="31"/>
        <v>26.203208556149733</v>
      </c>
      <c r="CQ10" s="133">
        <f t="shared" si="31"/>
        <v>28.877005347593581</v>
      </c>
      <c r="CR10" s="133">
        <f t="shared" si="31"/>
        <v>9.6256684491978604</v>
      </c>
      <c r="CS10" s="133">
        <f t="shared" si="31"/>
        <v>8.5561497326203195</v>
      </c>
      <c r="CT10" s="133">
        <f t="shared" si="31"/>
        <v>2.6737967914438503</v>
      </c>
      <c r="CU10" s="133">
        <f t="shared" si="31"/>
        <v>1.6042780748663104</v>
      </c>
      <c r="CV10" s="133">
        <f t="shared" si="31"/>
        <v>22.459893048128343</v>
      </c>
      <c r="CW10" s="238">
        <v>6332.3724137931031</v>
      </c>
      <c r="CX10" s="147">
        <f>CX20</f>
        <v>187</v>
      </c>
      <c r="CY10" s="133">
        <f t="shared" si="32"/>
        <v>91.443850267379673</v>
      </c>
      <c r="CZ10" s="133">
        <f t="shared" si="32"/>
        <v>5.3475935828877006</v>
      </c>
      <c r="DA10" s="133">
        <f t="shared" si="32"/>
        <v>0.53475935828876997</v>
      </c>
      <c r="DB10" s="133">
        <f t="shared" si="32"/>
        <v>0.53475935828876997</v>
      </c>
      <c r="DC10" s="133">
        <f t="shared" si="32"/>
        <v>0.53475935828876997</v>
      </c>
      <c r="DD10" s="133">
        <f t="shared" si="32"/>
        <v>1.6042780748663104</v>
      </c>
      <c r="DE10" s="133">
        <f t="shared" si="32"/>
        <v>0</v>
      </c>
      <c r="DF10" s="238">
        <v>1.0695187165775402</v>
      </c>
      <c r="DG10" s="147">
        <f>DG20</f>
        <v>187</v>
      </c>
      <c r="DH10" s="133">
        <f t="shared" si="33"/>
        <v>86.631016042780757</v>
      </c>
      <c r="DI10" s="133">
        <f t="shared" si="33"/>
        <v>11.76470588235294</v>
      </c>
      <c r="DJ10" s="133">
        <f t="shared" si="33"/>
        <v>1.0695187165775399</v>
      </c>
      <c r="DK10" s="133">
        <f t="shared" si="33"/>
        <v>0.53475935828876997</v>
      </c>
      <c r="DL10" s="133">
        <f t="shared" si="33"/>
        <v>0</v>
      </c>
      <c r="DM10" s="133">
        <f t="shared" si="33"/>
        <v>0</v>
      </c>
      <c r="DN10" s="133">
        <f t="shared" si="33"/>
        <v>0</v>
      </c>
      <c r="DO10" s="238">
        <v>0.42780748663101603</v>
      </c>
    </row>
    <row r="14" spans="1:119" ht="15" customHeight="1" x14ac:dyDescent="0.15">
      <c r="A14" s="230" t="s">
        <v>868</v>
      </c>
      <c r="B14" s="231"/>
      <c r="C14" s="156">
        <v>1601</v>
      </c>
      <c r="D14" s="156">
        <v>1070</v>
      </c>
      <c r="E14" s="156">
        <v>15</v>
      </c>
      <c r="F14" s="156">
        <v>159</v>
      </c>
      <c r="G14" s="156">
        <v>315</v>
      </c>
      <c r="H14" s="156">
        <v>42</v>
      </c>
      <c r="I14" s="156">
        <v>1601</v>
      </c>
      <c r="J14" s="156">
        <v>815</v>
      </c>
      <c r="K14" s="156">
        <v>21</v>
      </c>
      <c r="L14" s="156">
        <v>298</v>
      </c>
      <c r="M14" s="156">
        <v>403</v>
      </c>
      <c r="N14" s="156">
        <v>64</v>
      </c>
      <c r="O14" s="156">
        <v>1601</v>
      </c>
      <c r="P14" s="156">
        <v>125</v>
      </c>
      <c r="Q14" s="156">
        <v>33</v>
      </c>
      <c r="R14" s="156">
        <v>1115</v>
      </c>
      <c r="S14" s="156">
        <v>273</v>
      </c>
      <c r="T14" s="156">
        <v>55</v>
      </c>
      <c r="U14" s="156">
        <v>1601</v>
      </c>
      <c r="V14" s="156">
        <v>795</v>
      </c>
      <c r="W14" s="156">
        <v>11</v>
      </c>
      <c r="X14" s="156">
        <v>437</v>
      </c>
      <c r="Y14" s="156">
        <v>281</v>
      </c>
      <c r="Z14" s="156">
        <v>77</v>
      </c>
      <c r="AA14" s="156">
        <v>1601</v>
      </c>
      <c r="AB14" s="156">
        <v>684</v>
      </c>
      <c r="AC14" s="156">
        <v>24</v>
      </c>
      <c r="AD14" s="156">
        <v>523</v>
      </c>
      <c r="AE14" s="156">
        <v>300</v>
      </c>
      <c r="AF14" s="156">
        <v>70</v>
      </c>
      <c r="AG14" s="156">
        <v>1601</v>
      </c>
      <c r="AH14" s="156">
        <v>1047</v>
      </c>
      <c r="AI14" s="156">
        <v>39</v>
      </c>
      <c r="AJ14" s="156">
        <v>32</v>
      </c>
      <c r="AK14" s="156">
        <v>7</v>
      </c>
      <c r="AL14" s="156">
        <v>4</v>
      </c>
      <c r="AM14" s="156">
        <v>9</v>
      </c>
      <c r="AN14" s="156">
        <v>37</v>
      </c>
      <c r="AO14" s="156">
        <v>26</v>
      </c>
      <c r="AP14" s="156">
        <v>14</v>
      </c>
      <c r="AQ14" s="156">
        <v>43</v>
      </c>
      <c r="AR14" s="156">
        <v>20</v>
      </c>
      <c r="AS14" s="156">
        <v>1</v>
      </c>
      <c r="AT14" s="156">
        <v>34</v>
      </c>
      <c r="AU14" s="156">
        <v>53</v>
      </c>
      <c r="AV14" s="156">
        <v>0</v>
      </c>
      <c r="AW14" s="156">
        <v>4</v>
      </c>
      <c r="AX14" s="156">
        <v>3</v>
      </c>
      <c r="AY14" s="156">
        <v>82</v>
      </c>
      <c r="AZ14" s="156">
        <v>236</v>
      </c>
      <c r="BA14" s="156">
        <v>1601</v>
      </c>
      <c r="BB14" s="156">
        <v>437</v>
      </c>
      <c r="BC14" s="156">
        <v>1130</v>
      </c>
      <c r="BD14" s="156">
        <v>34</v>
      </c>
      <c r="BE14" s="156">
        <v>1601</v>
      </c>
      <c r="BF14" s="156">
        <v>19</v>
      </c>
      <c r="BG14" s="156">
        <v>113</v>
      </c>
      <c r="BH14" s="156">
        <v>156</v>
      </c>
      <c r="BI14" s="156">
        <v>572</v>
      </c>
      <c r="BJ14" s="156">
        <v>354</v>
      </c>
      <c r="BK14" s="156">
        <v>289</v>
      </c>
      <c r="BL14" s="156">
        <v>98</v>
      </c>
      <c r="BM14" s="156"/>
      <c r="BN14" s="156">
        <v>1601</v>
      </c>
      <c r="BO14" s="156">
        <v>171</v>
      </c>
      <c r="BP14" s="156">
        <v>116</v>
      </c>
      <c r="BQ14" s="156">
        <v>101</v>
      </c>
      <c r="BR14" s="156">
        <v>123</v>
      </c>
      <c r="BS14" s="156">
        <v>407</v>
      </c>
      <c r="BT14" s="156">
        <v>20</v>
      </c>
      <c r="BU14" s="156">
        <v>663</v>
      </c>
      <c r="BV14" s="156"/>
      <c r="BW14" s="156">
        <v>1582</v>
      </c>
      <c r="BX14" s="156">
        <v>292</v>
      </c>
      <c r="BY14" s="156">
        <v>424</v>
      </c>
      <c r="BZ14" s="156">
        <v>177</v>
      </c>
      <c r="CA14" s="156">
        <v>283</v>
      </c>
      <c r="CB14" s="156">
        <v>152</v>
      </c>
      <c r="CC14" s="156">
        <v>55</v>
      </c>
      <c r="CD14" s="156">
        <v>199</v>
      </c>
      <c r="CE14" s="156"/>
      <c r="CF14" s="156">
        <v>1582</v>
      </c>
      <c r="CG14" s="156">
        <v>1096</v>
      </c>
      <c r="CH14" s="156">
        <v>5</v>
      </c>
      <c r="CI14" s="156">
        <v>30</v>
      </c>
      <c r="CJ14" s="156">
        <v>41</v>
      </c>
      <c r="CK14" s="156">
        <v>21</v>
      </c>
      <c r="CL14" s="156">
        <v>0</v>
      </c>
      <c r="CM14" s="156">
        <v>389</v>
      </c>
      <c r="CN14" s="156"/>
      <c r="CO14" s="156">
        <v>1582</v>
      </c>
      <c r="CP14" s="156">
        <v>384</v>
      </c>
      <c r="CQ14" s="156">
        <v>218</v>
      </c>
      <c r="CR14" s="156">
        <v>278</v>
      </c>
      <c r="CS14" s="156">
        <v>298</v>
      </c>
      <c r="CT14" s="156">
        <v>93</v>
      </c>
      <c r="CU14" s="156">
        <v>17</v>
      </c>
      <c r="CV14" s="156">
        <v>294</v>
      </c>
      <c r="CW14" s="156"/>
      <c r="CX14" s="156">
        <v>1582</v>
      </c>
      <c r="CY14" s="156">
        <v>1313</v>
      </c>
      <c r="CZ14" s="156">
        <v>138</v>
      </c>
      <c r="DA14" s="156">
        <v>80</v>
      </c>
      <c r="DB14" s="156">
        <v>15</v>
      </c>
      <c r="DC14" s="156">
        <v>7</v>
      </c>
      <c r="DD14" s="156">
        <v>29</v>
      </c>
      <c r="DE14" s="156">
        <v>0</v>
      </c>
      <c r="DF14" s="156"/>
      <c r="DG14" s="156">
        <v>1582</v>
      </c>
      <c r="DH14" s="156">
        <v>1178</v>
      </c>
      <c r="DI14" s="156">
        <v>346</v>
      </c>
      <c r="DJ14" s="156">
        <v>47</v>
      </c>
      <c r="DK14" s="156">
        <v>5</v>
      </c>
      <c r="DL14" s="156">
        <v>0</v>
      </c>
      <c r="DM14" s="156">
        <v>6</v>
      </c>
      <c r="DN14" s="156">
        <v>0</v>
      </c>
      <c r="DO14" s="156"/>
    </row>
    <row r="15" spans="1:119" ht="15" customHeight="1" x14ac:dyDescent="0.15">
      <c r="A15" s="236"/>
      <c r="B15" s="237"/>
      <c r="C15" s="156"/>
      <c r="D15" s="156"/>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6"/>
      <c r="AZ15" s="156"/>
      <c r="BA15" s="156"/>
      <c r="BB15" s="156"/>
      <c r="BC15" s="156"/>
      <c r="BD15" s="156"/>
      <c r="BE15" s="156"/>
      <c r="BF15" s="156"/>
      <c r="BG15" s="156"/>
      <c r="BH15" s="156"/>
      <c r="BI15" s="156"/>
      <c r="BJ15" s="156"/>
      <c r="BK15" s="156"/>
      <c r="BL15" s="156"/>
      <c r="BM15" s="156"/>
      <c r="BN15" s="156"/>
      <c r="BO15" s="156"/>
      <c r="BP15" s="156"/>
      <c r="BQ15" s="156"/>
      <c r="BR15" s="156"/>
      <c r="BS15" s="156"/>
      <c r="BT15" s="156"/>
      <c r="BU15" s="156"/>
      <c r="BV15" s="156"/>
      <c r="BW15" s="156"/>
      <c r="BX15" s="156"/>
      <c r="BY15" s="156"/>
      <c r="BZ15" s="156"/>
      <c r="CA15" s="156"/>
      <c r="CB15" s="156"/>
      <c r="CC15" s="156"/>
      <c r="CD15" s="156"/>
      <c r="CE15" s="156"/>
      <c r="CF15" s="156"/>
      <c r="CG15" s="156"/>
      <c r="CH15" s="156"/>
      <c r="CI15" s="156"/>
      <c r="CJ15" s="156"/>
      <c r="CK15" s="156"/>
      <c r="CL15" s="156"/>
      <c r="CM15" s="156"/>
      <c r="CN15" s="156"/>
      <c r="CO15" s="156"/>
      <c r="CP15" s="156"/>
      <c r="CQ15" s="156"/>
      <c r="CR15" s="156"/>
      <c r="CS15" s="156"/>
      <c r="CT15" s="156"/>
      <c r="CU15" s="156"/>
      <c r="CV15" s="156"/>
      <c r="CW15" s="156"/>
      <c r="CX15" s="156"/>
      <c r="CY15" s="156"/>
      <c r="CZ15" s="156"/>
      <c r="DA15" s="156"/>
      <c r="DB15" s="156"/>
      <c r="DC15" s="156"/>
      <c r="DD15" s="156"/>
      <c r="DE15" s="156"/>
      <c r="DF15" s="156"/>
      <c r="DG15" s="156"/>
      <c r="DH15" s="156"/>
      <c r="DI15" s="156"/>
      <c r="DJ15" s="156"/>
      <c r="DK15" s="156"/>
      <c r="DL15" s="156"/>
      <c r="DM15" s="156"/>
      <c r="DN15" s="156"/>
      <c r="DO15" s="156"/>
    </row>
    <row r="16" spans="1:119" ht="15" customHeight="1" x14ac:dyDescent="0.15">
      <c r="A16" s="242" t="s">
        <v>869</v>
      </c>
      <c r="B16" s="243" t="s">
        <v>888</v>
      </c>
      <c r="C16" s="156">
        <v>570</v>
      </c>
      <c r="D16" s="156">
        <v>473</v>
      </c>
      <c r="E16" s="156">
        <v>4</v>
      </c>
      <c r="F16" s="156">
        <v>16</v>
      </c>
      <c r="G16" s="156">
        <v>72</v>
      </c>
      <c r="H16" s="156">
        <v>5</v>
      </c>
      <c r="I16" s="156">
        <v>570</v>
      </c>
      <c r="J16" s="156">
        <v>435</v>
      </c>
      <c r="K16" s="156">
        <v>6</v>
      </c>
      <c r="L16" s="156">
        <v>58</v>
      </c>
      <c r="M16" s="156">
        <v>60</v>
      </c>
      <c r="N16" s="156">
        <v>11</v>
      </c>
      <c r="O16" s="156">
        <v>570</v>
      </c>
      <c r="P16" s="156">
        <v>49</v>
      </c>
      <c r="Q16" s="156">
        <v>17</v>
      </c>
      <c r="R16" s="156">
        <v>419</v>
      </c>
      <c r="S16" s="156">
        <v>71</v>
      </c>
      <c r="T16" s="156">
        <v>14</v>
      </c>
      <c r="U16" s="156">
        <v>570</v>
      </c>
      <c r="V16" s="156">
        <v>457</v>
      </c>
      <c r="W16" s="156">
        <v>2</v>
      </c>
      <c r="X16" s="156">
        <v>59</v>
      </c>
      <c r="Y16" s="156">
        <v>39</v>
      </c>
      <c r="Z16" s="156">
        <v>13</v>
      </c>
      <c r="AA16" s="156">
        <v>570</v>
      </c>
      <c r="AB16" s="156">
        <v>415</v>
      </c>
      <c r="AC16" s="156">
        <v>7</v>
      </c>
      <c r="AD16" s="156">
        <v>98</v>
      </c>
      <c r="AE16" s="156">
        <v>37</v>
      </c>
      <c r="AF16" s="156">
        <v>13</v>
      </c>
      <c r="AG16" s="156">
        <v>570</v>
      </c>
      <c r="AH16" s="156">
        <v>417</v>
      </c>
      <c r="AI16" s="156">
        <v>0</v>
      </c>
      <c r="AJ16" s="156">
        <v>1</v>
      </c>
      <c r="AK16" s="156">
        <v>0</v>
      </c>
      <c r="AL16" s="156">
        <v>0</v>
      </c>
      <c r="AM16" s="156">
        <v>1</v>
      </c>
      <c r="AN16" s="156">
        <v>11</v>
      </c>
      <c r="AO16" s="156">
        <v>9</v>
      </c>
      <c r="AP16" s="156">
        <v>7</v>
      </c>
      <c r="AQ16" s="156">
        <v>13</v>
      </c>
      <c r="AR16" s="156">
        <v>3</v>
      </c>
      <c r="AS16" s="156">
        <v>0</v>
      </c>
      <c r="AT16" s="156">
        <v>2</v>
      </c>
      <c r="AU16" s="156">
        <v>11</v>
      </c>
      <c r="AV16" s="156">
        <v>0</v>
      </c>
      <c r="AW16" s="156">
        <v>0</v>
      </c>
      <c r="AX16" s="156">
        <v>0</v>
      </c>
      <c r="AY16" s="156">
        <v>26</v>
      </c>
      <c r="AZ16" s="156">
        <v>80</v>
      </c>
      <c r="BA16" s="156">
        <v>570</v>
      </c>
      <c r="BB16" s="156">
        <v>171</v>
      </c>
      <c r="BC16" s="156">
        <v>390</v>
      </c>
      <c r="BD16" s="156">
        <v>9</v>
      </c>
      <c r="BE16" s="156">
        <v>570</v>
      </c>
      <c r="BF16" s="156">
        <v>6</v>
      </c>
      <c r="BG16" s="156">
        <v>33</v>
      </c>
      <c r="BH16" s="156">
        <v>111</v>
      </c>
      <c r="BI16" s="156">
        <v>369</v>
      </c>
      <c r="BJ16" s="156">
        <v>14</v>
      </c>
      <c r="BK16" s="156">
        <v>7</v>
      </c>
      <c r="BL16" s="156">
        <v>30</v>
      </c>
      <c r="BM16" s="156"/>
      <c r="BN16" s="156">
        <v>570</v>
      </c>
      <c r="BO16" s="156">
        <v>63</v>
      </c>
      <c r="BP16" s="156">
        <v>55</v>
      </c>
      <c r="BQ16" s="156">
        <v>55</v>
      </c>
      <c r="BR16" s="156">
        <v>54</v>
      </c>
      <c r="BS16" s="156">
        <v>121</v>
      </c>
      <c r="BT16" s="156">
        <v>6</v>
      </c>
      <c r="BU16" s="156">
        <v>216</v>
      </c>
      <c r="BV16" s="156"/>
      <c r="BW16" s="156">
        <v>564</v>
      </c>
      <c r="BX16" s="156">
        <v>123</v>
      </c>
      <c r="BY16" s="156">
        <v>214</v>
      </c>
      <c r="BZ16" s="156">
        <v>82</v>
      </c>
      <c r="CA16" s="156">
        <v>78</v>
      </c>
      <c r="CB16" s="156">
        <v>1</v>
      </c>
      <c r="CC16" s="156">
        <v>4</v>
      </c>
      <c r="CD16" s="156">
        <v>62</v>
      </c>
      <c r="CE16" s="156"/>
      <c r="CF16" s="156">
        <v>564</v>
      </c>
      <c r="CG16" s="156">
        <v>390</v>
      </c>
      <c r="CH16" s="156">
        <v>3</v>
      </c>
      <c r="CI16" s="156">
        <v>27</v>
      </c>
      <c r="CJ16" s="156">
        <v>19</v>
      </c>
      <c r="CK16" s="156">
        <v>0</v>
      </c>
      <c r="CL16" s="156">
        <v>0</v>
      </c>
      <c r="CM16" s="156">
        <v>125</v>
      </c>
      <c r="CN16" s="156"/>
      <c r="CO16" s="156">
        <v>564</v>
      </c>
      <c r="CP16" s="156">
        <v>130</v>
      </c>
      <c r="CQ16" s="156">
        <v>85</v>
      </c>
      <c r="CR16" s="156">
        <v>138</v>
      </c>
      <c r="CS16" s="156">
        <v>104</v>
      </c>
      <c r="CT16" s="156">
        <v>2</v>
      </c>
      <c r="CU16" s="156">
        <v>2</v>
      </c>
      <c r="CV16" s="156">
        <v>103</v>
      </c>
      <c r="CW16" s="156"/>
      <c r="CX16" s="156">
        <v>564</v>
      </c>
      <c r="CY16" s="156">
        <v>481</v>
      </c>
      <c r="CZ16" s="156">
        <v>45</v>
      </c>
      <c r="DA16" s="156">
        <v>28</v>
      </c>
      <c r="DB16" s="156">
        <v>4</v>
      </c>
      <c r="DC16" s="156">
        <v>3</v>
      </c>
      <c r="DD16" s="156">
        <v>3</v>
      </c>
      <c r="DE16" s="156">
        <v>0</v>
      </c>
      <c r="DF16" s="156"/>
      <c r="DG16" s="156">
        <v>564</v>
      </c>
      <c r="DH16" s="156">
        <v>433</v>
      </c>
      <c r="DI16" s="156">
        <v>115</v>
      </c>
      <c r="DJ16" s="156">
        <v>14</v>
      </c>
      <c r="DK16" s="156">
        <v>1</v>
      </c>
      <c r="DL16" s="156">
        <v>0</v>
      </c>
      <c r="DM16" s="156">
        <v>1</v>
      </c>
      <c r="DN16" s="156">
        <v>0</v>
      </c>
      <c r="DO16" s="156"/>
    </row>
    <row r="17" spans="1:119" ht="15" customHeight="1" x14ac:dyDescent="0.15">
      <c r="A17" s="150" t="s">
        <v>871</v>
      </c>
      <c r="B17" s="244" t="s">
        <v>872</v>
      </c>
      <c r="C17" s="156">
        <v>285</v>
      </c>
      <c r="D17" s="156">
        <v>184</v>
      </c>
      <c r="E17" s="156">
        <v>3</v>
      </c>
      <c r="F17" s="156">
        <v>38</v>
      </c>
      <c r="G17" s="156">
        <v>47</v>
      </c>
      <c r="H17" s="156">
        <v>13</v>
      </c>
      <c r="I17" s="156">
        <v>285</v>
      </c>
      <c r="J17" s="156">
        <v>75</v>
      </c>
      <c r="K17" s="156">
        <v>4</v>
      </c>
      <c r="L17" s="156">
        <v>88</v>
      </c>
      <c r="M17" s="156">
        <v>95</v>
      </c>
      <c r="N17" s="156">
        <v>23</v>
      </c>
      <c r="O17" s="156">
        <v>285</v>
      </c>
      <c r="P17" s="156">
        <v>6</v>
      </c>
      <c r="Q17" s="156">
        <v>4</v>
      </c>
      <c r="R17" s="156">
        <v>215</v>
      </c>
      <c r="S17" s="156">
        <v>53</v>
      </c>
      <c r="T17" s="156">
        <v>7</v>
      </c>
      <c r="U17" s="156">
        <v>285</v>
      </c>
      <c r="V17" s="156">
        <v>61</v>
      </c>
      <c r="W17" s="156">
        <v>4</v>
      </c>
      <c r="X17" s="156">
        <v>124</v>
      </c>
      <c r="Y17" s="156">
        <v>71</v>
      </c>
      <c r="Z17" s="156">
        <v>25</v>
      </c>
      <c r="AA17" s="156">
        <v>285</v>
      </c>
      <c r="AB17" s="156">
        <v>44</v>
      </c>
      <c r="AC17" s="156">
        <v>7</v>
      </c>
      <c r="AD17" s="156">
        <v>137</v>
      </c>
      <c r="AE17" s="156">
        <v>77</v>
      </c>
      <c r="AF17" s="156">
        <v>20</v>
      </c>
      <c r="AG17" s="156">
        <v>285</v>
      </c>
      <c r="AH17" s="156">
        <v>162</v>
      </c>
      <c r="AI17" s="156">
        <v>9</v>
      </c>
      <c r="AJ17" s="156">
        <v>6</v>
      </c>
      <c r="AK17" s="156">
        <v>1</v>
      </c>
      <c r="AL17" s="156">
        <v>0</v>
      </c>
      <c r="AM17" s="156">
        <v>5</v>
      </c>
      <c r="AN17" s="156">
        <v>10</v>
      </c>
      <c r="AO17" s="156">
        <v>7</v>
      </c>
      <c r="AP17" s="156">
        <v>2</v>
      </c>
      <c r="AQ17" s="156">
        <v>11</v>
      </c>
      <c r="AR17" s="156">
        <v>8</v>
      </c>
      <c r="AS17" s="156">
        <v>1</v>
      </c>
      <c r="AT17" s="156">
        <v>10</v>
      </c>
      <c r="AU17" s="156">
        <v>15</v>
      </c>
      <c r="AV17" s="156">
        <v>0</v>
      </c>
      <c r="AW17" s="156">
        <v>2</v>
      </c>
      <c r="AX17" s="156">
        <v>2</v>
      </c>
      <c r="AY17" s="156">
        <v>19</v>
      </c>
      <c r="AZ17" s="156">
        <v>45</v>
      </c>
      <c r="BA17" s="156">
        <v>285</v>
      </c>
      <c r="BB17" s="156">
        <v>93</v>
      </c>
      <c r="BC17" s="156">
        <v>187</v>
      </c>
      <c r="BD17" s="156">
        <v>5</v>
      </c>
      <c r="BE17" s="156">
        <v>285</v>
      </c>
      <c r="BF17" s="156">
        <v>2</v>
      </c>
      <c r="BG17" s="156">
        <v>3</v>
      </c>
      <c r="BH17" s="156">
        <v>6</v>
      </c>
      <c r="BI17" s="156">
        <v>34</v>
      </c>
      <c r="BJ17" s="156">
        <v>128</v>
      </c>
      <c r="BK17" s="156">
        <v>92</v>
      </c>
      <c r="BL17" s="156">
        <v>20</v>
      </c>
      <c r="BM17" s="156"/>
      <c r="BN17" s="156">
        <v>285</v>
      </c>
      <c r="BO17" s="156">
        <v>31</v>
      </c>
      <c r="BP17" s="156">
        <v>11</v>
      </c>
      <c r="BQ17" s="156">
        <v>12</v>
      </c>
      <c r="BR17" s="156">
        <v>28</v>
      </c>
      <c r="BS17" s="156">
        <v>82</v>
      </c>
      <c r="BT17" s="156">
        <v>3</v>
      </c>
      <c r="BU17" s="156">
        <v>118</v>
      </c>
      <c r="BV17" s="156"/>
      <c r="BW17" s="156">
        <v>283</v>
      </c>
      <c r="BX17" s="156">
        <v>30</v>
      </c>
      <c r="BY17" s="156">
        <v>42</v>
      </c>
      <c r="BZ17" s="156">
        <v>36</v>
      </c>
      <c r="CA17" s="156">
        <v>74</v>
      </c>
      <c r="CB17" s="156">
        <v>53</v>
      </c>
      <c r="CC17" s="156">
        <v>13</v>
      </c>
      <c r="CD17" s="156">
        <v>35</v>
      </c>
      <c r="CE17" s="156"/>
      <c r="CF17" s="156">
        <v>283</v>
      </c>
      <c r="CG17" s="156">
        <v>186</v>
      </c>
      <c r="CH17" s="156">
        <v>0</v>
      </c>
      <c r="CI17" s="156">
        <v>0</v>
      </c>
      <c r="CJ17" s="156">
        <v>10</v>
      </c>
      <c r="CK17" s="156">
        <v>8</v>
      </c>
      <c r="CL17" s="156">
        <v>0</v>
      </c>
      <c r="CM17" s="156">
        <v>79</v>
      </c>
      <c r="CN17" s="156"/>
      <c r="CO17" s="156">
        <v>283</v>
      </c>
      <c r="CP17" s="156">
        <v>72</v>
      </c>
      <c r="CQ17" s="156">
        <v>31</v>
      </c>
      <c r="CR17" s="156">
        <v>44</v>
      </c>
      <c r="CS17" s="156">
        <v>59</v>
      </c>
      <c r="CT17" s="156">
        <v>26</v>
      </c>
      <c r="CU17" s="156">
        <v>1</v>
      </c>
      <c r="CV17" s="156">
        <v>50</v>
      </c>
      <c r="CW17" s="156"/>
      <c r="CX17" s="156">
        <v>283</v>
      </c>
      <c r="CY17" s="156">
        <v>219</v>
      </c>
      <c r="CZ17" s="156">
        <v>26</v>
      </c>
      <c r="DA17" s="156">
        <v>22</v>
      </c>
      <c r="DB17" s="156">
        <v>6</v>
      </c>
      <c r="DC17" s="156">
        <v>2</v>
      </c>
      <c r="DD17" s="156">
        <v>8</v>
      </c>
      <c r="DE17" s="156">
        <v>0</v>
      </c>
      <c r="DF17" s="156"/>
      <c r="DG17" s="156">
        <v>283</v>
      </c>
      <c r="DH17" s="156">
        <v>197</v>
      </c>
      <c r="DI17" s="156">
        <v>71</v>
      </c>
      <c r="DJ17" s="156">
        <v>14</v>
      </c>
      <c r="DK17" s="156">
        <v>1</v>
      </c>
      <c r="DL17" s="156">
        <v>0</v>
      </c>
      <c r="DM17" s="156">
        <v>0</v>
      </c>
      <c r="DN17" s="156">
        <v>0</v>
      </c>
      <c r="DO17" s="156"/>
    </row>
    <row r="18" spans="1:119" ht="15" customHeight="1" x14ac:dyDescent="0.15">
      <c r="A18" s="252" t="s">
        <v>873</v>
      </c>
      <c r="B18" s="244" t="s">
        <v>889</v>
      </c>
      <c r="C18" s="156">
        <v>148</v>
      </c>
      <c r="D18" s="156">
        <v>118</v>
      </c>
      <c r="E18" s="156">
        <v>1</v>
      </c>
      <c r="F18" s="156">
        <v>5</v>
      </c>
      <c r="G18" s="156">
        <v>22</v>
      </c>
      <c r="H18" s="156">
        <v>2</v>
      </c>
      <c r="I18" s="156">
        <v>148</v>
      </c>
      <c r="J18" s="156">
        <v>118</v>
      </c>
      <c r="K18" s="156">
        <v>3</v>
      </c>
      <c r="L18" s="156">
        <v>7</v>
      </c>
      <c r="M18" s="156">
        <v>14</v>
      </c>
      <c r="N18" s="156">
        <v>6</v>
      </c>
      <c r="O18" s="156">
        <v>148</v>
      </c>
      <c r="P18" s="156">
        <v>15</v>
      </c>
      <c r="Q18" s="156">
        <v>5</v>
      </c>
      <c r="R18" s="156">
        <v>104</v>
      </c>
      <c r="S18" s="156">
        <v>20</v>
      </c>
      <c r="T18" s="156">
        <v>4</v>
      </c>
      <c r="U18" s="156">
        <v>148</v>
      </c>
      <c r="V18" s="156">
        <v>106</v>
      </c>
      <c r="W18" s="156">
        <v>0</v>
      </c>
      <c r="X18" s="156">
        <v>23</v>
      </c>
      <c r="Y18" s="156">
        <v>16</v>
      </c>
      <c r="Z18" s="156">
        <v>3</v>
      </c>
      <c r="AA18" s="156">
        <v>148</v>
      </c>
      <c r="AB18" s="156">
        <v>77</v>
      </c>
      <c r="AC18" s="156">
        <v>3</v>
      </c>
      <c r="AD18" s="156">
        <v>40</v>
      </c>
      <c r="AE18" s="156">
        <v>23</v>
      </c>
      <c r="AF18" s="156">
        <v>5</v>
      </c>
      <c r="AG18" s="156">
        <v>148</v>
      </c>
      <c r="AH18" s="156">
        <v>104</v>
      </c>
      <c r="AI18" s="156">
        <v>0</v>
      </c>
      <c r="AJ18" s="156">
        <v>0</v>
      </c>
      <c r="AK18" s="156">
        <v>0</v>
      </c>
      <c r="AL18" s="156">
        <v>0</v>
      </c>
      <c r="AM18" s="156">
        <v>0</v>
      </c>
      <c r="AN18" s="156">
        <v>6</v>
      </c>
      <c r="AO18" s="156">
        <v>0</v>
      </c>
      <c r="AP18" s="156">
        <v>0</v>
      </c>
      <c r="AQ18" s="156">
        <v>3</v>
      </c>
      <c r="AR18" s="156">
        <v>2</v>
      </c>
      <c r="AS18" s="156">
        <v>0</v>
      </c>
      <c r="AT18" s="156">
        <v>2</v>
      </c>
      <c r="AU18" s="156">
        <v>3</v>
      </c>
      <c r="AV18" s="156">
        <v>0</v>
      </c>
      <c r="AW18" s="156">
        <v>0</v>
      </c>
      <c r="AX18" s="156">
        <v>0</v>
      </c>
      <c r="AY18" s="156">
        <v>8</v>
      </c>
      <c r="AZ18" s="156">
        <v>21</v>
      </c>
      <c r="BA18" s="156">
        <v>148</v>
      </c>
      <c r="BB18" s="156">
        <v>20</v>
      </c>
      <c r="BC18" s="156">
        <v>126</v>
      </c>
      <c r="BD18" s="156">
        <v>2</v>
      </c>
      <c r="BE18" s="156">
        <v>148</v>
      </c>
      <c r="BF18" s="156">
        <v>1</v>
      </c>
      <c r="BG18" s="156">
        <v>10</v>
      </c>
      <c r="BH18" s="156">
        <v>9</v>
      </c>
      <c r="BI18" s="156">
        <v>108</v>
      </c>
      <c r="BJ18" s="156">
        <v>10</v>
      </c>
      <c r="BK18" s="156">
        <v>1</v>
      </c>
      <c r="BL18" s="156">
        <v>9</v>
      </c>
      <c r="BM18" s="156"/>
      <c r="BN18" s="156">
        <v>148</v>
      </c>
      <c r="BO18" s="156">
        <v>14</v>
      </c>
      <c r="BP18" s="156">
        <v>13</v>
      </c>
      <c r="BQ18" s="156">
        <v>8</v>
      </c>
      <c r="BR18" s="156">
        <v>11</v>
      </c>
      <c r="BS18" s="156">
        <v>37</v>
      </c>
      <c r="BT18" s="156">
        <v>3</v>
      </c>
      <c r="BU18" s="156">
        <v>62</v>
      </c>
      <c r="BV18" s="156"/>
      <c r="BW18" s="156">
        <v>147</v>
      </c>
      <c r="BX18" s="156">
        <v>33</v>
      </c>
      <c r="BY18" s="156">
        <v>48</v>
      </c>
      <c r="BZ18" s="156">
        <v>21</v>
      </c>
      <c r="CA18" s="156">
        <v>23</v>
      </c>
      <c r="CB18" s="156">
        <v>1</v>
      </c>
      <c r="CC18" s="156">
        <v>0</v>
      </c>
      <c r="CD18" s="156">
        <v>21</v>
      </c>
      <c r="CE18" s="156"/>
      <c r="CF18" s="156">
        <v>147</v>
      </c>
      <c r="CG18" s="156">
        <v>103</v>
      </c>
      <c r="CH18" s="156">
        <v>1</v>
      </c>
      <c r="CI18" s="156">
        <v>3</v>
      </c>
      <c r="CJ18" s="156">
        <v>4</v>
      </c>
      <c r="CK18" s="156">
        <v>0</v>
      </c>
      <c r="CL18" s="156">
        <v>0</v>
      </c>
      <c r="CM18" s="156">
        <v>36</v>
      </c>
      <c r="CN18" s="156"/>
      <c r="CO18" s="156">
        <v>147</v>
      </c>
      <c r="CP18" s="156">
        <v>25</v>
      </c>
      <c r="CQ18" s="156">
        <v>16</v>
      </c>
      <c r="CR18" s="156">
        <v>40</v>
      </c>
      <c r="CS18" s="156">
        <v>46</v>
      </c>
      <c r="CT18" s="156">
        <v>0</v>
      </c>
      <c r="CU18" s="156">
        <v>0</v>
      </c>
      <c r="CV18" s="156">
        <v>20</v>
      </c>
      <c r="CW18" s="156"/>
      <c r="CX18" s="156">
        <v>147</v>
      </c>
      <c r="CY18" s="156">
        <v>131</v>
      </c>
      <c r="CZ18" s="156">
        <v>10</v>
      </c>
      <c r="DA18" s="156">
        <v>4</v>
      </c>
      <c r="DB18" s="156">
        <v>1</v>
      </c>
      <c r="DC18" s="156">
        <v>0</v>
      </c>
      <c r="DD18" s="156">
        <v>1</v>
      </c>
      <c r="DE18" s="156">
        <v>0</v>
      </c>
      <c r="DF18" s="156"/>
      <c r="DG18" s="156">
        <v>147</v>
      </c>
      <c r="DH18" s="156">
        <v>107</v>
      </c>
      <c r="DI18" s="156">
        <v>38</v>
      </c>
      <c r="DJ18" s="156">
        <v>1</v>
      </c>
      <c r="DK18" s="156">
        <v>0</v>
      </c>
      <c r="DL18" s="156">
        <v>0</v>
      </c>
      <c r="DM18" s="156">
        <v>1</v>
      </c>
      <c r="DN18" s="156">
        <v>0</v>
      </c>
      <c r="DO18" s="156"/>
    </row>
    <row r="19" spans="1:119" ht="15" customHeight="1" x14ac:dyDescent="0.15">
      <c r="A19" s="150" t="s">
        <v>875</v>
      </c>
      <c r="B19" s="244" t="s">
        <v>876</v>
      </c>
      <c r="C19" s="156">
        <v>402</v>
      </c>
      <c r="D19" s="156">
        <v>160</v>
      </c>
      <c r="E19" s="156">
        <v>4</v>
      </c>
      <c r="F19" s="156">
        <v>86</v>
      </c>
      <c r="G19" s="156">
        <v>141</v>
      </c>
      <c r="H19" s="156">
        <v>11</v>
      </c>
      <c r="I19" s="156">
        <v>402</v>
      </c>
      <c r="J19" s="156">
        <v>57</v>
      </c>
      <c r="K19" s="156">
        <v>6</v>
      </c>
      <c r="L19" s="156">
        <v>125</v>
      </c>
      <c r="M19" s="156">
        <v>203</v>
      </c>
      <c r="N19" s="156">
        <v>11</v>
      </c>
      <c r="O19" s="156">
        <v>402</v>
      </c>
      <c r="P19" s="156">
        <v>3</v>
      </c>
      <c r="Q19" s="156">
        <v>2</v>
      </c>
      <c r="R19" s="156">
        <v>277</v>
      </c>
      <c r="S19" s="156">
        <v>106</v>
      </c>
      <c r="T19" s="156">
        <v>14</v>
      </c>
      <c r="U19" s="156">
        <v>402</v>
      </c>
      <c r="V19" s="156">
        <v>39</v>
      </c>
      <c r="W19" s="156">
        <v>4</v>
      </c>
      <c r="X19" s="156">
        <v>197</v>
      </c>
      <c r="Y19" s="156">
        <v>139</v>
      </c>
      <c r="Z19" s="156">
        <v>23</v>
      </c>
      <c r="AA19" s="156">
        <v>402</v>
      </c>
      <c r="AB19" s="156">
        <v>26</v>
      </c>
      <c r="AC19" s="156">
        <v>5</v>
      </c>
      <c r="AD19" s="156">
        <v>209</v>
      </c>
      <c r="AE19" s="156">
        <v>142</v>
      </c>
      <c r="AF19" s="156">
        <v>20</v>
      </c>
      <c r="AG19" s="156">
        <v>402</v>
      </c>
      <c r="AH19" s="156">
        <v>244</v>
      </c>
      <c r="AI19" s="156">
        <v>24</v>
      </c>
      <c r="AJ19" s="156">
        <v>20</v>
      </c>
      <c r="AK19" s="156">
        <v>5</v>
      </c>
      <c r="AL19" s="156">
        <v>4</v>
      </c>
      <c r="AM19" s="156">
        <v>3</v>
      </c>
      <c r="AN19" s="156">
        <v>5</v>
      </c>
      <c r="AO19" s="156">
        <v>5</v>
      </c>
      <c r="AP19" s="156">
        <v>4</v>
      </c>
      <c r="AQ19" s="156">
        <v>12</v>
      </c>
      <c r="AR19" s="156">
        <v>4</v>
      </c>
      <c r="AS19" s="156">
        <v>0</v>
      </c>
      <c r="AT19" s="156">
        <v>17</v>
      </c>
      <c r="AU19" s="156">
        <v>22</v>
      </c>
      <c r="AV19" s="156">
        <v>0</v>
      </c>
      <c r="AW19" s="156">
        <v>2</v>
      </c>
      <c r="AX19" s="156">
        <v>0</v>
      </c>
      <c r="AY19" s="156">
        <v>14</v>
      </c>
      <c r="AZ19" s="156">
        <v>56</v>
      </c>
      <c r="BA19" s="156">
        <v>402</v>
      </c>
      <c r="BB19" s="156">
        <v>95</v>
      </c>
      <c r="BC19" s="156">
        <v>298</v>
      </c>
      <c r="BD19" s="156">
        <v>9</v>
      </c>
      <c r="BE19" s="156">
        <v>402</v>
      </c>
      <c r="BF19" s="156">
        <v>1</v>
      </c>
      <c r="BG19" s="156">
        <v>1</v>
      </c>
      <c r="BH19" s="156">
        <v>4</v>
      </c>
      <c r="BI19" s="156">
        <v>27</v>
      </c>
      <c r="BJ19" s="156">
        <v>179</v>
      </c>
      <c r="BK19" s="156">
        <v>171</v>
      </c>
      <c r="BL19" s="156">
        <v>19</v>
      </c>
      <c r="BM19" s="156"/>
      <c r="BN19" s="156">
        <v>402</v>
      </c>
      <c r="BO19" s="156">
        <v>40</v>
      </c>
      <c r="BP19" s="156">
        <v>8</v>
      </c>
      <c r="BQ19" s="156">
        <v>13</v>
      </c>
      <c r="BR19" s="156">
        <v>24</v>
      </c>
      <c r="BS19" s="156">
        <v>145</v>
      </c>
      <c r="BT19" s="156">
        <v>3</v>
      </c>
      <c r="BU19" s="156">
        <v>169</v>
      </c>
      <c r="BV19" s="156"/>
      <c r="BW19" s="156">
        <v>401</v>
      </c>
      <c r="BX19" s="156">
        <v>72</v>
      </c>
      <c r="BY19" s="156">
        <v>36</v>
      </c>
      <c r="BZ19" s="156">
        <v>31</v>
      </c>
      <c r="CA19" s="156">
        <v>91</v>
      </c>
      <c r="CB19" s="156">
        <v>87</v>
      </c>
      <c r="CC19" s="156">
        <v>31</v>
      </c>
      <c r="CD19" s="156">
        <v>53</v>
      </c>
      <c r="CE19" s="156"/>
      <c r="CF19" s="156">
        <v>401</v>
      </c>
      <c r="CG19" s="156">
        <v>286</v>
      </c>
      <c r="CH19" s="156">
        <v>1</v>
      </c>
      <c r="CI19" s="156">
        <v>0</v>
      </c>
      <c r="CJ19" s="156">
        <v>7</v>
      </c>
      <c r="CK19" s="156">
        <v>12</v>
      </c>
      <c r="CL19" s="156">
        <v>0</v>
      </c>
      <c r="CM19" s="156">
        <v>95</v>
      </c>
      <c r="CN19" s="156"/>
      <c r="CO19" s="156">
        <v>401</v>
      </c>
      <c r="CP19" s="156">
        <v>108</v>
      </c>
      <c r="CQ19" s="156">
        <v>32</v>
      </c>
      <c r="CR19" s="156">
        <v>38</v>
      </c>
      <c r="CS19" s="156">
        <v>73</v>
      </c>
      <c r="CT19" s="156">
        <v>60</v>
      </c>
      <c r="CU19" s="156">
        <v>11</v>
      </c>
      <c r="CV19" s="156">
        <v>79</v>
      </c>
      <c r="CW19" s="156"/>
      <c r="CX19" s="156">
        <v>401</v>
      </c>
      <c r="CY19" s="156">
        <v>311</v>
      </c>
      <c r="CZ19" s="156">
        <v>47</v>
      </c>
      <c r="DA19" s="156">
        <v>25</v>
      </c>
      <c r="DB19" s="156">
        <v>3</v>
      </c>
      <c r="DC19" s="156">
        <v>1</v>
      </c>
      <c r="DD19" s="156">
        <v>14</v>
      </c>
      <c r="DE19" s="156">
        <v>0</v>
      </c>
      <c r="DF19" s="156"/>
      <c r="DG19" s="156">
        <v>401</v>
      </c>
      <c r="DH19" s="156">
        <v>279</v>
      </c>
      <c r="DI19" s="156">
        <v>100</v>
      </c>
      <c r="DJ19" s="156">
        <v>16</v>
      </c>
      <c r="DK19" s="156">
        <v>2</v>
      </c>
      <c r="DL19" s="156">
        <v>0</v>
      </c>
      <c r="DM19" s="156">
        <v>4</v>
      </c>
      <c r="DN19" s="156">
        <v>0</v>
      </c>
      <c r="DO19" s="156"/>
    </row>
    <row r="20" spans="1:119" ht="15" customHeight="1" x14ac:dyDescent="0.15">
      <c r="A20" s="236" t="s">
        <v>877</v>
      </c>
      <c r="B20" s="152" t="s">
        <v>878</v>
      </c>
      <c r="C20" s="156">
        <v>196</v>
      </c>
      <c r="D20" s="156">
        <v>135</v>
      </c>
      <c r="E20" s="156">
        <v>3</v>
      </c>
      <c r="F20" s="156">
        <v>14</v>
      </c>
      <c r="G20" s="156">
        <v>33</v>
      </c>
      <c r="H20" s="156">
        <v>11</v>
      </c>
      <c r="I20" s="156">
        <v>196</v>
      </c>
      <c r="J20" s="156">
        <v>130</v>
      </c>
      <c r="K20" s="156">
        <v>2</v>
      </c>
      <c r="L20" s="156">
        <v>20</v>
      </c>
      <c r="M20" s="156">
        <v>31</v>
      </c>
      <c r="N20" s="156">
        <v>13</v>
      </c>
      <c r="O20" s="156">
        <v>196</v>
      </c>
      <c r="P20" s="156">
        <v>52</v>
      </c>
      <c r="Q20" s="156">
        <v>5</v>
      </c>
      <c r="R20" s="156">
        <v>100</v>
      </c>
      <c r="S20" s="156">
        <v>23</v>
      </c>
      <c r="T20" s="156">
        <v>16</v>
      </c>
      <c r="U20" s="156">
        <v>196</v>
      </c>
      <c r="V20" s="156">
        <v>132</v>
      </c>
      <c r="W20" s="156">
        <v>1</v>
      </c>
      <c r="X20" s="156">
        <v>34</v>
      </c>
      <c r="Y20" s="156">
        <v>16</v>
      </c>
      <c r="Z20" s="156">
        <v>13</v>
      </c>
      <c r="AA20" s="156">
        <v>196</v>
      </c>
      <c r="AB20" s="156">
        <v>122</v>
      </c>
      <c r="AC20" s="156">
        <v>2</v>
      </c>
      <c r="AD20" s="156">
        <v>39</v>
      </c>
      <c r="AE20" s="156">
        <v>21</v>
      </c>
      <c r="AF20" s="156">
        <v>12</v>
      </c>
      <c r="AG20" s="156">
        <v>196</v>
      </c>
      <c r="AH20" s="156">
        <v>120</v>
      </c>
      <c r="AI20" s="156">
        <v>6</v>
      </c>
      <c r="AJ20" s="156">
        <v>5</v>
      </c>
      <c r="AK20" s="156">
        <v>1</v>
      </c>
      <c r="AL20" s="156">
        <v>0</v>
      </c>
      <c r="AM20" s="156">
        <v>0</v>
      </c>
      <c r="AN20" s="156">
        <v>5</v>
      </c>
      <c r="AO20" s="156">
        <v>5</v>
      </c>
      <c r="AP20" s="156">
        <v>1</v>
      </c>
      <c r="AQ20" s="156">
        <v>4</v>
      </c>
      <c r="AR20" s="156">
        <v>3</v>
      </c>
      <c r="AS20" s="156">
        <v>0</v>
      </c>
      <c r="AT20" s="156">
        <v>3</v>
      </c>
      <c r="AU20" s="156">
        <v>2</v>
      </c>
      <c r="AV20" s="156">
        <v>0</v>
      </c>
      <c r="AW20" s="156">
        <v>0</v>
      </c>
      <c r="AX20" s="156">
        <v>1</v>
      </c>
      <c r="AY20" s="156">
        <v>15</v>
      </c>
      <c r="AZ20" s="156">
        <v>34</v>
      </c>
      <c r="BA20" s="156">
        <v>196</v>
      </c>
      <c r="BB20" s="156">
        <v>58</v>
      </c>
      <c r="BC20" s="156">
        <v>129</v>
      </c>
      <c r="BD20" s="156">
        <v>9</v>
      </c>
      <c r="BE20" s="156">
        <v>196</v>
      </c>
      <c r="BF20" s="156">
        <v>9</v>
      </c>
      <c r="BG20" s="156">
        <v>66</v>
      </c>
      <c r="BH20" s="156">
        <v>26</v>
      </c>
      <c r="BI20" s="156">
        <v>34</v>
      </c>
      <c r="BJ20" s="156">
        <v>23</v>
      </c>
      <c r="BK20" s="156">
        <v>18</v>
      </c>
      <c r="BL20" s="156">
        <v>20</v>
      </c>
      <c r="BM20" s="156"/>
      <c r="BN20" s="156">
        <v>196</v>
      </c>
      <c r="BO20" s="156">
        <v>23</v>
      </c>
      <c r="BP20" s="156">
        <v>29</v>
      </c>
      <c r="BQ20" s="156">
        <v>13</v>
      </c>
      <c r="BR20" s="156">
        <v>6</v>
      </c>
      <c r="BS20" s="156">
        <v>22</v>
      </c>
      <c r="BT20" s="156">
        <v>5</v>
      </c>
      <c r="BU20" s="156">
        <v>98</v>
      </c>
      <c r="BV20" s="156"/>
      <c r="BW20" s="156">
        <v>187</v>
      </c>
      <c r="BX20" s="156">
        <v>34</v>
      </c>
      <c r="BY20" s="156">
        <v>84</v>
      </c>
      <c r="BZ20" s="156">
        <v>7</v>
      </c>
      <c r="CA20" s="156">
        <v>17</v>
      </c>
      <c r="CB20" s="156">
        <v>10</v>
      </c>
      <c r="CC20" s="156">
        <v>7</v>
      </c>
      <c r="CD20" s="156">
        <v>28</v>
      </c>
      <c r="CE20" s="156"/>
      <c r="CF20" s="156">
        <v>187</v>
      </c>
      <c r="CG20" s="156">
        <v>131</v>
      </c>
      <c r="CH20" s="156">
        <v>0</v>
      </c>
      <c r="CI20" s="156">
        <v>0</v>
      </c>
      <c r="CJ20" s="156">
        <v>1</v>
      </c>
      <c r="CK20" s="156">
        <v>1</v>
      </c>
      <c r="CL20" s="156">
        <v>0</v>
      </c>
      <c r="CM20" s="156">
        <v>54</v>
      </c>
      <c r="CN20" s="156"/>
      <c r="CO20" s="156">
        <v>187</v>
      </c>
      <c r="CP20" s="156">
        <v>49</v>
      </c>
      <c r="CQ20" s="156">
        <v>54</v>
      </c>
      <c r="CR20" s="156">
        <v>18</v>
      </c>
      <c r="CS20" s="156">
        <v>16</v>
      </c>
      <c r="CT20" s="156">
        <v>5</v>
      </c>
      <c r="CU20" s="156">
        <v>3</v>
      </c>
      <c r="CV20" s="156">
        <v>42</v>
      </c>
      <c r="CW20" s="156"/>
      <c r="CX20" s="156">
        <v>187</v>
      </c>
      <c r="CY20" s="156">
        <v>171</v>
      </c>
      <c r="CZ20" s="156">
        <v>10</v>
      </c>
      <c r="DA20" s="156">
        <v>1</v>
      </c>
      <c r="DB20" s="156">
        <v>1</v>
      </c>
      <c r="DC20" s="156">
        <v>1</v>
      </c>
      <c r="DD20" s="156">
        <v>3</v>
      </c>
      <c r="DE20" s="156">
        <v>0</v>
      </c>
      <c r="DF20" s="156"/>
      <c r="DG20" s="156">
        <v>187</v>
      </c>
      <c r="DH20" s="156">
        <v>162</v>
      </c>
      <c r="DI20" s="156">
        <v>22</v>
      </c>
      <c r="DJ20" s="156">
        <v>2</v>
      </c>
      <c r="DK20" s="156">
        <v>1</v>
      </c>
      <c r="DL20" s="156">
        <v>0</v>
      </c>
      <c r="DM20" s="156">
        <v>0</v>
      </c>
      <c r="DN20" s="156">
        <v>0</v>
      </c>
      <c r="DO20" s="156"/>
    </row>
  </sheetData>
  <phoneticPr fontId="1"/>
  <pageMargins left="0.39370078740157483" right="0.39370078740157483" top="0.70866141732283472" bottom="0.39370078740157483" header="0.31496062992125984" footer="0.19685039370078741"/>
  <pageSetup paperSize="9" scale="85" orientation="landscape" horizontalDpi="200" verticalDpi="200" r:id="rId1"/>
  <headerFooter alignWithMargins="0">
    <oddHeader>&amp;R[５．その他]　
&amp;A  (&amp;P/&amp;N)</oddHeader>
  </headerFooter>
  <colBreaks count="12" manualBreakCount="12">
    <brk id="14" max="1048575" man="1"/>
    <brk id="26" max="1048575" man="1"/>
    <brk id="32" max="1048575" man="1"/>
    <brk id="42" min="3" max="9" man="1"/>
    <brk id="52" max="1048575" man="1"/>
    <brk id="56" max="1048575" man="1"/>
    <brk id="65" max="1048575" man="1"/>
    <brk id="74" max="1048575" man="1"/>
    <brk id="83" max="1048575" man="1"/>
    <brk id="92" max="1048575" man="1"/>
    <brk id="101" max="1048575" man="1"/>
    <brk id="110"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L20"/>
  <sheetViews>
    <sheetView showGridLines="0" view="pageBreakPreview" zoomScale="70" zoomScaleNormal="100" zoomScaleSheetLayoutView="70" workbookViewId="0"/>
  </sheetViews>
  <sheetFormatPr defaultColWidth="8" defaultRowHeight="15" customHeight="1" x14ac:dyDescent="0.15"/>
  <cols>
    <col min="1" max="1" width="13.42578125" style="114" customWidth="1"/>
    <col min="2" max="2" width="33.85546875" style="114" customWidth="1"/>
    <col min="3" max="11" width="8.140625" style="114" hidden="1" customWidth="1"/>
    <col min="12" max="19" width="8.140625" style="114" customWidth="1"/>
    <col min="20" max="20" width="11.5703125" style="114" customWidth="1"/>
    <col min="21" max="38" width="8.140625" style="114" customWidth="1"/>
    <col min="39" max="16384" width="8" style="114"/>
  </cols>
  <sheetData>
    <row r="1" spans="1:38" ht="15" customHeight="1" x14ac:dyDescent="0.15">
      <c r="C1" s="190" t="s">
        <v>694</v>
      </c>
      <c r="L1" s="190" t="s">
        <v>823</v>
      </c>
      <c r="U1" s="190" t="s">
        <v>823</v>
      </c>
      <c r="AD1" s="190" t="s">
        <v>823</v>
      </c>
    </row>
    <row r="2" spans="1:38" ht="15" customHeight="1" x14ac:dyDescent="0.15">
      <c r="B2" s="250"/>
      <c r="L2" s="114" t="s">
        <v>830</v>
      </c>
      <c r="U2" s="114" t="s">
        <v>831</v>
      </c>
      <c r="AD2" s="114" t="s">
        <v>832</v>
      </c>
    </row>
    <row r="3" spans="1:38" s="123" customFormat="1" ht="33.75" x14ac:dyDescent="0.15">
      <c r="A3" s="115"/>
      <c r="B3" s="117"/>
      <c r="C3" s="159" t="s">
        <v>835</v>
      </c>
      <c r="D3" s="160" t="s">
        <v>847</v>
      </c>
      <c r="E3" s="160" t="s">
        <v>848</v>
      </c>
      <c r="F3" s="160" t="s">
        <v>849</v>
      </c>
      <c r="G3" s="160" t="s">
        <v>850</v>
      </c>
      <c r="H3" s="160" t="s">
        <v>720</v>
      </c>
      <c r="I3" s="160" t="s">
        <v>851</v>
      </c>
      <c r="J3" s="159" t="s">
        <v>852</v>
      </c>
      <c r="K3" s="226" t="s">
        <v>853</v>
      </c>
      <c r="L3" s="159" t="s">
        <v>835</v>
      </c>
      <c r="M3" s="193" t="s">
        <v>854</v>
      </c>
      <c r="N3" s="194" t="s">
        <v>855</v>
      </c>
      <c r="O3" s="194" t="s">
        <v>856</v>
      </c>
      <c r="P3" s="194" t="s">
        <v>857</v>
      </c>
      <c r="Q3" s="194" t="s">
        <v>858</v>
      </c>
      <c r="R3" s="194" t="s">
        <v>859</v>
      </c>
      <c r="S3" s="215" t="s">
        <v>852</v>
      </c>
      <c r="T3" s="226" t="s">
        <v>860</v>
      </c>
      <c r="U3" s="159" t="s">
        <v>835</v>
      </c>
      <c r="V3" s="193" t="s">
        <v>854</v>
      </c>
      <c r="W3" s="194" t="s">
        <v>855</v>
      </c>
      <c r="X3" s="194" t="s">
        <v>856</v>
      </c>
      <c r="Y3" s="194" t="s">
        <v>857</v>
      </c>
      <c r="Z3" s="194" t="s">
        <v>858</v>
      </c>
      <c r="AA3" s="194" t="s">
        <v>859</v>
      </c>
      <c r="AB3" s="215" t="s">
        <v>852</v>
      </c>
      <c r="AC3" s="226" t="s">
        <v>860</v>
      </c>
      <c r="AD3" s="159" t="s">
        <v>835</v>
      </c>
      <c r="AE3" s="193" t="s">
        <v>854</v>
      </c>
      <c r="AF3" s="194" t="s">
        <v>855</v>
      </c>
      <c r="AG3" s="194" t="s">
        <v>856</v>
      </c>
      <c r="AH3" s="194" t="s">
        <v>857</v>
      </c>
      <c r="AI3" s="194" t="s">
        <v>858</v>
      </c>
      <c r="AJ3" s="194" t="s">
        <v>859</v>
      </c>
      <c r="AK3" s="215" t="s">
        <v>852</v>
      </c>
      <c r="AL3" s="226" t="s">
        <v>860</v>
      </c>
    </row>
    <row r="4" spans="1:38" ht="15" customHeight="1" x14ac:dyDescent="0.15">
      <c r="A4" s="230" t="s">
        <v>868</v>
      </c>
      <c r="B4" s="231"/>
      <c r="C4" s="128">
        <f t="shared" ref="C4:J4" si="0">C14</f>
        <v>1601</v>
      </c>
      <c r="D4" s="128">
        <f t="shared" si="0"/>
        <v>171</v>
      </c>
      <c r="E4" s="128">
        <f t="shared" si="0"/>
        <v>116</v>
      </c>
      <c r="F4" s="128">
        <f t="shared" si="0"/>
        <v>101</v>
      </c>
      <c r="G4" s="128">
        <f t="shared" si="0"/>
        <v>123</v>
      </c>
      <c r="H4" s="128">
        <f t="shared" si="0"/>
        <v>407</v>
      </c>
      <c r="I4" s="128">
        <f t="shared" si="0"/>
        <v>20</v>
      </c>
      <c r="J4" s="128">
        <f t="shared" si="0"/>
        <v>663</v>
      </c>
      <c r="K4" s="232">
        <v>60.795692858541166</v>
      </c>
      <c r="L4" s="128">
        <f t="shared" ref="L4:S4" si="1">L14</f>
        <v>1582</v>
      </c>
      <c r="M4" s="128">
        <f t="shared" si="1"/>
        <v>292</v>
      </c>
      <c r="N4" s="128">
        <f t="shared" si="1"/>
        <v>424</v>
      </c>
      <c r="O4" s="128">
        <f t="shared" si="1"/>
        <v>177</v>
      </c>
      <c r="P4" s="128">
        <f t="shared" si="1"/>
        <v>283</v>
      </c>
      <c r="Q4" s="128">
        <f t="shared" si="1"/>
        <v>152</v>
      </c>
      <c r="R4" s="128">
        <f t="shared" si="1"/>
        <v>55</v>
      </c>
      <c r="S4" s="128">
        <f t="shared" si="1"/>
        <v>199</v>
      </c>
      <c r="T4" s="232">
        <v>9849.4526391901654</v>
      </c>
      <c r="U4" s="128">
        <f t="shared" ref="U4:AB4" si="2">U14</f>
        <v>1582</v>
      </c>
      <c r="V4" s="128">
        <f t="shared" si="2"/>
        <v>1096</v>
      </c>
      <c r="W4" s="128">
        <f t="shared" si="2"/>
        <v>5</v>
      </c>
      <c r="X4" s="128">
        <f t="shared" si="2"/>
        <v>30</v>
      </c>
      <c r="Y4" s="128">
        <f t="shared" si="2"/>
        <v>41</v>
      </c>
      <c r="Z4" s="128">
        <f t="shared" si="2"/>
        <v>21</v>
      </c>
      <c r="AA4" s="128">
        <f t="shared" si="2"/>
        <v>0</v>
      </c>
      <c r="AB4" s="128">
        <f t="shared" si="2"/>
        <v>389</v>
      </c>
      <c r="AC4" s="232">
        <v>1137.0913663034366</v>
      </c>
      <c r="AD4" s="128">
        <f t="shared" ref="AD4:AK4" si="3">AD14</f>
        <v>1582</v>
      </c>
      <c r="AE4" s="128">
        <f t="shared" si="3"/>
        <v>384</v>
      </c>
      <c r="AF4" s="128">
        <f t="shared" si="3"/>
        <v>218</v>
      </c>
      <c r="AG4" s="128">
        <f t="shared" si="3"/>
        <v>278</v>
      </c>
      <c r="AH4" s="128">
        <f t="shared" si="3"/>
        <v>298</v>
      </c>
      <c r="AI4" s="128">
        <f t="shared" si="3"/>
        <v>93</v>
      </c>
      <c r="AJ4" s="128">
        <f t="shared" si="3"/>
        <v>17</v>
      </c>
      <c r="AK4" s="128">
        <f t="shared" si="3"/>
        <v>294</v>
      </c>
      <c r="AL4" s="232">
        <v>7999.9464285714284</v>
      </c>
    </row>
    <row r="5" spans="1:38" ht="15" customHeight="1" x14ac:dyDescent="0.15">
      <c r="A5" s="236"/>
      <c r="B5" s="237"/>
      <c r="C5" s="134">
        <f>IF(SUM(D5:J5)&gt;100,"－",SUM(D5:J5))</f>
        <v>100</v>
      </c>
      <c r="D5" s="133">
        <f t="shared" ref="D5:J5" si="4">D4/$C4*100</f>
        <v>10.680824484697064</v>
      </c>
      <c r="E5" s="133">
        <f t="shared" si="4"/>
        <v>7.2454715802623362</v>
      </c>
      <c r="F5" s="133">
        <f t="shared" si="4"/>
        <v>6.3085571517801382</v>
      </c>
      <c r="G5" s="133">
        <f t="shared" si="4"/>
        <v>7.6826983135540292</v>
      </c>
      <c r="H5" s="133">
        <f t="shared" si="4"/>
        <v>25.421611492816986</v>
      </c>
      <c r="I5" s="133">
        <f t="shared" si="4"/>
        <v>1.2492192379762648</v>
      </c>
      <c r="J5" s="133">
        <f t="shared" si="4"/>
        <v>41.411617738913179</v>
      </c>
      <c r="K5" s="238"/>
      <c r="L5" s="134">
        <f>IF(SUM(M5:S5)&gt;100,"－",SUM(M5:S5))</f>
        <v>99.999999999999986</v>
      </c>
      <c r="M5" s="133">
        <f>M4/$L4*100</f>
        <v>18.457648546144121</v>
      </c>
      <c r="N5" s="133">
        <f t="shared" ref="N5:S5" si="5">N4/$L4*100</f>
        <v>26.801517067003793</v>
      </c>
      <c r="O5" s="133">
        <f t="shared" si="5"/>
        <v>11.188369152970923</v>
      </c>
      <c r="P5" s="133">
        <f t="shared" si="5"/>
        <v>17.888748419721871</v>
      </c>
      <c r="Q5" s="133">
        <f t="shared" si="5"/>
        <v>9.6080910240202275</v>
      </c>
      <c r="R5" s="133">
        <f t="shared" si="5"/>
        <v>3.4766118836915298</v>
      </c>
      <c r="S5" s="133">
        <f t="shared" si="5"/>
        <v>12.579013906447534</v>
      </c>
      <c r="T5" s="238"/>
      <c r="U5" s="134">
        <f>IF(SUM(V5:AB5)&gt;100,"－",SUM(V5:AB5))</f>
        <v>100</v>
      </c>
      <c r="V5" s="133">
        <f t="shared" ref="V5:AB5" si="6">V4/$AD4*100</f>
        <v>69.279393173198471</v>
      </c>
      <c r="W5" s="133">
        <f t="shared" si="6"/>
        <v>0.31605562579013907</v>
      </c>
      <c r="X5" s="133">
        <f t="shared" si="6"/>
        <v>1.8963337547408345</v>
      </c>
      <c r="Y5" s="133">
        <f t="shared" si="6"/>
        <v>2.5916561314791404</v>
      </c>
      <c r="Z5" s="133">
        <f t="shared" si="6"/>
        <v>1.3274336283185841</v>
      </c>
      <c r="AA5" s="133">
        <f t="shared" si="6"/>
        <v>0</v>
      </c>
      <c r="AB5" s="133">
        <f t="shared" si="6"/>
        <v>24.589127686472821</v>
      </c>
      <c r="AC5" s="238"/>
      <c r="AD5" s="134">
        <f>IF(SUM(AE5:AK5)&gt;100,"－",SUM(AE5:AK5))</f>
        <v>100.00000000000001</v>
      </c>
      <c r="AE5" s="133">
        <f t="shared" ref="AE5:AK5" si="7">AE4/$AD4*100</f>
        <v>24.273072060682679</v>
      </c>
      <c r="AF5" s="133">
        <f t="shared" si="7"/>
        <v>13.780025284450062</v>
      </c>
      <c r="AG5" s="133">
        <f t="shared" si="7"/>
        <v>17.572692793931733</v>
      </c>
      <c r="AH5" s="133">
        <f t="shared" si="7"/>
        <v>18.83691529709229</v>
      </c>
      <c r="AI5" s="133">
        <f t="shared" si="7"/>
        <v>5.8786346396965863</v>
      </c>
      <c r="AJ5" s="133">
        <f t="shared" si="7"/>
        <v>1.0745891276864727</v>
      </c>
      <c r="AK5" s="133">
        <f t="shared" si="7"/>
        <v>18.584070796460178</v>
      </c>
      <c r="AL5" s="238"/>
    </row>
    <row r="6" spans="1:38" ht="15" customHeight="1" x14ac:dyDescent="0.15">
      <c r="A6" s="242" t="s">
        <v>941</v>
      </c>
      <c r="B6" s="243" t="s">
        <v>942</v>
      </c>
      <c r="C6" s="128">
        <f>C16</f>
        <v>157</v>
      </c>
      <c r="D6" s="139">
        <f t="shared" ref="D6:J10" si="8">IF($C6=0,0,D16/$C6*100)</f>
        <v>12.101910828025478</v>
      </c>
      <c r="E6" s="139">
        <f t="shared" si="8"/>
        <v>4.4585987261146496</v>
      </c>
      <c r="F6" s="139">
        <f t="shared" si="8"/>
        <v>4.4585987261146496</v>
      </c>
      <c r="G6" s="139">
        <f t="shared" si="8"/>
        <v>8.9171974522292992</v>
      </c>
      <c r="H6" s="139">
        <f t="shared" si="8"/>
        <v>21.019108280254777</v>
      </c>
      <c r="I6" s="139">
        <f t="shared" si="8"/>
        <v>3.1847133757961785</v>
      </c>
      <c r="J6" s="139">
        <f t="shared" si="8"/>
        <v>45.859872611464972</v>
      </c>
      <c r="K6" s="232">
        <v>60.75883596842543</v>
      </c>
      <c r="L6" s="128">
        <f>L16</f>
        <v>156</v>
      </c>
      <c r="M6" s="139">
        <f>IF($L6=0,0,M16/$L6*100)</f>
        <v>19.230769230769234</v>
      </c>
      <c r="N6" s="139">
        <f t="shared" ref="N6:S6" si="9">IF($L6=0,0,N16/$L6*100)</f>
        <v>28.846153846153843</v>
      </c>
      <c r="O6" s="139">
        <f t="shared" si="9"/>
        <v>12.179487179487179</v>
      </c>
      <c r="P6" s="139">
        <f t="shared" si="9"/>
        <v>15.384615384615385</v>
      </c>
      <c r="Q6" s="139">
        <f t="shared" si="9"/>
        <v>8.9743589743589745</v>
      </c>
      <c r="R6" s="139">
        <f t="shared" si="9"/>
        <v>2.5641025641025639</v>
      </c>
      <c r="S6" s="139">
        <f t="shared" si="9"/>
        <v>12.820512820512819</v>
      </c>
      <c r="T6" s="232">
        <v>9531.7794117647063</v>
      </c>
      <c r="U6" s="128">
        <f>U16</f>
        <v>156</v>
      </c>
      <c r="V6" s="139">
        <f t="shared" ref="V6:AB10" si="10">IF($AD6=0,0,V16/$AD6*100)</f>
        <v>61.53846153846154</v>
      </c>
      <c r="W6" s="139">
        <f t="shared" si="10"/>
        <v>1.2820512820512819</v>
      </c>
      <c r="X6" s="139">
        <f t="shared" si="10"/>
        <v>2.5641025641025639</v>
      </c>
      <c r="Y6" s="139">
        <f t="shared" si="10"/>
        <v>3.2051282051282048</v>
      </c>
      <c r="Z6" s="139">
        <f t="shared" si="10"/>
        <v>0.64102564102564097</v>
      </c>
      <c r="AA6" s="139">
        <f t="shared" si="10"/>
        <v>0</v>
      </c>
      <c r="AB6" s="139">
        <f t="shared" si="10"/>
        <v>30.76923076923077</v>
      </c>
      <c r="AC6" s="232">
        <v>1186.8611111111111</v>
      </c>
      <c r="AD6" s="128">
        <f>AD16</f>
        <v>156</v>
      </c>
      <c r="AE6" s="139">
        <f t="shared" ref="AE6:AK10" si="11">IF($AD6=0,0,AE16/$AD6*100)</f>
        <v>17.307692307692307</v>
      </c>
      <c r="AF6" s="139">
        <f t="shared" si="11"/>
        <v>11.538461538461538</v>
      </c>
      <c r="AG6" s="139">
        <f t="shared" si="11"/>
        <v>26.282051282051285</v>
      </c>
      <c r="AH6" s="139">
        <f t="shared" si="11"/>
        <v>17.948717948717949</v>
      </c>
      <c r="AI6" s="139">
        <f t="shared" si="11"/>
        <v>2.5641025641025639</v>
      </c>
      <c r="AJ6" s="139">
        <f t="shared" si="11"/>
        <v>0.64102564102564097</v>
      </c>
      <c r="AK6" s="139">
        <f t="shared" si="11"/>
        <v>23.717948717948715</v>
      </c>
      <c r="AL6" s="232">
        <v>9635.8907563025205</v>
      </c>
    </row>
    <row r="7" spans="1:38" ht="15" customHeight="1" x14ac:dyDescent="0.15">
      <c r="A7" s="150" t="s">
        <v>735</v>
      </c>
      <c r="B7" s="244" t="s">
        <v>943</v>
      </c>
      <c r="C7" s="143">
        <f>C17</f>
        <v>929</v>
      </c>
      <c r="D7" s="142">
        <f t="shared" si="8"/>
        <v>10.010764262648008</v>
      </c>
      <c r="E7" s="142">
        <f t="shared" si="8"/>
        <v>8.0731969860064581</v>
      </c>
      <c r="F7" s="142">
        <f t="shared" si="8"/>
        <v>7.8579117330462873</v>
      </c>
      <c r="G7" s="142">
        <f t="shared" si="8"/>
        <v>6.4585575888051663</v>
      </c>
      <c r="H7" s="142">
        <f t="shared" si="8"/>
        <v>25.726587728740579</v>
      </c>
      <c r="I7" s="142">
        <f t="shared" si="8"/>
        <v>1.1840688912809472</v>
      </c>
      <c r="J7" s="142">
        <f t="shared" si="8"/>
        <v>40.688912809472548</v>
      </c>
      <c r="K7" s="245">
        <v>60.507537308808523</v>
      </c>
      <c r="L7" s="143">
        <f>L17</f>
        <v>915</v>
      </c>
      <c r="M7" s="142">
        <f t="shared" ref="M7:S10" si="12">IF($L7=0,0,M17/$L7*100)</f>
        <v>18.907103825136613</v>
      </c>
      <c r="N7" s="142">
        <f t="shared" si="12"/>
        <v>29.398907103825138</v>
      </c>
      <c r="O7" s="142">
        <f t="shared" si="12"/>
        <v>10.710382513661203</v>
      </c>
      <c r="P7" s="142">
        <f t="shared" si="12"/>
        <v>15.846994535519126</v>
      </c>
      <c r="Q7" s="142">
        <f t="shared" si="12"/>
        <v>8.9617486338797825</v>
      </c>
      <c r="R7" s="142">
        <f t="shared" si="12"/>
        <v>3.1693989071038251</v>
      </c>
      <c r="S7" s="142">
        <f t="shared" si="12"/>
        <v>13.005464480874318</v>
      </c>
      <c r="T7" s="245">
        <v>9871.4459798994976</v>
      </c>
      <c r="U7" s="143">
        <f>U17</f>
        <v>915</v>
      </c>
      <c r="V7" s="142">
        <f t="shared" si="10"/>
        <v>68.415300546448094</v>
      </c>
      <c r="W7" s="142">
        <f t="shared" si="10"/>
        <v>0.32786885245901637</v>
      </c>
      <c r="X7" s="142">
        <f t="shared" si="10"/>
        <v>2.1857923497267762</v>
      </c>
      <c r="Y7" s="142">
        <f t="shared" si="10"/>
        <v>2.2950819672131146</v>
      </c>
      <c r="Z7" s="142">
        <f t="shared" si="10"/>
        <v>1.0928961748633881</v>
      </c>
      <c r="AA7" s="142">
        <f t="shared" si="10"/>
        <v>0</v>
      </c>
      <c r="AB7" s="142">
        <f t="shared" si="10"/>
        <v>25.683060109289617</v>
      </c>
      <c r="AC7" s="245">
        <v>1049.5029411764706</v>
      </c>
      <c r="AD7" s="143">
        <f>AD17</f>
        <v>915</v>
      </c>
      <c r="AE7" s="142">
        <f t="shared" si="11"/>
        <v>22.84153005464481</v>
      </c>
      <c r="AF7" s="142">
        <f t="shared" si="11"/>
        <v>14.972677595628415</v>
      </c>
      <c r="AG7" s="142">
        <f t="shared" si="11"/>
        <v>16.721311475409838</v>
      </c>
      <c r="AH7" s="142">
        <f t="shared" si="11"/>
        <v>19.453551912568308</v>
      </c>
      <c r="AI7" s="142">
        <f t="shared" si="11"/>
        <v>5.027322404371585</v>
      </c>
      <c r="AJ7" s="142">
        <f t="shared" si="11"/>
        <v>0.98360655737704927</v>
      </c>
      <c r="AK7" s="142">
        <f t="shared" si="11"/>
        <v>20</v>
      </c>
      <c r="AL7" s="245">
        <v>7839.4057377049185</v>
      </c>
    </row>
    <row r="8" spans="1:38" ht="15" customHeight="1" x14ac:dyDescent="0.15">
      <c r="A8" s="251" t="s">
        <v>736</v>
      </c>
      <c r="B8" s="244" t="s">
        <v>944</v>
      </c>
      <c r="C8" s="143">
        <f>C18</f>
        <v>431</v>
      </c>
      <c r="D8" s="142">
        <f t="shared" si="8"/>
        <v>11.136890951276101</v>
      </c>
      <c r="E8" s="142">
        <f t="shared" si="8"/>
        <v>6.7285382830626448</v>
      </c>
      <c r="F8" s="142">
        <f t="shared" si="8"/>
        <v>3.7122969837587005</v>
      </c>
      <c r="G8" s="142">
        <f t="shared" si="8"/>
        <v>9.5127610208816709</v>
      </c>
      <c r="H8" s="142">
        <f t="shared" si="8"/>
        <v>28.306264501160094</v>
      </c>
      <c r="I8" s="142">
        <f t="shared" si="8"/>
        <v>0.46403712296983757</v>
      </c>
      <c r="J8" s="142">
        <f t="shared" si="8"/>
        <v>40.13921113689095</v>
      </c>
      <c r="K8" s="245">
        <v>62.491829296515029</v>
      </c>
      <c r="L8" s="143">
        <f>L18</f>
        <v>429</v>
      </c>
      <c r="M8" s="142">
        <f t="shared" si="12"/>
        <v>17.249417249417249</v>
      </c>
      <c r="N8" s="142">
        <f t="shared" si="12"/>
        <v>21.212121212121211</v>
      </c>
      <c r="O8" s="142">
        <f t="shared" si="12"/>
        <v>12.820512820512819</v>
      </c>
      <c r="P8" s="142">
        <f t="shared" si="12"/>
        <v>21.911421911421911</v>
      </c>
      <c r="Q8" s="142">
        <f t="shared" si="12"/>
        <v>11.888111888111888</v>
      </c>
      <c r="R8" s="142">
        <f t="shared" si="12"/>
        <v>4.1958041958041958</v>
      </c>
      <c r="S8" s="142">
        <f t="shared" si="12"/>
        <v>10.722610722610723</v>
      </c>
      <c r="T8" s="245">
        <v>10042.631853785901</v>
      </c>
      <c r="U8" s="143">
        <f>U18</f>
        <v>429</v>
      </c>
      <c r="V8" s="142">
        <f t="shared" si="10"/>
        <v>73.426573426573427</v>
      </c>
      <c r="W8" s="142">
        <f t="shared" si="10"/>
        <v>0</v>
      </c>
      <c r="X8" s="142">
        <f t="shared" si="10"/>
        <v>1.1655011655011656</v>
      </c>
      <c r="Y8" s="142">
        <f t="shared" si="10"/>
        <v>3.263403263403263</v>
      </c>
      <c r="Z8" s="142">
        <f t="shared" si="10"/>
        <v>2.3310023310023311</v>
      </c>
      <c r="AA8" s="142">
        <f t="shared" si="10"/>
        <v>0</v>
      </c>
      <c r="AB8" s="142">
        <f t="shared" si="10"/>
        <v>19.813519813519815</v>
      </c>
      <c r="AC8" s="245">
        <v>1424.8808139534883</v>
      </c>
      <c r="AD8" s="143">
        <f>AD18</f>
        <v>429</v>
      </c>
      <c r="AE8" s="142">
        <f t="shared" si="11"/>
        <v>28.671328671328673</v>
      </c>
      <c r="AF8" s="142">
        <f t="shared" si="11"/>
        <v>11.888111888111888</v>
      </c>
      <c r="AG8" s="142">
        <f t="shared" si="11"/>
        <v>16.317016317016318</v>
      </c>
      <c r="AH8" s="142">
        <f t="shared" si="11"/>
        <v>18.88111888111888</v>
      </c>
      <c r="AI8" s="142">
        <f t="shared" si="11"/>
        <v>9.3240093240093245</v>
      </c>
      <c r="AJ8" s="142">
        <f t="shared" si="11"/>
        <v>1.6317016317016315</v>
      </c>
      <c r="AK8" s="142">
        <f t="shared" si="11"/>
        <v>13.286713286713287</v>
      </c>
      <c r="AL8" s="245">
        <v>8216.0456989247305</v>
      </c>
    </row>
    <row r="9" spans="1:38" ht="15" customHeight="1" x14ac:dyDescent="0.15">
      <c r="A9" s="150" t="s">
        <v>737</v>
      </c>
      <c r="B9" s="244" t="s">
        <v>615</v>
      </c>
      <c r="C9" s="143">
        <f>C19</f>
        <v>49</v>
      </c>
      <c r="D9" s="142">
        <f t="shared" si="8"/>
        <v>18.367346938775512</v>
      </c>
      <c r="E9" s="142">
        <f t="shared" si="8"/>
        <v>10.204081632653061</v>
      </c>
      <c r="F9" s="142">
        <f t="shared" si="8"/>
        <v>2.0408163265306123</v>
      </c>
      <c r="G9" s="142">
        <f t="shared" si="8"/>
        <v>8.1632653061224492</v>
      </c>
      <c r="H9" s="142">
        <f t="shared" si="8"/>
        <v>18.367346938775512</v>
      </c>
      <c r="I9" s="142">
        <f t="shared" si="8"/>
        <v>4.0816326530612246</v>
      </c>
      <c r="J9" s="142">
        <f t="shared" si="8"/>
        <v>38.775510204081634</v>
      </c>
      <c r="K9" s="245">
        <v>51.234023859749406</v>
      </c>
      <c r="L9" s="143">
        <f>L19</f>
        <v>47</v>
      </c>
      <c r="M9" s="142">
        <f t="shared" si="12"/>
        <v>23.404255319148938</v>
      </c>
      <c r="N9" s="142">
        <f t="shared" si="12"/>
        <v>19.148936170212767</v>
      </c>
      <c r="O9" s="142">
        <f t="shared" si="12"/>
        <v>6.3829787234042552</v>
      </c>
      <c r="P9" s="142">
        <f t="shared" si="12"/>
        <v>27.659574468085108</v>
      </c>
      <c r="Q9" s="142">
        <f t="shared" si="12"/>
        <v>4.2553191489361701</v>
      </c>
      <c r="R9" s="142">
        <f t="shared" si="12"/>
        <v>6.3829787234042552</v>
      </c>
      <c r="S9" s="142">
        <f t="shared" si="12"/>
        <v>12.76595744680851</v>
      </c>
      <c r="T9" s="245">
        <v>9321.414634146342</v>
      </c>
      <c r="U9" s="143">
        <f>U19</f>
        <v>47</v>
      </c>
      <c r="V9" s="142">
        <f t="shared" si="10"/>
        <v>80.851063829787222</v>
      </c>
      <c r="W9" s="142">
        <f t="shared" si="10"/>
        <v>0</v>
      </c>
      <c r="X9" s="142">
        <f t="shared" si="10"/>
        <v>0</v>
      </c>
      <c r="Y9" s="142">
        <f t="shared" si="10"/>
        <v>2.1276595744680851</v>
      </c>
      <c r="Z9" s="142">
        <f t="shared" si="10"/>
        <v>0</v>
      </c>
      <c r="AA9" s="142">
        <f t="shared" si="10"/>
        <v>0</v>
      </c>
      <c r="AB9" s="142">
        <f t="shared" si="10"/>
        <v>17.021276595744681</v>
      </c>
      <c r="AC9" s="245">
        <v>496.87179487179486</v>
      </c>
      <c r="AD9" s="143">
        <f>AD19</f>
        <v>47</v>
      </c>
      <c r="AE9" s="142">
        <f t="shared" si="11"/>
        <v>34.042553191489361</v>
      </c>
      <c r="AF9" s="142">
        <f t="shared" si="11"/>
        <v>14.893617021276595</v>
      </c>
      <c r="AG9" s="142">
        <f t="shared" si="11"/>
        <v>19.148936170212767</v>
      </c>
      <c r="AH9" s="142">
        <f t="shared" si="11"/>
        <v>17.021276595744681</v>
      </c>
      <c r="AI9" s="142">
        <f t="shared" si="11"/>
        <v>4.2553191489361701</v>
      </c>
      <c r="AJ9" s="142">
        <f t="shared" si="11"/>
        <v>0</v>
      </c>
      <c r="AK9" s="142">
        <f t="shared" si="11"/>
        <v>10.638297872340425</v>
      </c>
      <c r="AL9" s="245">
        <v>5950.2142857142853</v>
      </c>
    </row>
    <row r="10" spans="1:38" ht="15" customHeight="1" x14ac:dyDescent="0.15">
      <c r="A10" s="236"/>
      <c r="B10" s="152" t="s">
        <v>840</v>
      </c>
      <c r="C10" s="147">
        <f>C20</f>
        <v>35</v>
      </c>
      <c r="D10" s="133">
        <f t="shared" si="8"/>
        <v>5.7142857142857144</v>
      </c>
      <c r="E10" s="133">
        <f t="shared" si="8"/>
        <v>0</v>
      </c>
      <c r="F10" s="133">
        <f t="shared" si="8"/>
        <v>11.428571428571429</v>
      </c>
      <c r="G10" s="133">
        <f t="shared" si="8"/>
        <v>11.428571428571429</v>
      </c>
      <c r="H10" s="133">
        <f t="shared" si="8"/>
        <v>11.428571428571429</v>
      </c>
      <c r="I10" s="133">
        <f t="shared" si="8"/>
        <v>0</v>
      </c>
      <c r="J10" s="133">
        <f t="shared" si="8"/>
        <v>60</v>
      </c>
      <c r="K10" s="238">
        <v>61.592365182037881</v>
      </c>
      <c r="L10" s="147">
        <f>L20</f>
        <v>35</v>
      </c>
      <c r="M10" s="133">
        <f t="shared" si="12"/>
        <v>11.428571428571429</v>
      </c>
      <c r="N10" s="133">
        <f t="shared" si="12"/>
        <v>28.571428571428569</v>
      </c>
      <c r="O10" s="133">
        <f t="shared" si="12"/>
        <v>5.7142857142857144</v>
      </c>
      <c r="P10" s="133">
        <f t="shared" si="12"/>
        <v>20</v>
      </c>
      <c r="Q10" s="133">
        <f t="shared" si="12"/>
        <v>8.5714285714285712</v>
      </c>
      <c r="R10" s="133">
        <f t="shared" si="12"/>
        <v>2.8571428571428572</v>
      </c>
      <c r="S10" s="133">
        <f t="shared" si="12"/>
        <v>22.857142857142858</v>
      </c>
      <c r="T10" s="238">
        <v>8862.7407407407409</v>
      </c>
      <c r="U10" s="147">
        <f>U20</f>
        <v>35</v>
      </c>
      <c r="V10" s="133">
        <f t="shared" si="10"/>
        <v>60</v>
      </c>
      <c r="W10" s="133">
        <f t="shared" si="10"/>
        <v>0</v>
      </c>
      <c r="X10" s="133">
        <f t="shared" si="10"/>
        <v>2.8571428571428572</v>
      </c>
      <c r="Y10" s="133">
        <f t="shared" si="10"/>
        <v>0</v>
      </c>
      <c r="Z10" s="133">
        <f t="shared" si="10"/>
        <v>0</v>
      </c>
      <c r="AA10" s="133">
        <f t="shared" si="10"/>
        <v>0</v>
      </c>
      <c r="AB10" s="133">
        <f t="shared" si="10"/>
        <v>37.142857142857146</v>
      </c>
      <c r="AC10" s="238">
        <v>235</v>
      </c>
      <c r="AD10" s="147">
        <f>AD20</f>
        <v>35</v>
      </c>
      <c r="AE10" s="133">
        <f t="shared" si="11"/>
        <v>25.714285714285712</v>
      </c>
      <c r="AF10" s="133">
        <f t="shared" si="11"/>
        <v>14.285714285714285</v>
      </c>
      <c r="AG10" s="133">
        <f t="shared" si="11"/>
        <v>14.285714285714285</v>
      </c>
      <c r="AH10" s="133">
        <f t="shared" si="11"/>
        <v>8.5714285714285712</v>
      </c>
      <c r="AI10" s="133">
        <f t="shared" si="11"/>
        <v>2.8571428571428572</v>
      </c>
      <c r="AJ10" s="133">
        <f t="shared" si="11"/>
        <v>0</v>
      </c>
      <c r="AK10" s="133">
        <f t="shared" si="11"/>
        <v>34.285714285714285</v>
      </c>
      <c r="AL10" s="238">
        <v>4892.913043478261</v>
      </c>
    </row>
    <row r="14" spans="1:38" ht="15" customHeight="1" x14ac:dyDescent="0.15">
      <c r="A14" s="230" t="s">
        <v>868</v>
      </c>
      <c r="B14" s="231"/>
      <c r="C14" s="156">
        <v>1601</v>
      </c>
      <c r="D14" s="156">
        <v>171</v>
      </c>
      <c r="E14" s="156">
        <v>116</v>
      </c>
      <c r="F14" s="156">
        <v>101</v>
      </c>
      <c r="G14" s="156">
        <v>123</v>
      </c>
      <c r="H14" s="156">
        <v>407</v>
      </c>
      <c r="I14" s="156">
        <v>20</v>
      </c>
      <c r="J14" s="156">
        <v>663</v>
      </c>
      <c r="K14" s="156"/>
      <c r="L14" s="156">
        <v>1582</v>
      </c>
      <c r="M14" s="156">
        <v>292</v>
      </c>
      <c r="N14" s="156">
        <v>424</v>
      </c>
      <c r="O14" s="156">
        <v>177</v>
      </c>
      <c r="P14" s="156">
        <v>283</v>
      </c>
      <c r="Q14" s="156">
        <v>152</v>
      </c>
      <c r="R14" s="156">
        <v>55</v>
      </c>
      <c r="S14" s="156">
        <v>199</v>
      </c>
      <c r="T14" s="156"/>
      <c r="U14" s="156">
        <v>1582</v>
      </c>
      <c r="V14" s="156">
        <v>1096</v>
      </c>
      <c r="W14" s="156">
        <v>5</v>
      </c>
      <c r="X14" s="156">
        <v>30</v>
      </c>
      <c r="Y14" s="156">
        <v>41</v>
      </c>
      <c r="Z14" s="156">
        <v>21</v>
      </c>
      <c r="AA14" s="156">
        <v>0</v>
      </c>
      <c r="AB14" s="156">
        <v>389</v>
      </c>
      <c r="AC14" s="156"/>
      <c r="AD14" s="156">
        <v>1582</v>
      </c>
      <c r="AE14" s="156">
        <v>384</v>
      </c>
      <c r="AF14" s="156">
        <v>218</v>
      </c>
      <c r="AG14" s="156">
        <v>278</v>
      </c>
      <c r="AH14" s="156">
        <v>298</v>
      </c>
      <c r="AI14" s="156">
        <v>93</v>
      </c>
      <c r="AJ14" s="156">
        <v>17</v>
      </c>
      <c r="AK14" s="156">
        <v>294</v>
      </c>
      <c r="AL14" s="156"/>
    </row>
    <row r="15" spans="1:38" ht="15" customHeight="1" x14ac:dyDescent="0.15">
      <c r="A15" s="236"/>
      <c r="B15" s="237"/>
      <c r="C15" s="156"/>
      <c r="D15" s="156"/>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row>
    <row r="16" spans="1:38" ht="15" customHeight="1" x14ac:dyDescent="0.15">
      <c r="A16" s="242" t="s">
        <v>941</v>
      </c>
      <c r="B16" s="243" t="s">
        <v>942</v>
      </c>
      <c r="C16" s="156">
        <v>157</v>
      </c>
      <c r="D16" s="156">
        <v>19</v>
      </c>
      <c r="E16" s="156">
        <v>7</v>
      </c>
      <c r="F16" s="156">
        <v>7</v>
      </c>
      <c r="G16" s="156">
        <v>14</v>
      </c>
      <c r="H16" s="156">
        <v>33</v>
      </c>
      <c r="I16" s="156">
        <v>5</v>
      </c>
      <c r="J16" s="156">
        <v>72</v>
      </c>
      <c r="K16" s="156"/>
      <c r="L16" s="156">
        <v>156</v>
      </c>
      <c r="M16" s="156">
        <v>30</v>
      </c>
      <c r="N16" s="156">
        <v>45</v>
      </c>
      <c r="O16" s="156">
        <v>19</v>
      </c>
      <c r="P16" s="156">
        <v>24</v>
      </c>
      <c r="Q16" s="156">
        <v>14</v>
      </c>
      <c r="R16" s="156">
        <v>4</v>
      </c>
      <c r="S16" s="156">
        <v>20</v>
      </c>
      <c r="T16" s="156"/>
      <c r="U16" s="156">
        <v>156</v>
      </c>
      <c r="V16" s="156">
        <v>96</v>
      </c>
      <c r="W16" s="156">
        <v>2</v>
      </c>
      <c r="X16" s="156">
        <v>4</v>
      </c>
      <c r="Y16" s="156">
        <v>5</v>
      </c>
      <c r="Z16" s="156">
        <v>1</v>
      </c>
      <c r="AA16" s="156">
        <v>0</v>
      </c>
      <c r="AB16" s="156">
        <v>48</v>
      </c>
      <c r="AC16" s="156"/>
      <c r="AD16" s="156">
        <v>156</v>
      </c>
      <c r="AE16" s="156">
        <v>27</v>
      </c>
      <c r="AF16" s="156">
        <v>18</v>
      </c>
      <c r="AG16" s="156">
        <v>41</v>
      </c>
      <c r="AH16" s="156">
        <v>28</v>
      </c>
      <c r="AI16" s="156">
        <v>4</v>
      </c>
      <c r="AJ16" s="156">
        <v>1</v>
      </c>
      <c r="AK16" s="156">
        <v>37</v>
      </c>
      <c r="AL16" s="156"/>
    </row>
    <row r="17" spans="1:38" ht="15" customHeight="1" x14ac:dyDescent="0.15">
      <c r="A17" s="150" t="s">
        <v>735</v>
      </c>
      <c r="B17" s="244" t="s">
        <v>943</v>
      </c>
      <c r="C17" s="156">
        <v>929</v>
      </c>
      <c r="D17" s="156">
        <v>93</v>
      </c>
      <c r="E17" s="156">
        <v>75</v>
      </c>
      <c r="F17" s="156">
        <v>73</v>
      </c>
      <c r="G17" s="156">
        <v>60</v>
      </c>
      <c r="H17" s="156">
        <v>239</v>
      </c>
      <c r="I17" s="156">
        <v>11</v>
      </c>
      <c r="J17" s="156">
        <v>378</v>
      </c>
      <c r="K17" s="156"/>
      <c r="L17" s="156">
        <v>915</v>
      </c>
      <c r="M17" s="156">
        <v>173</v>
      </c>
      <c r="N17" s="156">
        <v>269</v>
      </c>
      <c r="O17" s="156">
        <v>98</v>
      </c>
      <c r="P17" s="156">
        <v>145</v>
      </c>
      <c r="Q17" s="156">
        <v>82</v>
      </c>
      <c r="R17" s="156">
        <v>29</v>
      </c>
      <c r="S17" s="156">
        <v>119</v>
      </c>
      <c r="T17" s="156"/>
      <c r="U17" s="156">
        <v>915</v>
      </c>
      <c r="V17" s="156">
        <v>626</v>
      </c>
      <c r="W17" s="156">
        <v>3</v>
      </c>
      <c r="X17" s="156">
        <v>20</v>
      </c>
      <c r="Y17" s="156">
        <v>21</v>
      </c>
      <c r="Z17" s="156">
        <v>10</v>
      </c>
      <c r="AA17" s="156">
        <v>0</v>
      </c>
      <c r="AB17" s="156">
        <v>235</v>
      </c>
      <c r="AC17" s="156"/>
      <c r="AD17" s="156">
        <v>915</v>
      </c>
      <c r="AE17" s="156">
        <v>209</v>
      </c>
      <c r="AF17" s="156">
        <v>137</v>
      </c>
      <c r="AG17" s="156">
        <v>153</v>
      </c>
      <c r="AH17" s="156">
        <v>178</v>
      </c>
      <c r="AI17" s="156">
        <v>46</v>
      </c>
      <c r="AJ17" s="156">
        <v>9</v>
      </c>
      <c r="AK17" s="156">
        <v>183</v>
      </c>
      <c r="AL17" s="156"/>
    </row>
    <row r="18" spans="1:38" ht="15" customHeight="1" x14ac:dyDescent="0.15">
      <c r="A18" s="251" t="s">
        <v>736</v>
      </c>
      <c r="B18" s="244" t="s">
        <v>944</v>
      </c>
      <c r="C18" s="156">
        <v>431</v>
      </c>
      <c r="D18" s="156">
        <v>48</v>
      </c>
      <c r="E18" s="156">
        <v>29</v>
      </c>
      <c r="F18" s="156">
        <v>16</v>
      </c>
      <c r="G18" s="156">
        <v>41</v>
      </c>
      <c r="H18" s="156">
        <v>122</v>
      </c>
      <c r="I18" s="156">
        <v>2</v>
      </c>
      <c r="J18" s="156">
        <v>173</v>
      </c>
      <c r="K18" s="156"/>
      <c r="L18" s="156">
        <v>429</v>
      </c>
      <c r="M18" s="156">
        <v>74</v>
      </c>
      <c r="N18" s="156">
        <v>91</v>
      </c>
      <c r="O18" s="156">
        <v>55</v>
      </c>
      <c r="P18" s="156">
        <v>94</v>
      </c>
      <c r="Q18" s="156">
        <v>51</v>
      </c>
      <c r="R18" s="156">
        <v>18</v>
      </c>
      <c r="S18" s="156">
        <v>46</v>
      </c>
      <c r="T18" s="156"/>
      <c r="U18" s="156">
        <v>429</v>
      </c>
      <c r="V18" s="156">
        <v>315</v>
      </c>
      <c r="W18" s="156">
        <v>0</v>
      </c>
      <c r="X18" s="156">
        <v>5</v>
      </c>
      <c r="Y18" s="156">
        <v>14</v>
      </c>
      <c r="Z18" s="156">
        <v>10</v>
      </c>
      <c r="AA18" s="156">
        <v>0</v>
      </c>
      <c r="AB18" s="156">
        <v>85</v>
      </c>
      <c r="AC18" s="156"/>
      <c r="AD18" s="156">
        <v>429</v>
      </c>
      <c r="AE18" s="156">
        <v>123</v>
      </c>
      <c r="AF18" s="156">
        <v>51</v>
      </c>
      <c r="AG18" s="156">
        <v>70</v>
      </c>
      <c r="AH18" s="156">
        <v>81</v>
      </c>
      <c r="AI18" s="156">
        <v>40</v>
      </c>
      <c r="AJ18" s="156">
        <v>7</v>
      </c>
      <c r="AK18" s="156">
        <v>57</v>
      </c>
      <c r="AL18" s="156"/>
    </row>
    <row r="19" spans="1:38" ht="15" customHeight="1" x14ac:dyDescent="0.15">
      <c r="A19" s="150" t="s">
        <v>737</v>
      </c>
      <c r="B19" s="244" t="s">
        <v>615</v>
      </c>
      <c r="C19" s="156">
        <v>49</v>
      </c>
      <c r="D19" s="156">
        <v>9</v>
      </c>
      <c r="E19" s="156">
        <v>5</v>
      </c>
      <c r="F19" s="156">
        <v>1</v>
      </c>
      <c r="G19" s="156">
        <v>4</v>
      </c>
      <c r="H19" s="156">
        <v>9</v>
      </c>
      <c r="I19" s="156">
        <v>2</v>
      </c>
      <c r="J19" s="156">
        <v>19</v>
      </c>
      <c r="K19" s="156"/>
      <c r="L19" s="156">
        <v>47</v>
      </c>
      <c r="M19" s="156">
        <v>11</v>
      </c>
      <c r="N19" s="156">
        <v>9</v>
      </c>
      <c r="O19" s="156">
        <v>3</v>
      </c>
      <c r="P19" s="156">
        <v>13</v>
      </c>
      <c r="Q19" s="156">
        <v>2</v>
      </c>
      <c r="R19" s="156">
        <v>3</v>
      </c>
      <c r="S19" s="156">
        <v>6</v>
      </c>
      <c r="T19" s="156"/>
      <c r="U19" s="156">
        <v>47</v>
      </c>
      <c r="V19" s="156">
        <v>38</v>
      </c>
      <c r="W19" s="156">
        <v>0</v>
      </c>
      <c r="X19" s="156">
        <v>0</v>
      </c>
      <c r="Y19" s="156">
        <v>1</v>
      </c>
      <c r="Z19" s="156">
        <v>0</v>
      </c>
      <c r="AA19" s="156">
        <v>0</v>
      </c>
      <c r="AB19" s="156">
        <v>8</v>
      </c>
      <c r="AC19" s="156"/>
      <c r="AD19" s="156">
        <v>47</v>
      </c>
      <c r="AE19" s="156">
        <v>16</v>
      </c>
      <c r="AF19" s="156">
        <v>7</v>
      </c>
      <c r="AG19" s="156">
        <v>9</v>
      </c>
      <c r="AH19" s="156">
        <v>8</v>
      </c>
      <c r="AI19" s="156">
        <v>2</v>
      </c>
      <c r="AJ19" s="156">
        <v>0</v>
      </c>
      <c r="AK19" s="156">
        <v>5</v>
      </c>
      <c r="AL19" s="156"/>
    </row>
    <row r="20" spans="1:38" ht="15" customHeight="1" x14ac:dyDescent="0.15">
      <c r="A20" s="236"/>
      <c r="B20" s="152" t="s">
        <v>840</v>
      </c>
      <c r="C20" s="156">
        <v>35</v>
      </c>
      <c r="D20" s="156">
        <v>2</v>
      </c>
      <c r="E20" s="156">
        <v>0</v>
      </c>
      <c r="F20" s="156">
        <v>4</v>
      </c>
      <c r="G20" s="156">
        <v>4</v>
      </c>
      <c r="H20" s="156">
        <v>4</v>
      </c>
      <c r="I20" s="156">
        <v>0</v>
      </c>
      <c r="J20" s="156">
        <v>21</v>
      </c>
      <c r="K20" s="156"/>
      <c r="L20" s="156">
        <v>35</v>
      </c>
      <c r="M20" s="156">
        <v>4</v>
      </c>
      <c r="N20" s="156">
        <v>10</v>
      </c>
      <c r="O20" s="156">
        <v>2</v>
      </c>
      <c r="P20" s="156">
        <v>7</v>
      </c>
      <c r="Q20" s="156">
        <v>3</v>
      </c>
      <c r="R20" s="156">
        <v>1</v>
      </c>
      <c r="S20" s="156">
        <v>8</v>
      </c>
      <c r="T20" s="156"/>
      <c r="U20" s="156">
        <v>35</v>
      </c>
      <c r="V20" s="156">
        <v>21</v>
      </c>
      <c r="W20" s="156">
        <v>0</v>
      </c>
      <c r="X20" s="156">
        <v>1</v>
      </c>
      <c r="Y20" s="156">
        <v>0</v>
      </c>
      <c r="Z20" s="156">
        <v>0</v>
      </c>
      <c r="AA20" s="156">
        <v>0</v>
      </c>
      <c r="AB20" s="156">
        <v>13</v>
      </c>
      <c r="AC20" s="156"/>
      <c r="AD20" s="156">
        <v>35</v>
      </c>
      <c r="AE20" s="156">
        <v>9</v>
      </c>
      <c r="AF20" s="156">
        <v>5</v>
      </c>
      <c r="AG20" s="156">
        <v>5</v>
      </c>
      <c r="AH20" s="156">
        <v>3</v>
      </c>
      <c r="AI20" s="156">
        <v>1</v>
      </c>
      <c r="AJ20" s="156">
        <v>0</v>
      </c>
      <c r="AK20" s="156">
        <v>12</v>
      </c>
      <c r="AL20" s="156"/>
    </row>
  </sheetData>
  <phoneticPr fontId="1"/>
  <pageMargins left="0.39370078740157483" right="0.39370078740157483" top="0.70866141732283472" bottom="0.39370078740157483" header="0.31496062992125984" footer="0.19685039370078741"/>
  <pageSetup paperSize="9" scale="85" orientation="landscape" horizontalDpi="200" verticalDpi="200" r:id="rId1"/>
  <headerFooter alignWithMargins="0">
    <oddHeader>&amp;R[５．その他]　
&amp;A  (&amp;P/&amp;N)</oddHeader>
  </headerFooter>
  <colBreaks count="4" manualBreakCount="4">
    <brk id="2" max="1048575" man="1"/>
    <brk id="11" max="1048575" man="1"/>
    <brk id="20" max="1048575" man="1"/>
    <brk id="2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39"/>
  <sheetViews>
    <sheetView showGridLines="0" zoomScaleNormal="100" zoomScaleSheetLayoutView="70" workbookViewId="0">
      <pane xSplit="3" ySplit="3" topLeftCell="D4" activePane="bottomRight" state="frozen"/>
      <selection pane="topRight"/>
      <selection pane="bottomLeft"/>
      <selection pane="bottomRight"/>
    </sheetView>
  </sheetViews>
  <sheetFormatPr defaultColWidth="8" defaultRowHeight="15" customHeight="1" x14ac:dyDescent="0.15"/>
  <cols>
    <col min="1" max="1" width="11.85546875" style="114" customWidth="1"/>
    <col min="2" max="2" width="16.28515625" style="114" customWidth="1"/>
    <col min="3" max="3" width="11.140625" style="114" customWidth="1"/>
    <col min="4" max="15" width="7.85546875" style="114" customWidth="1"/>
    <col min="16" max="48" width="8" style="114" customWidth="1"/>
    <col min="49" max="16384" width="8" style="114"/>
  </cols>
  <sheetData>
    <row r="1" spans="1:48" ht="15" customHeight="1" x14ac:dyDescent="0.15">
      <c r="D1" s="114" t="s">
        <v>443</v>
      </c>
      <c r="P1" s="114" t="s">
        <v>444</v>
      </c>
      <c r="AA1" s="114" t="s">
        <v>445</v>
      </c>
      <c r="AL1" s="114" t="s">
        <v>446</v>
      </c>
    </row>
    <row r="2" spans="1:48" ht="15" customHeight="1" x14ac:dyDescent="0.15">
      <c r="D2" s="292" t="s">
        <v>443</v>
      </c>
      <c r="E2" s="293"/>
      <c r="F2" s="293"/>
      <c r="G2" s="293"/>
      <c r="H2" s="293"/>
      <c r="I2" s="293"/>
      <c r="J2" s="293"/>
      <c r="K2" s="293"/>
      <c r="L2" s="293"/>
      <c r="M2" s="293"/>
      <c r="N2" s="293"/>
      <c r="O2" s="294"/>
    </row>
    <row r="3" spans="1:48" s="123" customFormat="1" ht="63" customHeight="1" x14ac:dyDescent="0.15">
      <c r="A3" s="115"/>
      <c r="B3" s="116"/>
      <c r="C3" s="117"/>
      <c r="D3" s="118" t="s">
        <v>327</v>
      </c>
      <c r="E3" s="119" t="s">
        <v>447</v>
      </c>
      <c r="F3" s="119" t="s">
        <v>448</v>
      </c>
      <c r="G3" s="119" t="s">
        <v>449</v>
      </c>
      <c r="H3" s="119" t="s">
        <v>450</v>
      </c>
      <c r="I3" s="119" t="s">
        <v>451</v>
      </c>
      <c r="J3" s="119" t="s">
        <v>452</v>
      </c>
      <c r="K3" s="119" t="s">
        <v>453</v>
      </c>
      <c r="L3" s="119" t="s">
        <v>454</v>
      </c>
      <c r="M3" s="120" t="s">
        <v>455</v>
      </c>
      <c r="N3" s="119" t="s">
        <v>456</v>
      </c>
      <c r="O3" s="120" t="s">
        <v>332</v>
      </c>
      <c r="P3" s="121" t="s">
        <v>327</v>
      </c>
      <c r="Q3" s="122" t="s">
        <v>447</v>
      </c>
      <c r="R3" s="122" t="s">
        <v>448</v>
      </c>
      <c r="S3" s="122" t="s">
        <v>449</v>
      </c>
      <c r="T3" s="122" t="s">
        <v>450</v>
      </c>
      <c r="U3" s="122" t="s">
        <v>451</v>
      </c>
      <c r="V3" s="122" t="s">
        <v>453</v>
      </c>
      <c r="W3" s="122" t="s">
        <v>454</v>
      </c>
      <c r="X3" s="121" t="s">
        <v>455</v>
      </c>
      <c r="Y3" s="122" t="s">
        <v>456</v>
      </c>
      <c r="Z3" s="121" t="s">
        <v>332</v>
      </c>
      <c r="AA3" s="121" t="s">
        <v>327</v>
      </c>
      <c r="AB3" s="122" t="s">
        <v>447</v>
      </c>
      <c r="AC3" s="122" t="s">
        <v>448</v>
      </c>
      <c r="AD3" s="122" t="s">
        <v>449</v>
      </c>
      <c r="AE3" s="122" t="s">
        <v>450</v>
      </c>
      <c r="AF3" s="122" t="s">
        <v>451</v>
      </c>
      <c r="AG3" s="122" t="s">
        <v>453</v>
      </c>
      <c r="AH3" s="122" t="s">
        <v>454</v>
      </c>
      <c r="AI3" s="121" t="s">
        <v>455</v>
      </c>
      <c r="AJ3" s="122" t="s">
        <v>456</v>
      </c>
      <c r="AK3" s="121" t="s">
        <v>332</v>
      </c>
      <c r="AL3" s="121" t="s">
        <v>327</v>
      </c>
      <c r="AM3" s="122" t="s">
        <v>447</v>
      </c>
      <c r="AN3" s="122" t="s">
        <v>448</v>
      </c>
      <c r="AO3" s="122" t="s">
        <v>449</v>
      </c>
      <c r="AP3" s="122" t="s">
        <v>450</v>
      </c>
      <c r="AQ3" s="122" t="s">
        <v>451</v>
      </c>
      <c r="AR3" s="122" t="s">
        <v>453</v>
      </c>
      <c r="AS3" s="122" t="s">
        <v>454</v>
      </c>
      <c r="AT3" s="121" t="s">
        <v>455</v>
      </c>
      <c r="AU3" s="122" t="s">
        <v>456</v>
      </c>
      <c r="AV3" s="121" t="s">
        <v>332</v>
      </c>
    </row>
    <row r="4" spans="1:48" ht="15" customHeight="1" x14ac:dyDescent="0.15">
      <c r="A4" s="124" t="s">
        <v>333</v>
      </c>
      <c r="B4" s="125" t="s">
        <v>334</v>
      </c>
      <c r="C4" s="126" t="s">
        <v>335</v>
      </c>
      <c r="D4" s="127">
        <v>577</v>
      </c>
      <c r="E4" s="127">
        <f t="shared" ref="E4:AV4" si="0">E72</f>
        <v>471</v>
      </c>
      <c r="F4" s="127">
        <f t="shared" si="0"/>
        <v>389</v>
      </c>
      <c r="G4" s="127">
        <f t="shared" si="0"/>
        <v>489</v>
      </c>
      <c r="H4" s="127">
        <f t="shared" si="0"/>
        <v>491</v>
      </c>
      <c r="I4" s="127">
        <f t="shared" si="0"/>
        <v>442</v>
      </c>
      <c r="J4" s="127">
        <f t="shared" si="0"/>
        <v>454</v>
      </c>
      <c r="K4" s="127">
        <f t="shared" si="0"/>
        <v>411</v>
      </c>
      <c r="L4" s="127">
        <f t="shared" si="0"/>
        <v>377</v>
      </c>
      <c r="M4" s="127">
        <f t="shared" si="0"/>
        <v>64</v>
      </c>
      <c r="N4" s="127">
        <f t="shared" si="0"/>
        <v>2</v>
      </c>
      <c r="O4" s="128">
        <f t="shared" si="0"/>
        <v>49</v>
      </c>
      <c r="P4" s="128">
        <f t="shared" si="0"/>
        <v>577</v>
      </c>
      <c r="Q4" s="128">
        <f t="shared" si="0"/>
        <v>345</v>
      </c>
      <c r="R4" s="128">
        <f t="shared" si="0"/>
        <v>220</v>
      </c>
      <c r="S4" s="128">
        <f t="shared" si="0"/>
        <v>340</v>
      </c>
      <c r="T4" s="128">
        <f t="shared" si="0"/>
        <v>328</v>
      </c>
      <c r="U4" s="128">
        <f t="shared" si="0"/>
        <v>258</v>
      </c>
      <c r="V4" s="128">
        <f t="shared" si="0"/>
        <v>226</v>
      </c>
      <c r="W4" s="128">
        <f t="shared" si="0"/>
        <v>216</v>
      </c>
      <c r="X4" s="128">
        <f t="shared" si="0"/>
        <v>32</v>
      </c>
      <c r="Y4" s="128">
        <f t="shared" si="0"/>
        <v>12</v>
      </c>
      <c r="Z4" s="128">
        <f t="shared" si="0"/>
        <v>203</v>
      </c>
      <c r="AA4" s="128">
        <f t="shared" si="0"/>
        <v>577</v>
      </c>
      <c r="AB4" s="128">
        <f t="shared" si="0"/>
        <v>154</v>
      </c>
      <c r="AC4" s="128">
        <f t="shared" si="0"/>
        <v>55</v>
      </c>
      <c r="AD4" s="128">
        <f t="shared" si="0"/>
        <v>150</v>
      </c>
      <c r="AE4" s="128">
        <f t="shared" si="0"/>
        <v>122</v>
      </c>
      <c r="AF4" s="128">
        <f t="shared" si="0"/>
        <v>64</v>
      </c>
      <c r="AG4" s="128">
        <f t="shared" si="0"/>
        <v>39</v>
      </c>
      <c r="AH4" s="128">
        <f t="shared" si="0"/>
        <v>41</v>
      </c>
      <c r="AI4" s="128">
        <f t="shared" si="0"/>
        <v>10</v>
      </c>
      <c r="AJ4" s="128">
        <f t="shared" si="0"/>
        <v>19</v>
      </c>
      <c r="AK4" s="128">
        <f t="shared" si="0"/>
        <v>396</v>
      </c>
      <c r="AL4" s="128">
        <f t="shared" si="0"/>
        <v>577</v>
      </c>
      <c r="AM4" s="128">
        <f t="shared" si="0"/>
        <v>270</v>
      </c>
      <c r="AN4" s="128">
        <f t="shared" si="0"/>
        <v>119</v>
      </c>
      <c r="AO4" s="128">
        <f t="shared" si="0"/>
        <v>266</v>
      </c>
      <c r="AP4" s="128">
        <f t="shared" si="0"/>
        <v>227</v>
      </c>
      <c r="AQ4" s="128">
        <f t="shared" si="0"/>
        <v>99</v>
      </c>
      <c r="AR4" s="128">
        <f t="shared" si="0"/>
        <v>50</v>
      </c>
      <c r="AS4" s="128">
        <f t="shared" si="0"/>
        <v>50</v>
      </c>
      <c r="AT4" s="128">
        <f t="shared" si="0"/>
        <v>26</v>
      </c>
      <c r="AU4" s="128">
        <f t="shared" si="0"/>
        <v>8</v>
      </c>
      <c r="AV4" s="128">
        <f t="shared" si="0"/>
        <v>279</v>
      </c>
    </row>
    <row r="5" spans="1:48" ht="15" customHeight="1" x14ac:dyDescent="0.15">
      <c r="A5" s="125" t="s">
        <v>457</v>
      </c>
      <c r="B5" s="129"/>
      <c r="C5" s="130"/>
      <c r="D5" s="131" t="s">
        <v>458</v>
      </c>
      <c r="E5" s="132">
        <f t="shared" ref="E5:O5" si="1">E4/$D4*100</f>
        <v>81.629116117850955</v>
      </c>
      <c r="F5" s="132">
        <f t="shared" si="1"/>
        <v>67.417677642980934</v>
      </c>
      <c r="G5" s="132">
        <f t="shared" si="1"/>
        <v>84.748700173310226</v>
      </c>
      <c r="H5" s="132">
        <f t="shared" si="1"/>
        <v>85.09532062391682</v>
      </c>
      <c r="I5" s="132">
        <f t="shared" si="1"/>
        <v>76.603119584055463</v>
      </c>
      <c r="J5" s="132">
        <f t="shared" si="1"/>
        <v>78.682842287694982</v>
      </c>
      <c r="K5" s="132">
        <f t="shared" si="1"/>
        <v>71.230502599653377</v>
      </c>
      <c r="L5" s="132">
        <f t="shared" si="1"/>
        <v>65.337954939341429</v>
      </c>
      <c r="M5" s="132">
        <f t="shared" si="1"/>
        <v>11.091854419410744</v>
      </c>
      <c r="N5" s="132">
        <f t="shared" si="1"/>
        <v>0.34662045060658575</v>
      </c>
      <c r="O5" s="133">
        <f t="shared" si="1"/>
        <v>8.492201039861353</v>
      </c>
      <c r="P5" s="134" t="str">
        <f>IF(SUM(Q5:Z5)&gt;100,"－",SUM(Q5:Z5))</f>
        <v>－</v>
      </c>
      <c r="Q5" s="133">
        <f t="shared" ref="Q5:Z5" si="2">Q4/$P4*100</f>
        <v>59.792027729636047</v>
      </c>
      <c r="R5" s="133">
        <f t="shared" si="2"/>
        <v>38.128249566724435</v>
      </c>
      <c r="S5" s="133">
        <f t="shared" si="2"/>
        <v>58.925476603119584</v>
      </c>
      <c r="T5" s="133">
        <f t="shared" si="2"/>
        <v>56.845753899480066</v>
      </c>
      <c r="U5" s="133">
        <f t="shared" si="2"/>
        <v>44.71403812824957</v>
      </c>
      <c r="V5" s="133">
        <f t="shared" si="2"/>
        <v>39.168110918544194</v>
      </c>
      <c r="W5" s="133">
        <f t="shared" si="2"/>
        <v>37.435008665511269</v>
      </c>
      <c r="X5" s="133">
        <f t="shared" si="2"/>
        <v>5.545927209705372</v>
      </c>
      <c r="Y5" s="133">
        <f t="shared" si="2"/>
        <v>2.0797227036395149</v>
      </c>
      <c r="Z5" s="133">
        <f t="shared" si="2"/>
        <v>35.181975736568454</v>
      </c>
      <c r="AA5" s="134" t="str">
        <f>IF(SUM(AB5:AK5)&gt;100,"－",SUM(AB5:AK5))</f>
        <v>－</v>
      </c>
      <c r="AB5" s="133">
        <f t="shared" ref="AB5:AK5" si="3">AB4/$AA4*100</f>
        <v>26.689774696707108</v>
      </c>
      <c r="AC5" s="133">
        <f t="shared" si="3"/>
        <v>9.5320623916811087</v>
      </c>
      <c r="AD5" s="133">
        <f t="shared" si="3"/>
        <v>25.996533795493939</v>
      </c>
      <c r="AE5" s="133">
        <f t="shared" si="3"/>
        <v>21.143847487001732</v>
      </c>
      <c r="AF5" s="133">
        <f t="shared" si="3"/>
        <v>11.091854419410744</v>
      </c>
      <c r="AG5" s="133">
        <f t="shared" si="3"/>
        <v>6.7590987868284227</v>
      </c>
      <c r="AH5" s="133">
        <f t="shared" si="3"/>
        <v>7.1057192374350082</v>
      </c>
      <c r="AI5" s="133">
        <f t="shared" si="3"/>
        <v>1.733102253032929</v>
      </c>
      <c r="AJ5" s="133">
        <f t="shared" si="3"/>
        <v>3.2928942807625647</v>
      </c>
      <c r="AK5" s="133">
        <f t="shared" si="3"/>
        <v>68.630849220103983</v>
      </c>
      <c r="AL5" s="134" t="str">
        <f>IF(SUM(AM5:AV5)&gt;100,"－",SUM(AM5:AV5))</f>
        <v>－</v>
      </c>
      <c r="AM5" s="133">
        <f t="shared" ref="AM5:AV5" si="4">AM4/$AA4*100</f>
        <v>46.793760831889081</v>
      </c>
      <c r="AN5" s="133">
        <f t="shared" si="4"/>
        <v>20.623916811091856</v>
      </c>
      <c r="AO5" s="133">
        <f t="shared" si="4"/>
        <v>46.100519930675908</v>
      </c>
      <c r="AP5" s="133">
        <f t="shared" si="4"/>
        <v>39.341421143847491</v>
      </c>
      <c r="AQ5" s="133">
        <f t="shared" si="4"/>
        <v>17.157712305025996</v>
      </c>
      <c r="AR5" s="133">
        <f t="shared" si="4"/>
        <v>8.6655112651646444</v>
      </c>
      <c r="AS5" s="133">
        <f t="shared" si="4"/>
        <v>8.6655112651646444</v>
      </c>
      <c r="AT5" s="133">
        <f t="shared" si="4"/>
        <v>4.5060658578856154</v>
      </c>
      <c r="AU5" s="133">
        <f t="shared" si="4"/>
        <v>1.386481802426343</v>
      </c>
      <c r="AV5" s="133">
        <f t="shared" si="4"/>
        <v>48.353552859618716</v>
      </c>
    </row>
    <row r="6" spans="1:48" ht="15" customHeight="1" x14ac:dyDescent="0.15">
      <c r="A6" s="125" t="s">
        <v>459</v>
      </c>
      <c r="B6" s="125"/>
      <c r="C6" s="135" t="s">
        <v>339</v>
      </c>
      <c r="D6" s="127">
        <v>518</v>
      </c>
      <c r="E6" s="136">
        <f t="shared" ref="E6:O9" si="5">IF($D6=0,0,E74/$D6*100)</f>
        <v>83.204633204633211</v>
      </c>
      <c r="F6" s="137">
        <f t="shared" si="5"/>
        <v>67.760617760617762</v>
      </c>
      <c r="G6" s="136">
        <f t="shared" si="5"/>
        <v>86.679536679536682</v>
      </c>
      <c r="H6" s="136">
        <f t="shared" si="5"/>
        <v>86.486486486486484</v>
      </c>
      <c r="I6" s="138">
        <f t="shared" si="5"/>
        <v>77.992277992277991</v>
      </c>
      <c r="J6" s="137">
        <f t="shared" si="5"/>
        <v>79.536679536679529</v>
      </c>
      <c r="K6" s="138">
        <f t="shared" si="5"/>
        <v>72.39382239382239</v>
      </c>
      <c r="L6" s="138">
        <f t="shared" si="5"/>
        <v>67.181467181467184</v>
      </c>
      <c r="M6" s="137">
        <f t="shared" si="5"/>
        <v>11.196911196911197</v>
      </c>
      <c r="N6" s="137">
        <f t="shared" si="5"/>
        <v>0.19305019305019305</v>
      </c>
      <c r="O6" s="139">
        <f t="shared" si="5"/>
        <v>7.5289575289575295</v>
      </c>
      <c r="P6" s="128">
        <f>P74</f>
        <v>518</v>
      </c>
      <c r="Q6" s="136">
        <f t="shared" ref="Q6:Z9" si="6">IF($P6=0,0,Q74/$P6*100)</f>
        <v>62.355212355212352</v>
      </c>
      <c r="R6" s="136">
        <f t="shared" si="6"/>
        <v>40.34749034749035</v>
      </c>
      <c r="S6" s="136">
        <f t="shared" si="6"/>
        <v>61.969111969111964</v>
      </c>
      <c r="T6" s="136">
        <f t="shared" si="6"/>
        <v>59.45945945945946</v>
      </c>
      <c r="U6" s="136">
        <f t="shared" si="6"/>
        <v>47.876447876447877</v>
      </c>
      <c r="V6" s="136">
        <f t="shared" si="6"/>
        <v>41.698841698841697</v>
      </c>
      <c r="W6" s="136">
        <f t="shared" si="6"/>
        <v>39.382239382239383</v>
      </c>
      <c r="X6" s="139">
        <f t="shared" si="6"/>
        <v>5.9845559845559846</v>
      </c>
      <c r="Y6" s="139">
        <f t="shared" si="6"/>
        <v>2.1235521235521233</v>
      </c>
      <c r="Z6" s="139">
        <f t="shared" si="6"/>
        <v>32.239382239382245</v>
      </c>
      <c r="AA6" s="128">
        <f>AA74</f>
        <v>518</v>
      </c>
      <c r="AB6" s="139">
        <f t="shared" ref="AB6:AK9" si="7">IF($AA6=0,0,AB74/$AA6*100)</f>
        <v>26.640926640926644</v>
      </c>
      <c r="AC6" s="139">
        <f t="shared" si="7"/>
        <v>8.6872586872586872</v>
      </c>
      <c r="AD6" s="139">
        <f t="shared" si="7"/>
        <v>25.868725868725868</v>
      </c>
      <c r="AE6" s="139">
        <f t="shared" si="7"/>
        <v>20.656370656370658</v>
      </c>
      <c r="AF6" s="139">
        <f t="shared" si="7"/>
        <v>10.617760617760617</v>
      </c>
      <c r="AG6" s="139">
        <f t="shared" si="7"/>
        <v>5.7915057915057915</v>
      </c>
      <c r="AH6" s="139">
        <f t="shared" si="7"/>
        <v>6.756756756756757</v>
      </c>
      <c r="AI6" s="139">
        <f t="shared" si="7"/>
        <v>1.5444015444015444</v>
      </c>
      <c r="AJ6" s="139">
        <f t="shared" si="7"/>
        <v>3.2818532818532815</v>
      </c>
      <c r="AK6" s="139">
        <f t="shared" si="7"/>
        <v>68.725868725868722</v>
      </c>
      <c r="AL6" s="128">
        <f>AL74</f>
        <v>518</v>
      </c>
      <c r="AM6" s="139">
        <f t="shared" ref="AM6:AV9" si="8">IF($AA6=0,0,AM74/$AA6*100)</f>
        <v>46.525096525096529</v>
      </c>
      <c r="AN6" s="139">
        <f t="shared" si="8"/>
        <v>21.428571428571427</v>
      </c>
      <c r="AO6" s="139">
        <f t="shared" si="8"/>
        <v>46.138996138996141</v>
      </c>
      <c r="AP6" s="139">
        <f t="shared" si="8"/>
        <v>38.803088803088805</v>
      </c>
      <c r="AQ6" s="139">
        <f t="shared" si="8"/>
        <v>17.760617760617762</v>
      </c>
      <c r="AR6" s="139">
        <f t="shared" si="8"/>
        <v>8.4942084942084932</v>
      </c>
      <c r="AS6" s="139">
        <f t="shared" si="8"/>
        <v>8.6872586872586872</v>
      </c>
      <c r="AT6" s="139">
        <f t="shared" si="8"/>
        <v>4.4401544401544406</v>
      </c>
      <c r="AU6" s="139">
        <f t="shared" si="8"/>
        <v>1.5444015444015444</v>
      </c>
      <c r="AV6" s="139">
        <f t="shared" si="8"/>
        <v>48.262548262548258</v>
      </c>
    </row>
    <row r="7" spans="1:48" ht="15" customHeight="1" x14ac:dyDescent="0.15">
      <c r="A7" s="129"/>
      <c r="B7" s="125"/>
      <c r="C7" s="129" t="s">
        <v>340</v>
      </c>
      <c r="D7" s="140">
        <v>32</v>
      </c>
      <c r="E7" s="141">
        <f t="shared" si="5"/>
        <v>71.875</v>
      </c>
      <c r="F7" s="141">
        <f t="shared" si="5"/>
        <v>62.5</v>
      </c>
      <c r="G7" s="141">
        <f t="shared" si="5"/>
        <v>65.625</v>
      </c>
      <c r="H7" s="141">
        <f t="shared" si="5"/>
        <v>75</v>
      </c>
      <c r="I7" s="141">
        <f t="shared" si="5"/>
        <v>65.625</v>
      </c>
      <c r="J7" s="141">
        <f t="shared" si="5"/>
        <v>68.75</v>
      </c>
      <c r="K7" s="141">
        <f t="shared" si="5"/>
        <v>62.5</v>
      </c>
      <c r="L7" s="141">
        <f t="shared" si="5"/>
        <v>46.875</v>
      </c>
      <c r="M7" s="141">
        <f t="shared" si="5"/>
        <v>12.5</v>
      </c>
      <c r="N7" s="141">
        <f t="shared" si="5"/>
        <v>0</v>
      </c>
      <c r="O7" s="142">
        <f t="shared" si="5"/>
        <v>15.625</v>
      </c>
      <c r="P7" s="143">
        <f>P75</f>
        <v>32</v>
      </c>
      <c r="Q7" s="142">
        <f t="shared" si="6"/>
        <v>37.5</v>
      </c>
      <c r="R7" s="142">
        <f t="shared" si="6"/>
        <v>18.75</v>
      </c>
      <c r="S7" s="142">
        <f t="shared" si="6"/>
        <v>28.125</v>
      </c>
      <c r="T7" s="142">
        <f t="shared" si="6"/>
        <v>31.25</v>
      </c>
      <c r="U7" s="142">
        <f t="shared" si="6"/>
        <v>18.75</v>
      </c>
      <c r="V7" s="142">
        <f t="shared" si="6"/>
        <v>18.75</v>
      </c>
      <c r="W7" s="142">
        <f t="shared" si="6"/>
        <v>21.875</v>
      </c>
      <c r="X7" s="142">
        <f t="shared" si="6"/>
        <v>3.125</v>
      </c>
      <c r="Y7" s="142">
        <f t="shared" si="6"/>
        <v>3.125</v>
      </c>
      <c r="Z7" s="142">
        <f t="shared" si="6"/>
        <v>59.375</v>
      </c>
      <c r="AA7" s="143">
        <f>AA75</f>
        <v>32</v>
      </c>
      <c r="AB7" s="144">
        <f t="shared" si="7"/>
        <v>40.625</v>
      </c>
      <c r="AC7" s="144">
        <f t="shared" si="7"/>
        <v>25</v>
      </c>
      <c r="AD7" s="144">
        <f t="shared" si="7"/>
        <v>37.5</v>
      </c>
      <c r="AE7" s="144">
        <f t="shared" si="7"/>
        <v>34.375</v>
      </c>
      <c r="AF7" s="144">
        <f t="shared" si="7"/>
        <v>21.875</v>
      </c>
      <c r="AG7" s="144">
        <f t="shared" si="7"/>
        <v>18.75</v>
      </c>
      <c r="AH7" s="144">
        <f t="shared" si="7"/>
        <v>15.625</v>
      </c>
      <c r="AI7" s="142">
        <f t="shared" si="7"/>
        <v>6.25</v>
      </c>
      <c r="AJ7" s="142">
        <f t="shared" si="7"/>
        <v>6.25</v>
      </c>
      <c r="AK7" s="142">
        <f t="shared" si="7"/>
        <v>53.125</v>
      </c>
      <c r="AL7" s="143">
        <f>AL75</f>
        <v>32</v>
      </c>
      <c r="AM7" s="142">
        <f t="shared" si="8"/>
        <v>46.875</v>
      </c>
      <c r="AN7" s="142">
        <f t="shared" si="8"/>
        <v>15.625</v>
      </c>
      <c r="AO7" s="142">
        <f t="shared" si="8"/>
        <v>40.625</v>
      </c>
      <c r="AP7" s="142">
        <f t="shared" si="8"/>
        <v>40.625</v>
      </c>
      <c r="AQ7" s="142">
        <f t="shared" si="8"/>
        <v>6.25</v>
      </c>
      <c r="AR7" s="142">
        <f t="shared" si="8"/>
        <v>9.375</v>
      </c>
      <c r="AS7" s="142">
        <f t="shared" si="8"/>
        <v>9.375</v>
      </c>
      <c r="AT7" s="142">
        <f t="shared" si="8"/>
        <v>3.125</v>
      </c>
      <c r="AU7" s="142">
        <f t="shared" si="8"/>
        <v>0</v>
      </c>
      <c r="AV7" s="142">
        <f t="shared" si="8"/>
        <v>53.125</v>
      </c>
    </row>
    <row r="8" spans="1:48" ht="15" customHeight="1" x14ac:dyDescent="0.15">
      <c r="A8" s="125"/>
      <c r="B8" s="129"/>
      <c r="C8" s="129" t="s">
        <v>341</v>
      </c>
      <c r="D8" s="140">
        <v>14</v>
      </c>
      <c r="E8" s="141">
        <f t="shared" si="5"/>
        <v>42.857142857142854</v>
      </c>
      <c r="F8" s="141">
        <f t="shared" si="5"/>
        <v>64.285714285714292</v>
      </c>
      <c r="G8" s="141">
        <f t="shared" si="5"/>
        <v>57.142857142857139</v>
      </c>
      <c r="H8" s="141">
        <f t="shared" si="5"/>
        <v>57.142857142857139</v>
      </c>
      <c r="I8" s="141">
        <f t="shared" si="5"/>
        <v>50</v>
      </c>
      <c r="J8" s="141">
        <f t="shared" si="5"/>
        <v>71.428571428571431</v>
      </c>
      <c r="K8" s="141">
        <f t="shared" si="5"/>
        <v>35.714285714285715</v>
      </c>
      <c r="L8" s="141">
        <f t="shared" si="5"/>
        <v>42.857142857142854</v>
      </c>
      <c r="M8" s="141">
        <f t="shared" si="5"/>
        <v>7.1428571428571423</v>
      </c>
      <c r="N8" s="141">
        <f t="shared" si="5"/>
        <v>7.1428571428571423</v>
      </c>
      <c r="O8" s="142">
        <f t="shared" si="5"/>
        <v>21.428571428571427</v>
      </c>
      <c r="P8" s="143">
        <f>P76</f>
        <v>14</v>
      </c>
      <c r="Q8" s="142">
        <f t="shared" si="6"/>
        <v>35.714285714285715</v>
      </c>
      <c r="R8" s="142">
        <f t="shared" si="6"/>
        <v>28.571428571428569</v>
      </c>
      <c r="S8" s="142">
        <f t="shared" si="6"/>
        <v>35.714285714285715</v>
      </c>
      <c r="T8" s="142">
        <f t="shared" si="6"/>
        <v>35.714285714285715</v>
      </c>
      <c r="U8" s="142">
        <f t="shared" si="6"/>
        <v>21.428571428571427</v>
      </c>
      <c r="V8" s="142">
        <f t="shared" si="6"/>
        <v>14.285714285714285</v>
      </c>
      <c r="W8" s="142">
        <f t="shared" si="6"/>
        <v>21.428571428571427</v>
      </c>
      <c r="X8" s="142">
        <f t="shared" si="6"/>
        <v>0</v>
      </c>
      <c r="Y8" s="142">
        <f t="shared" si="6"/>
        <v>0</v>
      </c>
      <c r="Z8" s="142">
        <f t="shared" si="6"/>
        <v>64.285714285714292</v>
      </c>
      <c r="AA8" s="143">
        <f>AA76</f>
        <v>14</v>
      </c>
      <c r="AB8" s="142">
        <f t="shared" si="7"/>
        <v>0</v>
      </c>
      <c r="AC8" s="142">
        <f t="shared" si="7"/>
        <v>0</v>
      </c>
      <c r="AD8" s="142">
        <f t="shared" si="7"/>
        <v>0</v>
      </c>
      <c r="AE8" s="142">
        <f t="shared" si="7"/>
        <v>0</v>
      </c>
      <c r="AF8" s="142">
        <f t="shared" si="7"/>
        <v>0</v>
      </c>
      <c r="AG8" s="142">
        <f t="shared" si="7"/>
        <v>0</v>
      </c>
      <c r="AH8" s="142">
        <f t="shared" si="7"/>
        <v>0</v>
      </c>
      <c r="AI8" s="142">
        <f t="shared" si="7"/>
        <v>0</v>
      </c>
      <c r="AJ8" s="142">
        <f t="shared" si="7"/>
        <v>0</v>
      </c>
      <c r="AK8" s="142">
        <f t="shared" si="7"/>
        <v>100</v>
      </c>
      <c r="AL8" s="143">
        <f>AL76</f>
        <v>14</v>
      </c>
      <c r="AM8" s="144">
        <f t="shared" si="8"/>
        <v>57.142857142857139</v>
      </c>
      <c r="AN8" s="142">
        <f t="shared" si="8"/>
        <v>21.428571428571427</v>
      </c>
      <c r="AO8" s="144">
        <f t="shared" si="8"/>
        <v>57.142857142857139</v>
      </c>
      <c r="AP8" s="144">
        <f t="shared" si="8"/>
        <v>57.142857142857139</v>
      </c>
      <c r="AQ8" s="144">
        <f t="shared" si="8"/>
        <v>28.571428571428569</v>
      </c>
      <c r="AR8" s="142">
        <f t="shared" si="8"/>
        <v>14.285714285714285</v>
      </c>
      <c r="AS8" s="142">
        <f t="shared" si="8"/>
        <v>14.285714285714285</v>
      </c>
      <c r="AT8" s="142">
        <f t="shared" si="8"/>
        <v>7.1428571428571423</v>
      </c>
      <c r="AU8" s="142">
        <f t="shared" si="8"/>
        <v>0</v>
      </c>
      <c r="AV8" s="142">
        <f t="shared" si="8"/>
        <v>35.714285714285715</v>
      </c>
    </row>
    <row r="9" spans="1:48" ht="15" customHeight="1" x14ac:dyDescent="0.15">
      <c r="A9" s="125"/>
      <c r="B9" s="145"/>
      <c r="C9" s="130" t="s">
        <v>332</v>
      </c>
      <c r="D9" s="146">
        <v>13</v>
      </c>
      <c r="E9" s="132">
        <f t="shared" si="5"/>
        <v>84.615384615384613</v>
      </c>
      <c r="F9" s="132">
        <f t="shared" si="5"/>
        <v>69.230769230769226</v>
      </c>
      <c r="G9" s="132">
        <f t="shared" si="5"/>
        <v>84.615384615384613</v>
      </c>
      <c r="H9" s="132">
        <f t="shared" si="5"/>
        <v>84.615384615384613</v>
      </c>
      <c r="I9" s="132">
        <f t="shared" si="5"/>
        <v>76.923076923076934</v>
      </c>
      <c r="J9" s="132">
        <f t="shared" si="5"/>
        <v>76.923076923076934</v>
      </c>
      <c r="K9" s="132">
        <f t="shared" si="5"/>
        <v>84.615384615384613</v>
      </c>
      <c r="L9" s="132">
        <f t="shared" si="5"/>
        <v>61.53846153846154</v>
      </c>
      <c r="M9" s="132">
        <f t="shared" si="5"/>
        <v>7.6923076923076925</v>
      </c>
      <c r="N9" s="132">
        <f t="shared" si="5"/>
        <v>0</v>
      </c>
      <c r="O9" s="133">
        <f t="shared" si="5"/>
        <v>15.384615384615385</v>
      </c>
      <c r="P9" s="147">
        <f>P77</f>
        <v>13</v>
      </c>
      <c r="Q9" s="133">
        <f t="shared" si="6"/>
        <v>38.461538461538467</v>
      </c>
      <c r="R9" s="133">
        <f t="shared" si="6"/>
        <v>7.6923076923076925</v>
      </c>
      <c r="S9" s="133">
        <f t="shared" si="6"/>
        <v>38.461538461538467</v>
      </c>
      <c r="T9" s="133">
        <f t="shared" si="6"/>
        <v>38.461538461538467</v>
      </c>
      <c r="U9" s="133">
        <f t="shared" si="6"/>
        <v>7.6923076923076925</v>
      </c>
      <c r="V9" s="133">
        <f t="shared" si="6"/>
        <v>15.384615384615385</v>
      </c>
      <c r="W9" s="133">
        <f t="shared" si="6"/>
        <v>15.384615384615385</v>
      </c>
      <c r="X9" s="133">
        <f t="shared" si="6"/>
        <v>0</v>
      </c>
      <c r="Y9" s="133">
        <f t="shared" si="6"/>
        <v>0</v>
      </c>
      <c r="Z9" s="133">
        <f t="shared" si="6"/>
        <v>61.53846153846154</v>
      </c>
      <c r="AA9" s="147">
        <f>AA77</f>
        <v>13</v>
      </c>
      <c r="AB9" s="133">
        <f t="shared" si="7"/>
        <v>23.076923076923077</v>
      </c>
      <c r="AC9" s="133">
        <f t="shared" si="7"/>
        <v>15.384615384615385</v>
      </c>
      <c r="AD9" s="133">
        <f t="shared" si="7"/>
        <v>30.76923076923077</v>
      </c>
      <c r="AE9" s="133">
        <f t="shared" si="7"/>
        <v>30.76923076923077</v>
      </c>
      <c r="AF9" s="133">
        <f t="shared" si="7"/>
        <v>15.384615384615385</v>
      </c>
      <c r="AG9" s="133">
        <f t="shared" si="7"/>
        <v>23.076923076923077</v>
      </c>
      <c r="AH9" s="133">
        <f t="shared" si="7"/>
        <v>7.6923076923076925</v>
      </c>
      <c r="AI9" s="133">
        <f t="shared" si="7"/>
        <v>0</v>
      </c>
      <c r="AJ9" s="133">
        <f t="shared" si="7"/>
        <v>0</v>
      </c>
      <c r="AK9" s="133">
        <f t="shared" si="7"/>
        <v>69.230769230769226</v>
      </c>
      <c r="AL9" s="147">
        <f>AL77</f>
        <v>13</v>
      </c>
      <c r="AM9" s="133">
        <f t="shared" si="8"/>
        <v>46.153846153846153</v>
      </c>
      <c r="AN9" s="133">
        <f t="shared" si="8"/>
        <v>0</v>
      </c>
      <c r="AO9" s="133">
        <f t="shared" si="8"/>
        <v>46.153846153846153</v>
      </c>
      <c r="AP9" s="133">
        <f t="shared" si="8"/>
        <v>38.461538461538467</v>
      </c>
      <c r="AQ9" s="133">
        <f t="shared" si="8"/>
        <v>7.6923076923076925</v>
      </c>
      <c r="AR9" s="133">
        <f t="shared" si="8"/>
        <v>7.6923076923076925</v>
      </c>
      <c r="AS9" s="133">
        <f t="shared" si="8"/>
        <v>0</v>
      </c>
      <c r="AT9" s="133">
        <f t="shared" si="8"/>
        <v>7.6923076923076925</v>
      </c>
      <c r="AU9" s="133">
        <f t="shared" si="8"/>
        <v>0</v>
      </c>
      <c r="AV9" s="133">
        <f t="shared" si="8"/>
        <v>53.846153846153847</v>
      </c>
    </row>
    <row r="10" spans="1:48" ht="15" customHeight="1" x14ac:dyDescent="0.15">
      <c r="A10" s="125"/>
      <c r="B10" s="125" t="s">
        <v>342</v>
      </c>
      <c r="C10" s="126" t="s">
        <v>335</v>
      </c>
      <c r="D10" s="127">
        <v>57</v>
      </c>
      <c r="E10" s="127">
        <f t="shared" ref="E10:AV10" si="9">E78</f>
        <v>41</v>
      </c>
      <c r="F10" s="127">
        <f t="shared" si="9"/>
        <v>38</v>
      </c>
      <c r="G10" s="127">
        <f t="shared" si="9"/>
        <v>42</v>
      </c>
      <c r="H10" s="127">
        <f t="shared" si="9"/>
        <v>46</v>
      </c>
      <c r="I10" s="127">
        <f t="shared" si="9"/>
        <v>34</v>
      </c>
      <c r="J10" s="127">
        <f t="shared" si="9"/>
        <v>0</v>
      </c>
      <c r="K10" s="127">
        <f t="shared" si="9"/>
        <v>34</v>
      </c>
      <c r="L10" s="127">
        <f t="shared" si="9"/>
        <v>35</v>
      </c>
      <c r="M10" s="127">
        <f t="shared" si="9"/>
        <v>9</v>
      </c>
      <c r="N10" s="127">
        <f t="shared" si="9"/>
        <v>1</v>
      </c>
      <c r="O10" s="128">
        <f t="shared" si="9"/>
        <v>6</v>
      </c>
      <c r="P10" s="128">
        <f t="shared" si="9"/>
        <v>57</v>
      </c>
      <c r="Q10" s="128">
        <f t="shared" si="9"/>
        <v>43</v>
      </c>
      <c r="R10" s="128">
        <f t="shared" si="9"/>
        <v>26</v>
      </c>
      <c r="S10" s="128">
        <f t="shared" si="9"/>
        <v>42</v>
      </c>
      <c r="T10" s="128">
        <f t="shared" si="9"/>
        <v>40</v>
      </c>
      <c r="U10" s="128">
        <f t="shared" si="9"/>
        <v>27</v>
      </c>
      <c r="V10" s="128">
        <f t="shared" si="9"/>
        <v>20</v>
      </c>
      <c r="W10" s="128">
        <f t="shared" si="9"/>
        <v>26</v>
      </c>
      <c r="X10" s="128">
        <f t="shared" si="9"/>
        <v>4</v>
      </c>
      <c r="Y10" s="128">
        <f t="shared" si="9"/>
        <v>0</v>
      </c>
      <c r="Z10" s="128">
        <f t="shared" si="9"/>
        <v>14</v>
      </c>
      <c r="AA10" s="128">
        <f t="shared" si="9"/>
        <v>57</v>
      </c>
      <c r="AB10" s="128">
        <f t="shared" si="9"/>
        <v>20</v>
      </c>
      <c r="AC10" s="128">
        <f t="shared" si="9"/>
        <v>5</v>
      </c>
      <c r="AD10" s="128">
        <f t="shared" si="9"/>
        <v>20</v>
      </c>
      <c r="AE10" s="128">
        <f t="shared" si="9"/>
        <v>17</v>
      </c>
      <c r="AF10" s="128">
        <f t="shared" si="9"/>
        <v>4</v>
      </c>
      <c r="AG10" s="128">
        <f t="shared" si="9"/>
        <v>2</v>
      </c>
      <c r="AH10" s="128">
        <f t="shared" si="9"/>
        <v>5</v>
      </c>
      <c r="AI10" s="128">
        <f t="shared" si="9"/>
        <v>0</v>
      </c>
      <c r="AJ10" s="128">
        <f t="shared" si="9"/>
        <v>4</v>
      </c>
      <c r="AK10" s="128">
        <f t="shared" si="9"/>
        <v>33</v>
      </c>
      <c r="AL10" s="128">
        <f t="shared" si="9"/>
        <v>57</v>
      </c>
      <c r="AM10" s="128">
        <f t="shared" si="9"/>
        <v>27</v>
      </c>
      <c r="AN10" s="128">
        <f t="shared" si="9"/>
        <v>6</v>
      </c>
      <c r="AO10" s="128">
        <f t="shared" si="9"/>
        <v>19</v>
      </c>
      <c r="AP10" s="128">
        <f t="shared" si="9"/>
        <v>18</v>
      </c>
      <c r="AQ10" s="128">
        <f t="shared" si="9"/>
        <v>5</v>
      </c>
      <c r="AR10" s="128">
        <f t="shared" si="9"/>
        <v>2</v>
      </c>
      <c r="AS10" s="128">
        <f t="shared" si="9"/>
        <v>4</v>
      </c>
      <c r="AT10" s="128">
        <f t="shared" si="9"/>
        <v>1</v>
      </c>
      <c r="AU10" s="128">
        <f t="shared" si="9"/>
        <v>0</v>
      </c>
      <c r="AV10" s="128">
        <f t="shared" si="9"/>
        <v>28</v>
      </c>
    </row>
    <row r="11" spans="1:48" ht="15" customHeight="1" x14ac:dyDescent="0.15">
      <c r="A11" s="125"/>
      <c r="B11" s="125" t="s">
        <v>343</v>
      </c>
      <c r="C11" s="130"/>
      <c r="D11" s="131" t="s">
        <v>458</v>
      </c>
      <c r="E11" s="132">
        <f t="shared" ref="E11:O11" si="10">E10/$D10*100</f>
        <v>71.929824561403507</v>
      </c>
      <c r="F11" s="132">
        <f t="shared" si="10"/>
        <v>66.666666666666657</v>
      </c>
      <c r="G11" s="132">
        <f t="shared" si="10"/>
        <v>73.68421052631578</v>
      </c>
      <c r="H11" s="132">
        <f t="shared" si="10"/>
        <v>80.701754385964904</v>
      </c>
      <c r="I11" s="132">
        <f t="shared" si="10"/>
        <v>59.649122807017541</v>
      </c>
      <c r="J11" s="132">
        <f t="shared" si="10"/>
        <v>0</v>
      </c>
      <c r="K11" s="132">
        <f t="shared" si="10"/>
        <v>59.649122807017541</v>
      </c>
      <c r="L11" s="132">
        <f t="shared" si="10"/>
        <v>61.403508771929829</v>
      </c>
      <c r="M11" s="132">
        <f t="shared" si="10"/>
        <v>15.789473684210526</v>
      </c>
      <c r="N11" s="132">
        <f t="shared" si="10"/>
        <v>1.7543859649122806</v>
      </c>
      <c r="O11" s="133">
        <f t="shared" si="10"/>
        <v>10.526315789473683</v>
      </c>
      <c r="P11" s="134" t="str">
        <f>IF(SUM(Q11:Z11)&gt;100,"－",SUM(Q11:Z11))</f>
        <v>－</v>
      </c>
      <c r="Q11" s="133">
        <f t="shared" ref="Q11:Z11" si="11">Q10/$P10*100</f>
        <v>75.438596491228068</v>
      </c>
      <c r="R11" s="133">
        <f t="shared" si="11"/>
        <v>45.614035087719294</v>
      </c>
      <c r="S11" s="133">
        <f t="shared" si="11"/>
        <v>73.68421052631578</v>
      </c>
      <c r="T11" s="133">
        <f t="shared" si="11"/>
        <v>70.175438596491219</v>
      </c>
      <c r="U11" s="133">
        <f t="shared" si="11"/>
        <v>47.368421052631575</v>
      </c>
      <c r="V11" s="133">
        <f t="shared" si="11"/>
        <v>35.087719298245609</v>
      </c>
      <c r="W11" s="133">
        <f t="shared" si="11"/>
        <v>45.614035087719294</v>
      </c>
      <c r="X11" s="133">
        <f t="shared" si="11"/>
        <v>7.0175438596491224</v>
      </c>
      <c r="Y11" s="133">
        <f t="shared" si="11"/>
        <v>0</v>
      </c>
      <c r="Z11" s="133">
        <f t="shared" si="11"/>
        <v>24.561403508771928</v>
      </c>
      <c r="AA11" s="134" t="str">
        <f>IF(SUM(AB11:AK11)&gt;100,"－",SUM(AB11:AK11))</f>
        <v>－</v>
      </c>
      <c r="AB11" s="133">
        <f t="shared" ref="AB11:AK11" si="12">AB10/$AA10*100</f>
        <v>35.087719298245609</v>
      </c>
      <c r="AC11" s="133">
        <f t="shared" si="12"/>
        <v>8.7719298245614024</v>
      </c>
      <c r="AD11" s="133">
        <f t="shared" si="12"/>
        <v>35.087719298245609</v>
      </c>
      <c r="AE11" s="133">
        <f t="shared" si="12"/>
        <v>29.82456140350877</v>
      </c>
      <c r="AF11" s="133">
        <f t="shared" si="12"/>
        <v>7.0175438596491224</v>
      </c>
      <c r="AG11" s="133">
        <f t="shared" si="12"/>
        <v>3.5087719298245612</v>
      </c>
      <c r="AH11" s="133">
        <f t="shared" si="12"/>
        <v>8.7719298245614024</v>
      </c>
      <c r="AI11" s="133">
        <f t="shared" si="12"/>
        <v>0</v>
      </c>
      <c r="AJ11" s="133">
        <f t="shared" si="12"/>
        <v>7.0175438596491224</v>
      </c>
      <c r="AK11" s="133">
        <f t="shared" si="12"/>
        <v>57.894736842105267</v>
      </c>
      <c r="AL11" s="134" t="str">
        <f>IF(SUM(AM11:AV11)&gt;100,"－",SUM(AM11:AV11))</f>
        <v>－</v>
      </c>
      <c r="AM11" s="133">
        <f t="shared" ref="AM11:AV11" si="13">AM10/$AA10*100</f>
        <v>47.368421052631575</v>
      </c>
      <c r="AN11" s="133">
        <f t="shared" si="13"/>
        <v>10.526315789473683</v>
      </c>
      <c r="AO11" s="133">
        <f t="shared" si="13"/>
        <v>33.333333333333329</v>
      </c>
      <c r="AP11" s="133">
        <f t="shared" si="13"/>
        <v>31.578947368421051</v>
      </c>
      <c r="AQ11" s="133">
        <f t="shared" si="13"/>
        <v>8.7719298245614024</v>
      </c>
      <c r="AR11" s="133">
        <f t="shared" si="13"/>
        <v>3.5087719298245612</v>
      </c>
      <c r="AS11" s="133">
        <f t="shared" si="13"/>
        <v>7.0175438596491224</v>
      </c>
      <c r="AT11" s="133">
        <f t="shared" si="13"/>
        <v>1.7543859649122806</v>
      </c>
      <c r="AU11" s="133">
        <f t="shared" si="13"/>
        <v>0</v>
      </c>
      <c r="AV11" s="133">
        <f t="shared" si="13"/>
        <v>49.122807017543856</v>
      </c>
    </row>
    <row r="12" spans="1:48" ht="15" customHeight="1" x14ac:dyDescent="0.15">
      <c r="A12" s="125"/>
      <c r="B12" s="125"/>
      <c r="C12" s="135" t="s">
        <v>339</v>
      </c>
      <c r="D12" s="127">
        <v>45</v>
      </c>
      <c r="E12" s="137">
        <f t="shared" ref="E12:O15" si="14">IF($D12=0,0,E80/$D12*100)</f>
        <v>75.555555555555557</v>
      </c>
      <c r="F12" s="137">
        <f t="shared" si="14"/>
        <v>68.888888888888886</v>
      </c>
      <c r="G12" s="137">
        <f t="shared" si="14"/>
        <v>77.777777777777786</v>
      </c>
      <c r="H12" s="137">
        <f t="shared" si="14"/>
        <v>84.444444444444443</v>
      </c>
      <c r="I12" s="137">
        <f t="shared" si="14"/>
        <v>66.666666666666657</v>
      </c>
      <c r="J12" s="137">
        <f t="shared" si="14"/>
        <v>0</v>
      </c>
      <c r="K12" s="137">
        <f t="shared" si="14"/>
        <v>66.666666666666657</v>
      </c>
      <c r="L12" s="137">
        <f t="shared" si="14"/>
        <v>66.666666666666657</v>
      </c>
      <c r="M12" s="137">
        <f t="shared" si="14"/>
        <v>15.555555555555555</v>
      </c>
      <c r="N12" s="137">
        <f t="shared" si="14"/>
        <v>0</v>
      </c>
      <c r="O12" s="139">
        <f t="shared" si="14"/>
        <v>8.8888888888888893</v>
      </c>
      <c r="P12" s="128">
        <f>P80</f>
        <v>45</v>
      </c>
      <c r="Q12" s="139">
        <f t="shared" ref="Q12:Z15" si="15">IF($P12=0,0,Q80/$P12*100)</f>
        <v>80</v>
      </c>
      <c r="R12" s="139">
        <f t="shared" si="15"/>
        <v>44.444444444444443</v>
      </c>
      <c r="S12" s="139">
        <f t="shared" si="15"/>
        <v>77.777777777777786</v>
      </c>
      <c r="T12" s="139">
        <f t="shared" si="15"/>
        <v>73.333333333333329</v>
      </c>
      <c r="U12" s="139">
        <f t="shared" si="15"/>
        <v>51.111111111111107</v>
      </c>
      <c r="V12" s="139">
        <f t="shared" si="15"/>
        <v>40</v>
      </c>
      <c r="W12" s="139">
        <f t="shared" si="15"/>
        <v>51.111111111111107</v>
      </c>
      <c r="X12" s="139">
        <f t="shared" si="15"/>
        <v>6.666666666666667</v>
      </c>
      <c r="Y12" s="139">
        <f t="shared" si="15"/>
        <v>0</v>
      </c>
      <c r="Z12" s="139">
        <f t="shared" si="15"/>
        <v>20</v>
      </c>
      <c r="AA12" s="128">
        <f>AA80</f>
        <v>45</v>
      </c>
      <c r="AB12" s="139">
        <f t="shared" ref="AB12:AK15" si="16">IF($AA12=0,0,AB80/$AA12*100)</f>
        <v>35.555555555555557</v>
      </c>
      <c r="AC12" s="139">
        <f t="shared" si="16"/>
        <v>8.8888888888888893</v>
      </c>
      <c r="AD12" s="139">
        <f t="shared" si="16"/>
        <v>35.555555555555557</v>
      </c>
      <c r="AE12" s="139">
        <f t="shared" si="16"/>
        <v>31.111111111111111</v>
      </c>
      <c r="AF12" s="139">
        <f t="shared" si="16"/>
        <v>8.8888888888888893</v>
      </c>
      <c r="AG12" s="139">
        <f t="shared" si="16"/>
        <v>4.4444444444444446</v>
      </c>
      <c r="AH12" s="139">
        <f t="shared" si="16"/>
        <v>11.111111111111111</v>
      </c>
      <c r="AI12" s="139">
        <f t="shared" si="16"/>
        <v>0</v>
      </c>
      <c r="AJ12" s="139">
        <f t="shared" si="16"/>
        <v>8.8888888888888893</v>
      </c>
      <c r="AK12" s="139">
        <f t="shared" si="16"/>
        <v>55.555555555555557</v>
      </c>
      <c r="AL12" s="128">
        <f>AL80</f>
        <v>45</v>
      </c>
      <c r="AM12" s="139">
        <f t="shared" ref="AM12:AV15" si="17">IF($AA12=0,0,AM80/$AA12*100)</f>
        <v>51.111111111111107</v>
      </c>
      <c r="AN12" s="139">
        <f t="shared" si="17"/>
        <v>13.333333333333334</v>
      </c>
      <c r="AO12" s="139">
        <f t="shared" si="17"/>
        <v>40</v>
      </c>
      <c r="AP12" s="139">
        <f t="shared" si="17"/>
        <v>35.555555555555557</v>
      </c>
      <c r="AQ12" s="139">
        <f t="shared" si="17"/>
        <v>11.111111111111111</v>
      </c>
      <c r="AR12" s="139">
        <f t="shared" si="17"/>
        <v>4.4444444444444446</v>
      </c>
      <c r="AS12" s="139">
        <f t="shared" si="17"/>
        <v>8.8888888888888893</v>
      </c>
      <c r="AT12" s="139">
        <f t="shared" si="17"/>
        <v>2.2222222222222223</v>
      </c>
      <c r="AU12" s="139">
        <f t="shared" si="17"/>
        <v>0</v>
      </c>
      <c r="AV12" s="139">
        <f t="shared" si="17"/>
        <v>44.444444444444443</v>
      </c>
    </row>
    <row r="13" spans="1:48" ht="15" customHeight="1" x14ac:dyDescent="0.15">
      <c r="A13" s="125"/>
      <c r="B13" s="125"/>
      <c r="C13" s="129" t="s">
        <v>340</v>
      </c>
      <c r="D13" s="140">
        <v>4</v>
      </c>
      <c r="E13" s="141">
        <f t="shared" si="14"/>
        <v>75</v>
      </c>
      <c r="F13" s="141">
        <f t="shared" si="14"/>
        <v>75</v>
      </c>
      <c r="G13" s="141">
        <f t="shared" si="14"/>
        <v>75</v>
      </c>
      <c r="H13" s="141">
        <f t="shared" si="14"/>
        <v>75</v>
      </c>
      <c r="I13" s="141">
        <f t="shared" si="14"/>
        <v>50</v>
      </c>
      <c r="J13" s="141">
        <f t="shared" si="14"/>
        <v>0</v>
      </c>
      <c r="K13" s="141">
        <f t="shared" si="14"/>
        <v>50</v>
      </c>
      <c r="L13" s="141">
        <f t="shared" si="14"/>
        <v>50</v>
      </c>
      <c r="M13" s="141">
        <f t="shared" si="14"/>
        <v>25</v>
      </c>
      <c r="N13" s="141">
        <f t="shared" si="14"/>
        <v>0</v>
      </c>
      <c r="O13" s="142">
        <f t="shared" si="14"/>
        <v>0</v>
      </c>
      <c r="P13" s="148">
        <f>P81</f>
        <v>4</v>
      </c>
      <c r="Q13" s="142">
        <f t="shared" si="15"/>
        <v>75</v>
      </c>
      <c r="R13" s="149">
        <f t="shared" si="15"/>
        <v>75</v>
      </c>
      <c r="S13" s="142">
        <f t="shared" si="15"/>
        <v>75</v>
      </c>
      <c r="T13" s="142">
        <f t="shared" si="15"/>
        <v>75</v>
      </c>
      <c r="U13" s="149">
        <f t="shared" si="15"/>
        <v>75</v>
      </c>
      <c r="V13" s="142">
        <f t="shared" si="15"/>
        <v>25</v>
      </c>
      <c r="W13" s="142">
        <f t="shared" si="15"/>
        <v>25</v>
      </c>
      <c r="X13" s="142">
        <f t="shared" si="15"/>
        <v>25</v>
      </c>
      <c r="Y13" s="142">
        <f t="shared" si="15"/>
        <v>0</v>
      </c>
      <c r="Z13" s="142">
        <f t="shared" si="15"/>
        <v>25</v>
      </c>
      <c r="AA13" s="143">
        <f>AA81</f>
        <v>4</v>
      </c>
      <c r="AB13" s="142">
        <f t="shared" si="16"/>
        <v>25</v>
      </c>
      <c r="AC13" s="142">
        <f t="shared" si="16"/>
        <v>25</v>
      </c>
      <c r="AD13" s="142">
        <f t="shared" si="16"/>
        <v>25</v>
      </c>
      <c r="AE13" s="142">
        <f t="shared" si="16"/>
        <v>0</v>
      </c>
      <c r="AF13" s="142">
        <f t="shared" si="16"/>
        <v>0</v>
      </c>
      <c r="AG13" s="142">
        <f t="shared" si="16"/>
        <v>0</v>
      </c>
      <c r="AH13" s="142">
        <f t="shared" si="16"/>
        <v>0</v>
      </c>
      <c r="AI13" s="142">
        <f t="shared" si="16"/>
        <v>0</v>
      </c>
      <c r="AJ13" s="142">
        <f t="shared" si="16"/>
        <v>0</v>
      </c>
      <c r="AK13" s="142">
        <f t="shared" si="16"/>
        <v>75</v>
      </c>
      <c r="AL13" s="143">
        <f>AL81</f>
        <v>4</v>
      </c>
      <c r="AM13" s="142">
        <f t="shared" si="17"/>
        <v>50</v>
      </c>
      <c r="AN13" s="142">
        <f t="shared" si="17"/>
        <v>0</v>
      </c>
      <c r="AO13" s="142">
        <f t="shared" si="17"/>
        <v>0</v>
      </c>
      <c r="AP13" s="142">
        <f t="shared" si="17"/>
        <v>0</v>
      </c>
      <c r="AQ13" s="142">
        <f t="shared" si="17"/>
        <v>0</v>
      </c>
      <c r="AR13" s="142">
        <f t="shared" si="17"/>
        <v>0</v>
      </c>
      <c r="AS13" s="142">
        <f t="shared" si="17"/>
        <v>0</v>
      </c>
      <c r="AT13" s="142">
        <f t="shared" si="17"/>
        <v>0</v>
      </c>
      <c r="AU13" s="142">
        <f t="shared" si="17"/>
        <v>0</v>
      </c>
      <c r="AV13" s="142">
        <f t="shared" si="17"/>
        <v>50</v>
      </c>
    </row>
    <row r="14" spans="1:48" ht="15" customHeight="1" x14ac:dyDescent="0.15">
      <c r="A14" s="125"/>
      <c r="B14" s="129"/>
      <c r="C14" s="129" t="s">
        <v>341</v>
      </c>
      <c r="D14" s="140">
        <v>5</v>
      </c>
      <c r="E14" s="141">
        <f t="shared" si="14"/>
        <v>60</v>
      </c>
      <c r="F14" s="141">
        <f t="shared" si="14"/>
        <v>80</v>
      </c>
      <c r="G14" s="141">
        <f t="shared" si="14"/>
        <v>80</v>
      </c>
      <c r="H14" s="141">
        <f t="shared" si="14"/>
        <v>80</v>
      </c>
      <c r="I14" s="141">
        <f t="shared" si="14"/>
        <v>40</v>
      </c>
      <c r="J14" s="141">
        <f t="shared" si="14"/>
        <v>0</v>
      </c>
      <c r="K14" s="141">
        <f t="shared" si="14"/>
        <v>40</v>
      </c>
      <c r="L14" s="141">
        <f t="shared" si="14"/>
        <v>60</v>
      </c>
      <c r="M14" s="141">
        <f t="shared" si="14"/>
        <v>20</v>
      </c>
      <c r="N14" s="141">
        <f t="shared" si="14"/>
        <v>20</v>
      </c>
      <c r="O14" s="142">
        <f t="shared" si="14"/>
        <v>0</v>
      </c>
      <c r="P14" s="148">
        <f>P82</f>
        <v>5</v>
      </c>
      <c r="Q14" s="142">
        <f t="shared" si="15"/>
        <v>80</v>
      </c>
      <c r="R14" s="142">
        <f t="shared" si="15"/>
        <v>60</v>
      </c>
      <c r="S14" s="142">
        <f t="shared" si="15"/>
        <v>80</v>
      </c>
      <c r="T14" s="142">
        <f t="shared" si="15"/>
        <v>80</v>
      </c>
      <c r="U14" s="142">
        <f t="shared" si="15"/>
        <v>20</v>
      </c>
      <c r="V14" s="142">
        <f t="shared" si="15"/>
        <v>20</v>
      </c>
      <c r="W14" s="149">
        <f t="shared" si="15"/>
        <v>40</v>
      </c>
      <c r="X14" s="142">
        <f t="shared" si="15"/>
        <v>0</v>
      </c>
      <c r="Y14" s="142">
        <f t="shared" si="15"/>
        <v>0</v>
      </c>
      <c r="Z14" s="142">
        <f t="shared" si="15"/>
        <v>20</v>
      </c>
      <c r="AA14" s="143">
        <f>AA82</f>
        <v>5</v>
      </c>
      <c r="AB14" s="142">
        <f t="shared" si="16"/>
        <v>40</v>
      </c>
      <c r="AC14" s="142">
        <f t="shared" si="16"/>
        <v>0</v>
      </c>
      <c r="AD14" s="142">
        <f t="shared" si="16"/>
        <v>40</v>
      </c>
      <c r="AE14" s="142">
        <f t="shared" si="16"/>
        <v>40</v>
      </c>
      <c r="AF14" s="142">
        <f t="shared" si="16"/>
        <v>0</v>
      </c>
      <c r="AG14" s="142">
        <f t="shared" si="16"/>
        <v>0</v>
      </c>
      <c r="AH14" s="142">
        <f t="shared" si="16"/>
        <v>0</v>
      </c>
      <c r="AI14" s="142">
        <f t="shared" si="16"/>
        <v>0</v>
      </c>
      <c r="AJ14" s="142">
        <f t="shared" si="16"/>
        <v>0</v>
      </c>
      <c r="AK14" s="142">
        <f t="shared" si="16"/>
        <v>60</v>
      </c>
      <c r="AL14" s="143">
        <f>AL82</f>
        <v>5</v>
      </c>
      <c r="AM14" s="142">
        <f t="shared" si="17"/>
        <v>40</v>
      </c>
      <c r="AN14" s="142">
        <f t="shared" si="17"/>
        <v>0</v>
      </c>
      <c r="AO14" s="142">
        <f t="shared" si="17"/>
        <v>20</v>
      </c>
      <c r="AP14" s="142">
        <f t="shared" si="17"/>
        <v>40</v>
      </c>
      <c r="AQ14" s="142">
        <f t="shared" si="17"/>
        <v>0</v>
      </c>
      <c r="AR14" s="142">
        <f t="shared" si="17"/>
        <v>0</v>
      </c>
      <c r="AS14" s="142">
        <f t="shared" si="17"/>
        <v>0</v>
      </c>
      <c r="AT14" s="142">
        <f t="shared" si="17"/>
        <v>0</v>
      </c>
      <c r="AU14" s="142">
        <f t="shared" si="17"/>
        <v>0</v>
      </c>
      <c r="AV14" s="142">
        <f t="shared" si="17"/>
        <v>60</v>
      </c>
    </row>
    <row r="15" spans="1:48" ht="15" customHeight="1" x14ac:dyDescent="0.15">
      <c r="A15" s="125"/>
      <c r="B15" s="145"/>
      <c r="C15" s="130" t="s">
        <v>332</v>
      </c>
      <c r="D15" s="146">
        <v>3</v>
      </c>
      <c r="E15" s="132">
        <f t="shared" si="14"/>
        <v>33.333333333333329</v>
      </c>
      <c r="F15" s="132">
        <f t="shared" si="14"/>
        <v>0</v>
      </c>
      <c r="G15" s="132">
        <f t="shared" si="14"/>
        <v>0</v>
      </c>
      <c r="H15" s="132">
        <f t="shared" si="14"/>
        <v>33.333333333333329</v>
      </c>
      <c r="I15" s="132">
        <f t="shared" si="14"/>
        <v>0</v>
      </c>
      <c r="J15" s="132">
        <f t="shared" si="14"/>
        <v>0</v>
      </c>
      <c r="K15" s="132">
        <f t="shared" si="14"/>
        <v>0</v>
      </c>
      <c r="L15" s="132">
        <f t="shared" si="14"/>
        <v>0</v>
      </c>
      <c r="M15" s="132">
        <f t="shared" si="14"/>
        <v>0</v>
      </c>
      <c r="N15" s="132">
        <f t="shared" si="14"/>
        <v>0</v>
      </c>
      <c r="O15" s="133">
        <f t="shared" si="14"/>
        <v>66.666666666666657</v>
      </c>
      <c r="P15" s="147">
        <f>P83</f>
        <v>3</v>
      </c>
      <c r="Q15" s="133">
        <f t="shared" si="15"/>
        <v>0</v>
      </c>
      <c r="R15" s="133">
        <f t="shared" si="15"/>
        <v>0</v>
      </c>
      <c r="S15" s="133">
        <f t="shared" si="15"/>
        <v>0</v>
      </c>
      <c r="T15" s="133">
        <f t="shared" si="15"/>
        <v>0</v>
      </c>
      <c r="U15" s="133">
        <f t="shared" si="15"/>
        <v>0</v>
      </c>
      <c r="V15" s="133">
        <f t="shared" si="15"/>
        <v>0</v>
      </c>
      <c r="W15" s="133">
        <f t="shared" si="15"/>
        <v>0</v>
      </c>
      <c r="X15" s="133">
        <f t="shared" si="15"/>
        <v>0</v>
      </c>
      <c r="Y15" s="133">
        <f t="shared" si="15"/>
        <v>0</v>
      </c>
      <c r="Z15" s="133">
        <f t="shared" si="15"/>
        <v>100</v>
      </c>
      <c r="AA15" s="147">
        <f>AA83</f>
        <v>3</v>
      </c>
      <c r="AB15" s="133">
        <f t="shared" si="16"/>
        <v>33.333333333333329</v>
      </c>
      <c r="AC15" s="133">
        <f t="shared" si="16"/>
        <v>0</v>
      </c>
      <c r="AD15" s="133">
        <f t="shared" si="16"/>
        <v>33.333333333333329</v>
      </c>
      <c r="AE15" s="133">
        <f t="shared" si="16"/>
        <v>33.333333333333329</v>
      </c>
      <c r="AF15" s="133">
        <f t="shared" si="16"/>
        <v>0</v>
      </c>
      <c r="AG15" s="133">
        <f t="shared" si="16"/>
        <v>0</v>
      </c>
      <c r="AH15" s="133">
        <f t="shared" si="16"/>
        <v>0</v>
      </c>
      <c r="AI15" s="133">
        <f t="shared" si="16"/>
        <v>0</v>
      </c>
      <c r="AJ15" s="133">
        <f t="shared" si="16"/>
        <v>0</v>
      </c>
      <c r="AK15" s="133">
        <f t="shared" si="16"/>
        <v>66.666666666666657</v>
      </c>
      <c r="AL15" s="147">
        <f>AL83</f>
        <v>3</v>
      </c>
      <c r="AM15" s="133">
        <f t="shared" si="17"/>
        <v>0</v>
      </c>
      <c r="AN15" s="133">
        <f t="shared" si="17"/>
        <v>0</v>
      </c>
      <c r="AO15" s="133">
        <f t="shared" si="17"/>
        <v>0</v>
      </c>
      <c r="AP15" s="133">
        <f t="shared" si="17"/>
        <v>0</v>
      </c>
      <c r="AQ15" s="133">
        <f t="shared" si="17"/>
        <v>0</v>
      </c>
      <c r="AR15" s="133">
        <f t="shared" si="17"/>
        <v>0</v>
      </c>
      <c r="AS15" s="133">
        <f t="shared" si="17"/>
        <v>0</v>
      </c>
      <c r="AT15" s="133">
        <f t="shared" si="17"/>
        <v>0</v>
      </c>
      <c r="AU15" s="133">
        <f t="shared" si="17"/>
        <v>0</v>
      </c>
      <c r="AV15" s="133">
        <f t="shared" si="17"/>
        <v>100</v>
      </c>
    </row>
    <row r="16" spans="1:48" ht="15" customHeight="1" x14ac:dyDescent="0.15">
      <c r="A16" s="125"/>
      <c r="B16" s="125" t="s">
        <v>345</v>
      </c>
      <c r="C16" s="126" t="s">
        <v>335</v>
      </c>
      <c r="D16" s="127">
        <v>503</v>
      </c>
      <c r="E16" s="127">
        <f t="shared" ref="E16:AV16" si="18">E84</f>
        <v>395</v>
      </c>
      <c r="F16" s="127">
        <f t="shared" si="18"/>
        <v>310</v>
      </c>
      <c r="G16" s="127">
        <f t="shared" si="18"/>
        <v>403</v>
      </c>
      <c r="H16" s="127">
        <f t="shared" si="18"/>
        <v>407</v>
      </c>
      <c r="I16" s="127">
        <f t="shared" si="18"/>
        <v>326</v>
      </c>
      <c r="J16" s="127">
        <f t="shared" si="18"/>
        <v>0</v>
      </c>
      <c r="K16" s="127">
        <f t="shared" si="18"/>
        <v>319</v>
      </c>
      <c r="L16" s="127">
        <f t="shared" si="18"/>
        <v>304</v>
      </c>
      <c r="M16" s="127">
        <f t="shared" si="18"/>
        <v>51</v>
      </c>
      <c r="N16" s="127">
        <f t="shared" si="18"/>
        <v>0</v>
      </c>
      <c r="O16" s="128">
        <f t="shared" si="18"/>
        <v>68</v>
      </c>
      <c r="P16" s="128">
        <f t="shared" si="18"/>
        <v>503</v>
      </c>
      <c r="Q16" s="128">
        <f t="shared" si="18"/>
        <v>290</v>
      </c>
      <c r="R16" s="128">
        <f t="shared" si="18"/>
        <v>185</v>
      </c>
      <c r="S16" s="128">
        <f t="shared" si="18"/>
        <v>283</v>
      </c>
      <c r="T16" s="128">
        <f t="shared" si="18"/>
        <v>268</v>
      </c>
      <c r="U16" s="128">
        <f t="shared" si="18"/>
        <v>186</v>
      </c>
      <c r="V16" s="128">
        <f t="shared" si="18"/>
        <v>183</v>
      </c>
      <c r="W16" s="128">
        <f t="shared" si="18"/>
        <v>159</v>
      </c>
      <c r="X16" s="128">
        <f t="shared" si="18"/>
        <v>24</v>
      </c>
      <c r="Y16" s="128">
        <f t="shared" si="18"/>
        <v>11</v>
      </c>
      <c r="Z16" s="128">
        <f t="shared" si="18"/>
        <v>194</v>
      </c>
      <c r="AA16" s="128">
        <f t="shared" si="18"/>
        <v>503</v>
      </c>
      <c r="AB16" s="128">
        <f t="shared" si="18"/>
        <v>130</v>
      </c>
      <c r="AC16" s="128">
        <f t="shared" si="18"/>
        <v>50</v>
      </c>
      <c r="AD16" s="128">
        <f t="shared" si="18"/>
        <v>130</v>
      </c>
      <c r="AE16" s="128">
        <f t="shared" si="18"/>
        <v>106</v>
      </c>
      <c r="AF16" s="128">
        <f t="shared" si="18"/>
        <v>47</v>
      </c>
      <c r="AG16" s="128">
        <f t="shared" si="18"/>
        <v>36</v>
      </c>
      <c r="AH16" s="128">
        <f t="shared" si="18"/>
        <v>37</v>
      </c>
      <c r="AI16" s="128">
        <f t="shared" si="18"/>
        <v>5</v>
      </c>
      <c r="AJ16" s="128">
        <f t="shared" si="18"/>
        <v>20</v>
      </c>
      <c r="AK16" s="128">
        <f t="shared" si="18"/>
        <v>343</v>
      </c>
      <c r="AL16" s="128">
        <f t="shared" si="18"/>
        <v>503</v>
      </c>
      <c r="AM16" s="128">
        <f t="shared" si="18"/>
        <v>234</v>
      </c>
      <c r="AN16" s="128">
        <f t="shared" si="18"/>
        <v>85</v>
      </c>
      <c r="AO16" s="128">
        <f t="shared" si="18"/>
        <v>223</v>
      </c>
      <c r="AP16" s="128">
        <f t="shared" si="18"/>
        <v>201</v>
      </c>
      <c r="AQ16" s="128">
        <f t="shared" si="18"/>
        <v>89</v>
      </c>
      <c r="AR16" s="128">
        <f t="shared" si="18"/>
        <v>38</v>
      </c>
      <c r="AS16" s="128">
        <f t="shared" si="18"/>
        <v>45</v>
      </c>
      <c r="AT16" s="128">
        <f t="shared" si="18"/>
        <v>21</v>
      </c>
      <c r="AU16" s="128">
        <f t="shared" si="18"/>
        <v>6</v>
      </c>
      <c r="AV16" s="128">
        <f t="shared" si="18"/>
        <v>250</v>
      </c>
    </row>
    <row r="17" spans="1:48" ht="15" customHeight="1" x14ac:dyDescent="0.15">
      <c r="A17" s="125"/>
      <c r="B17" s="125"/>
      <c r="C17" s="130"/>
      <c r="D17" s="131" t="s">
        <v>458</v>
      </c>
      <c r="E17" s="132">
        <f t="shared" ref="E17:O17" si="19">E16/$D16*100</f>
        <v>78.528827037773368</v>
      </c>
      <c r="F17" s="132">
        <f t="shared" si="19"/>
        <v>61.630218687872762</v>
      </c>
      <c r="G17" s="132">
        <f t="shared" si="19"/>
        <v>80.119284294234589</v>
      </c>
      <c r="H17" s="132">
        <f t="shared" si="19"/>
        <v>80.914512922465207</v>
      </c>
      <c r="I17" s="132">
        <f t="shared" si="19"/>
        <v>64.811133200795226</v>
      </c>
      <c r="J17" s="132">
        <f t="shared" si="19"/>
        <v>0</v>
      </c>
      <c r="K17" s="132">
        <f t="shared" si="19"/>
        <v>63.419483101391648</v>
      </c>
      <c r="L17" s="132">
        <f t="shared" si="19"/>
        <v>60.437375745526836</v>
      </c>
      <c r="M17" s="132">
        <f t="shared" si="19"/>
        <v>10.139165009940358</v>
      </c>
      <c r="N17" s="132">
        <f t="shared" si="19"/>
        <v>0</v>
      </c>
      <c r="O17" s="133">
        <f t="shared" si="19"/>
        <v>13.518886679920477</v>
      </c>
      <c r="P17" s="134" t="str">
        <f>IF(SUM(Q17:Z17)&gt;100,"－",SUM(Q17:Z17))</f>
        <v>－</v>
      </c>
      <c r="Q17" s="133">
        <f t="shared" ref="Q17:Z17" si="20">Q16/$P16*100</f>
        <v>57.654075546719682</v>
      </c>
      <c r="R17" s="133">
        <f t="shared" si="20"/>
        <v>36.779324055666002</v>
      </c>
      <c r="S17" s="133">
        <f t="shared" si="20"/>
        <v>56.262425447316097</v>
      </c>
      <c r="T17" s="133">
        <f t="shared" si="20"/>
        <v>53.280318091451292</v>
      </c>
      <c r="U17" s="133">
        <f t="shared" si="20"/>
        <v>36.97813121272366</v>
      </c>
      <c r="V17" s="133">
        <f t="shared" si="20"/>
        <v>36.381709741550694</v>
      </c>
      <c r="W17" s="133">
        <f t="shared" si="20"/>
        <v>31.610337972166995</v>
      </c>
      <c r="X17" s="133">
        <f t="shared" si="20"/>
        <v>4.7713717693836974</v>
      </c>
      <c r="Y17" s="133">
        <f t="shared" si="20"/>
        <v>2.1868787276341948</v>
      </c>
      <c r="Z17" s="133">
        <f t="shared" si="20"/>
        <v>38.568588469184888</v>
      </c>
      <c r="AA17" s="134" t="str">
        <f>IF(SUM(AB17:AK17)&gt;100,"－",SUM(AB17:AK17))</f>
        <v>－</v>
      </c>
      <c r="AB17" s="133">
        <f t="shared" ref="AB17:AK17" si="21">AB16/$AA16*100</f>
        <v>25.844930417495032</v>
      </c>
      <c r="AC17" s="133">
        <f t="shared" si="21"/>
        <v>9.9403578528827037</v>
      </c>
      <c r="AD17" s="133">
        <f t="shared" si="21"/>
        <v>25.844930417495032</v>
      </c>
      <c r="AE17" s="133">
        <f t="shared" si="21"/>
        <v>21.07355864811133</v>
      </c>
      <c r="AF17" s="133">
        <f t="shared" si="21"/>
        <v>9.3439363817097423</v>
      </c>
      <c r="AG17" s="133">
        <f t="shared" si="21"/>
        <v>7.1570576540755466</v>
      </c>
      <c r="AH17" s="133">
        <f t="shared" si="21"/>
        <v>7.3558648111332001</v>
      </c>
      <c r="AI17" s="133">
        <f t="shared" si="21"/>
        <v>0.99403578528827041</v>
      </c>
      <c r="AJ17" s="133">
        <f t="shared" si="21"/>
        <v>3.9761431411530817</v>
      </c>
      <c r="AK17" s="133">
        <f t="shared" si="21"/>
        <v>68.190854870775354</v>
      </c>
      <c r="AL17" s="134" t="str">
        <f>IF(SUM(AM17:AV17)&gt;100,"－",SUM(AM17:AV17))</f>
        <v>－</v>
      </c>
      <c r="AM17" s="133">
        <f t="shared" ref="AM17:AV17" si="22">AM16/$AA16*100</f>
        <v>46.520874751491057</v>
      </c>
      <c r="AN17" s="133">
        <f t="shared" si="22"/>
        <v>16.898608349900595</v>
      </c>
      <c r="AO17" s="133">
        <f t="shared" si="22"/>
        <v>44.333996023856855</v>
      </c>
      <c r="AP17" s="133">
        <f t="shared" si="22"/>
        <v>39.960238568588466</v>
      </c>
      <c r="AQ17" s="133">
        <f t="shared" si="22"/>
        <v>17.693836978131213</v>
      </c>
      <c r="AR17" s="133">
        <f t="shared" si="22"/>
        <v>7.5546719681908545</v>
      </c>
      <c r="AS17" s="133">
        <f t="shared" si="22"/>
        <v>8.9463220675944335</v>
      </c>
      <c r="AT17" s="133">
        <f t="shared" si="22"/>
        <v>4.1749502982107352</v>
      </c>
      <c r="AU17" s="133">
        <f t="shared" si="22"/>
        <v>1.1928429423459244</v>
      </c>
      <c r="AV17" s="133">
        <f t="shared" si="22"/>
        <v>49.70178926441352</v>
      </c>
    </row>
    <row r="18" spans="1:48" ht="15" customHeight="1" x14ac:dyDescent="0.15">
      <c r="A18" s="125"/>
      <c r="B18" s="125"/>
      <c r="C18" s="135" t="s">
        <v>339</v>
      </c>
      <c r="D18" s="127">
        <v>473</v>
      </c>
      <c r="E18" s="137">
        <f t="shared" ref="E18:O21" si="23">IF($D18=0,0,E86/$D18*100)</f>
        <v>79.281183932346721</v>
      </c>
      <c r="F18" s="138">
        <f t="shared" si="23"/>
        <v>62.367864693446087</v>
      </c>
      <c r="G18" s="136">
        <f t="shared" si="23"/>
        <v>80.761099365750539</v>
      </c>
      <c r="H18" s="137">
        <f t="shared" si="23"/>
        <v>81.395348837209298</v>
      </c>
      <c r="I18" s="138">
        <f t="shared" si="23"/>
        <v>65.961945031712474</v>
      </c>
      <c r="J18" s="137">
        <f t="shared" si="23"/>
        <v>0</v>
      </c>
      <c r="K18" s="137">
        <f t="shared" si="23"/>
        <v>63.636363636363633</v>
      </c>
      <c r="L18" s="137">
        <f t="shared" si="23"/>
        <v>61.099365750528548</v>
      </c>
      <c r="M18" s="137">
        <f t="shared" si="23"/>
        <v>10.359408033826638</v>
      </c>
      <c r="N18" s="137">
        <f t="shared" si="23"/>
        <v>0</v>
      </c>
      <c r="O18" s="139">
        <f t="shared" si="23"/>
        <v>12.896405919661733</v>
      </c>
      <c r="P18" s="128">
        <f>P86</f>
        <v>473</v>
      </c>
      <c r="Q18" s="138">
        <f t="shared" ref="Q18:Z21" si="24">IF($P18=0,0,Q86/$P18*100)</f>
        <v>58.350951374207185</v>
      </c>
      <c r="R18" s="138">
        <f t="shared" si="24"/>
        <v>37.420718816067655</v>
      </c>
      <c r="S18" s="138">
        <f t="shared" si="24"/>
        <v>56.871035940803381</v>
      </c>
      <c r="T18" s="138">
        <f t="shared" si="24"/>
        <v>53.911205073995774</v>
      </c>
      <c r="U18" s="139">
        <f t="shared" si="24"/>
        <v>36.99788583509514</v>
      </c>
      <c r="V18" s="138">
        <f t="shared" si="24"/>
        <v>36.786469344608882</v>
      </c>
      <c r="W18" s="138">
        <f t="shared" si="24"/>
        <v>31.923890063424949</v>
      </c>
      <c r="X18" s="139">
        <f t="shared" si="24"/>
        <v>5.07399577167019</v>
      </c>
      <c r="Y18" s="139">
        <f t="shared" si="24"/>
        <v>2.3255813953488373</v>
      </c>
      <c r="Z18" s="139">
        <f t="shared" si="24"/>
        <v>37.632135306553913</v>
      </c>
      <c r="AA18" s="128">
        <f>AA86</f>
        <v>473</v>
      </c>
      <c r="AB18" s="139">
        <f t="shared" ref="AB18:AK21" si="25">IF($AA18=0,0,AB86/$AA18*100)</f>
        <v>25.158562367864697</v>
      </c>
      <c r="AC18" s="139">
        <f t="shared" si="25"/>
        <v>9.513742071881607</v>
      </c>
      <c r="AD18" s="139">
        <f t="shared" si="25"/>
        <v>25.158562367864697</v>
      </c>
      <c r="AE18" s="139">
        <f t="shared" si="25"/>
        <v>20.084566596194502</v>
      </c>
      <c r="AF18" s="139">
        <f t="shared" si="25"/>
        <v>8.0338266384777999</v>
      </c>
      <c r="AG18" s="139">
        <f t="shared" si="25"/>
        <v>6.7653276955602539</v>
      </c>
      <c r="AH18" s="139">
        <f t="shared" si="25"/>
        <v>6.5539112050739963</v>
      </c>
      <c r="AI18" s="139">
        <f t="shared" si="25"/>
        <v>1.0570824524312896</v>
      </c>
      <c r="AJ18" s="139">
        <f t="shared" si="25"/>
        <v>4.2283298097251585</v>
      </c>
      <c r="AK18" s="139">
        <f t="shared" si="25"/>
        <v>68.710359408033824</v>
      </c>
      <c r="AL18" s="128">
        <f>AL86</f>
        <v>473</v>
      </c>
      <c r="AM18" s="136">
        <f t="shared" ref="AM18:AV21" si="26">IF($AA18=0,0,AM86/$AA18*100)</f>
        <v>47.357293868921772</v>
      </c>
      <c r="AN18" s="139">
        <f t="shared" si="26"/>
        <v>17.124735729386892</v>
      </c>
      <c r="AO18" s="136">
        <f t="shared" si="26"/>
        <v>45.031712473572938</v>
      </c>
      <c r="AP18" s="136">
        <f t="shared" si="26"/>
        <v>40.169133192389005</v>
      </c>
      <c r="AQ18" s="139">
        <f t="shared" si="26"/>
        <v>17.547568710359407</v>
      </c>
      <c r="AR18" s="139">
        <f t="shared" si="26"/>
        <v>8.0338266384777999</v>
      </c>
      <c r="AS18" s="139">
        <f t="shared" si="26"/>
        <v>9.3023255813953494</v>
      </c>
      <c r="AT18" s="139">
        <f t="shared" si="26"/>
        <v>4.2283298097251585</v>
      </c>
      <c r="AU18" s="139">
        <f t="shared" si="26"/>
        <v>1.2684989429175475</v>
      </c>
      <c r="AV18" s="139">
        <f t="shared" si="26"/>
        <v>48.837209302325576</v>
      </c>
    </row>
    <row r="19" spans="1:48" ht="15" customHeight="1" x14ac:dyDescent="0.15">
      <c r="A19" s="125"/>
      <c r="B19" s="125"/>
      <c r="C19" s="129" t="s">
        <v>340</v>
      </c>
      <c r="D19" s="140">
        <v>16</v>
      </c>
      <c r="E19" s="141">
        <f t="shared" si="23"/>
        <v>75</v>
      </c>
      <c r="F19" s="141">
        <f t="shared" si="23"/>
        <v>56.25</v>
      </c>
      <c r="G19" s="141">
        <f t="shared" si="23"/>
        <v>75</v>
      </c>
      <c r="H19" s="141">
        <f t="shared" si="23"/>
        <v>81.25</v>
      </c>
      <c r="I19" s="141">
        <f t="shared" si="23"/>
        <v>50</v>
      </c>
      <c r="J19" s="141">
        <f t="shared" si="23"/>
        <v>0</v>
      </c>
      <c r="K19" s="141">
        <f t="shared" si="23"/>
        <v>62.5</v>
      </c>
      <c r="L19" s="141">
        <f t="shared" si="23"/>
        <v>50</v>
      </c>
      <c r="M19" s="141">
        <f t="shared" si="23"/>
        <v>6.25</v>
      </c>
      <c r="N19" s="141">
        <f t="shared" si="23"/>
        <v>0</v>
      </c>
      <c r="O19" s="142">
        <f t="shared" si="23"/>
        <v>18.75</v>
      </c>
      <c r="P19" s="143">
        <f>P87</f>
        <v>16</v>
      </c>
      <c r="Q19" s="142">
        <f t="shared" si="24"/>
        <v>43.75</v>
      </c>
      <c r="R19" s="142">
        <f t="shared" si="24"/>
        <v>31.25</v>
      </c>
      <c r="S19" s="142">
        <f t="shared" si="24"/>
        <v>43.75</v>
      </c>
      <c r="T19" s="142">
        <f t="shared" si="24"/>
        <v>43.75</v>
      </c>
      <c r="U19" s="142">
        <f t="shared" si="24"/>
        <v>37.5</v>
      </c>
      <c r="V19" s="142">
        <f t="shared" si="24"/>
        <v>25</v>
      </c>
      <c r="W19" s="142">
        <f t="shared" si="24"/>
        <v>25</v>
      </c>
      <c r="X19" s="142">
        <f t="shared" si="24"/>
        <v>0</v>
      </c>
      <c r="Y19" s="142">
        <f t="shared" si="24"/>
        <v>0</v>
      </c>
      <c r="Z19" s="142">
        <f t="shared" si="24"/>
        <v>56.25</v>
      </c>
      <c r="AA19" s="143">
        <f>AA87</f>
        <v>16</v>
      </c>
      <c r="AB19" s="144">
        <f t="shared" si="25"/>
        <v>43.75</v>
      </c>
      <c r="AC19" s="144">
        <f t="shared" si="25"/>
        <v>25</v>
      </c>
      <c r="AD19" s="144">
        <f t="shared" si="25"/>
        <v>43.75</v>
      </c>
      <c r="AE19" s="144">
        <f t="shared" si="25"/>
        <v>43.75</v>
      </c>
      <c r="AF19" s="144">
        <f t="shared" si="25"/>
        <v>31.25</v>
      </c>
      <c r="AG19" s="144">
        <f t="shared" si="25"/>
        <v>18.75</v>
      </c>
      <c r="AH19" s="144">
        <f t="shared" si="25"/>
        <v>31.25</v>
      </c>
      <c r="AI19" s="142">
        <f t="shared" si="25"/>
        <v>0</v>
      </c>
      <c r="AJ19" s="142">
        <f t="shared" si="25"/>
        <v>0</v>
      </c>
      <c r="AK19" s="142">
        <f t="shared" si="25"/>
        <v>50</v>
      </c>
      <c r="AL19" s="143">
        <f>AL87</f>
        <v>16</v>
      </c>
      <c r="AM19" s="142">
        <f t="shared" si="26"/>
        <v>25</v>
      </c>
      <c r="AN19" s="142">
        <f t="shared" si="26"/>
        <v>18.75</v>
      </c>
      <c r="AO19" s="142">
        <f t="shared" si="26"/>
        <v>25</v>
      </c>
      <c r="AP19" s="142">
        <f t="shared" si="26"/>
        <v>25</v>
      </c>
      <c r="AQ19" s="142">
        <f t="shared" si="26"/>
        <v>12.5</v>
      </c>
      <c r="AR19" s="142">
        <f t="shared" si="26"/>
        <v>0</v>
      </c>
      <c r="AS19" s="142">
        <f t="shared" si="26"/>
        <v>6.25</v>
      </c>
      <c r="AT19" s="142">
        <f t="shared" si="26"/>
        <v>0</v>
      </c>
      <c r="AU19" s="142">
        <f t="shared" si="26"/>
        <v>0</v>
      </c>
      <c r="AV19" s="142">
        <f t="shared" si="26"/>
        <v>75</v>
      </c>
    </row>
    <row r="20" spans="1:48" ht="15" customHeight="1" x14ac:dyDescent="0.15">
      <c r="A20" s="125"/>
      <c r="B20" s="129"/>
      <c r="C20" s="129" t="s">
        <v>341</v>
      </c>
      <c r="D20" s="140">
        <v>7</v>
      </c>
      <c r="E20" s="141">
        <f t="shared" si="23"/>
        <v>71.428571428571431</v>
      </c>
      <c r="F20" s="141">
        <f t="shared" si="23"/>
        <v>42.857142857142854</v>
      </c>
      <c r="G20" s="141">
        <f t="shared" si="23"/>
        <v>71.428571428571431</v>
      </c>
      <c r="H20" s="141">
        <f t="shared" si="23"/>
        <v>71.428571428571431</v>
      </c>
      <c r="I20" s="141">
        <f t="shared" si="23"/>
        <v>42.857142857142854</v>
      </c>
      <c r="J20" s="141">
        <f t="shared" si="23"/>
        <v>0</v>
      </c>
      <c r="K20" s="141">
        <f t="shared" si="23"/>
        <v>57.142857142857139</v>
      </c>
      <c r="L20" s="141">
        <f t="shared" si="23"/>
        <v>57.142857142857139</v>
      </c>
      <c r="M20" s="141">
        <f t="shared" si="23"/>
        <v>14.285714285714285</v>
      </c>
      <c r="N20" s="141">
        <f t="shared" si="23"/>
        <v>0</v>
      </c>
      <c r="O20" s="142">
        <f t="shared" si="23"/>
        <v>14.285714285714285</v>
      </c>
      <c r="P20" s="143">
        <f>P88</f>
        <v>7</v>
      </c>
      <c r="Q20" s="142">
        <f t="shared" si="24"/>
        <v>57.142857142857139</v>
      </c>
      <c r="R20" s="142">
        <f t="shared" si="24"/>
        <v>28.571428571428569</v>
      </c>
      <c r="S20" s="142">
        <f t="shared" si="24"/>
        <v>57.142857142857139</v>
      </c>
      <c r="T20" s="142">
        <f t="shared" si="24"/>
        <v>42.857142857142854</v>
      </c>
      <c r="U20" s="142">
        <f t="shared" si="24"/>
        <v>42.857142857142854</v>
      </c>
      <c r="V20" s="142">
        <f t="shared" si="24"/>
        <v>42.857142857142854</v>
      </c>
      <c r="W20" s="142">
        <f t="shared" si="24"/>
        <v>28.571428571428569</v>
      </c>
      <c r="X20" s="142">
        <f t="shared" si="24"/>
        <v>0</v>
      </c>
      <c r="Y20" s="142">
        <f t="shared" si="24"/>
        <v>0</v>
      </c>
      <c r="Z20" s="142">
        <f t="shared" si="24"/>
        <v>42.857142857142854</v>
      </c>
      <c r="AA20" s="143">
        <f>AA88</f>
        <v>7</v>
      </c>
      <c r="AB20" s="142">
        <f t="shared" si="25"/>
        <v>28.571428571428569</v>
      </c>
      <c r="AC20" s="142">
        <f t="shared" si="25"/>
        <v>14.285714285714285</v>
      </c>
      <c r="AD20" s="142">
        <f t="shared" si="25"/>
        <v>28.571428571428569</v>
      </c>
      <c r="AE20" s="142">
        <f t="shared" si="25"/>
        <v>28.571428571428569</v>
      </c>
      <c r="AF20" s="142">
        <f t="shared" si="25"/>
        <v>28.571428571428569</v>
      </c>
      <c r="AG20" s="142">
        <f t="shared" si="25"/>
        <v>0</v>
      </c>
      <c r="AH20" s="142">
        <f t="shared" si="25"/>
        <v>0</v>
      </c>
      <c r="AI20" s="142">
        <f t="shared" si="25"/>
        <v>0</v>
      </c>
      <c r="AJ20" s="142">
        <f t="shared" si="25"/>
        <v>0</v>
      </c>
      <c r="AK20" s="142">
        <f t="shared" si="25"/>
        <v>71.428571428571431</v>
      </c>
      <c r="AL20" s="143">
        <f>AL88</f>
        <v>7</v>
      </c>
      <c r="AM20" s="142">
        <f t="shared" si="26"/>
        <v>28.571428571428569</v>
      </c>
      <c r="AN20" s="142">
        <f t="shared" si="26"/>
        <v>0</v>
      </c>
      <c r="AO20" s="142">
        <f t="shared" si="26"/>
        <v>14.285714285714285</v>
      </c>
      <c r="AP20" s="142">
        <f t="shared" si="26"/>
        <v>28.571428571428569</v>
      </c>
      <c r="AQ20" s="142">
        <f t="shared" si="26"/>
        <v>0</v>
      </c>
      <c r="AR20" s="142">
        <f t="shared" si="26"/>
        <v>0</v>
      </c>
      <c r="AS20" s="142">
        <f t="shared" si="26"/>
        <v>0</v>
      </c>
      <c r="AT20" s="142">
        <f t="shared" si="26"/>
        <v>14.285714285714285</v>
      </c>
      <c r="AU20" s="142">
        <f t="shared" si="26"/>
        <v>0</v>
      </c>
      <c r="AV20" s="142">
        <f t="shared" si="26"/>
        <v>71.428571428571431</v>
      </c>
    </row>
    <row r="21" spans="1:48" ht="15" customHeight="1" x14ac:dyDescent="0.15">
      <c r="A21" s="125"/>
      <c r="B21" s="145"/>
      <c r="C21" s="130" t="s">
        <v>332</v>
      </c>
      <c r="D21" s="146">
        <v>7</v>
      </c>
      <c r="E21" s="132">
        <f t="shared" si="23"/>
        <v>42.857142857142854</v>
      </c>
      <c r="F21" s="132">
        <f t="shared" si="23"/>
        <v>42.857142857142854</v>
      </c>
      <c r="G21" s="132">
        <f t="shared" si="23"/>
        <v>57.142857142857139</v>
      </c>
      <c r="H21" s="132">
        <f t="shared" si="23"/>
        <v>57.142857142857139</v>
      </c>
      <c r="I21" s="132">
        <f t="shared" si="23"/>
        <v>42.857142857142854</v>
      </c>
      <c r="J21" s="132">
        <f t="shared" si="23"/>
        <v>0</v>
      </c>
      <c r="K21" s="132">
        <f t="shared" si="23"/>
        <v>57.142857142857139</v>
      </c>
      <c r="L21" s="132">
        <f t="shared" si="23"/>
        <v>42.857142857142854</v>
      </c>
      <c r="M21" s="132">
        <f t="shared" si="23"/>
        <v>0</v>
      </c>
      <c r="N21" s="132">
        <f t="shared" si="23"/>
        <v>0</v>
      </c>
      <c r="O21" s="133">
        <f t="shared" si="23"/>
        <v>42.857142857142854</v>
      </c>
      <c r="P21" s="147">
        <f>P89</f>
        <v>7</v>
      </c>
      <c r="Q21" s="133">
        <f t="shared" si="24"/>
        <v>42.857142857142854</v>
      </c>
      <c r="R21" s="133">
        <f t="shared" si="24"/>
        <v>14.285714285714285</v>
      </c>
      <c r="S21" s="133">
        <f t="shared" si="24"/>
        <v>42.857142857142854</v>
      </c>
      <c r="T21" s="133">
        <f t="shared" si="24"/>
        <v>42.857142857142854</v>
      </c>
      <c r="U21" s="133">
        <f t="shared" si="24"/>
        <v>28.571428571428569</v>
      </c>
      <c r="V21" s="133">
        <f t="shared" si="24"/>
        <v>28.571428571428569</v>
      </c>
      <c r="W21" s="133">
        <f t="shared" si="24"/>
        <v>28.571428571428569</v>
      </c>
      <c r="X21" s="133">
        <f t="shared" si="24"/>
        <v>0</v>
      </c>
      <c r="Y21" s="133">
        <f t="shared" si="24"/>
        <v>0</v>
      </c>
      <c r="Z21" s="133">
        <f t="shared" si="24"/>
        <v>57.142857142857139</v>
      </c>
      <c r="AA21" s="147">
        <f>AA89</f>
        <v>7</v>
      </c>
      <c r="AB21" s="133">
        <f t="shared" si="25"/>
        <v>28.571428571428569</v>
      </c>
      <c r="AC21" s="133">
        <f t="shared" si="25"/>
        <v>0</v>
      </c>
      <c r="AD21" s="133">
        <f t="shared" si="25"/>
        <v>28.571428571428569</v>
      </c>
      <c r="AE21" s="133">
        <f t="shared" si="25"/>
        <v>28.571428571428569</v>
      </c>
      <c r="AF21" s="133">
        <f t="shared" si="25"/>
        <v>28.571428571428569</v>
      </c>
      <c r="AG21" s="133">
        <f t="shared" si="25"/>
        <v>14.285714285714285</v>
      </c>
      <c r="AH21" s="133">
        <f t="shared" si="25"/>
        <v>14.285714285714285</v>
      </c>
      <c r="AI21" s="133">
        <f t="shared" si="25"/>
        <v>0</v>
      </c>
      <c r="AJ21" s="133">
        <f t="shared" si="25"/>
        <v>0</v>
      </c>
      <c r="AK21" s="133">
        <f t="shared" si="25"/>
        <v>71.428571428571431</v>
      </c>
      <c r="AL21" s="147">
        <f>AL89</f>
        <v>7</v>
      </c>
      <c r="AM21" s="133">
        <f t="shared" si="26"/>
        <v>57.142857142857139</v>
      </c>
      <c r="AN21" s="133">
        <f t="shared" si="26"/>
        <v>14.285714285714285</v>
      </c>
      <c r="AO21" s="133">
        <f t="shared" si="26"/>
        <v>71.428571428571431</v>
      </c>
      <c r="AP21" s="133">
        <f t="shared" si="26"/>
        <v>71.428571428571431</v>
      </c>
      <c r="AQ21" s="133">
        <f t="shared" si="26"/>
        <v>57.142857142857139</v>
      </c>
      <c r="AR21" s="133">
        <f t="shared" si="26"/>
        <v>0</v>
      </c>
      <c r="AS21" s="133">
        <f t="shared" si="26"/>
        <v>0</v>
      </c>
      <c r="AT21" s="133">
        <f t="shared" si="26"/>
        <v>0</v>
      </c>
      <c r="AU21" s="133">
        <f t="shared" si="26"/>
        <v>0</v>
      </c>
      <c r="AV21" s="133">
        <f t="shared" si="26"/>
        <v>28.571428571428569</v>
      </c>
    </row>
    <row r="22" spans="1:48" ht="15" customHeight="1" x14ac:dyDescent="0.15">
      <c r="A22" s="124" t="s">
        <v>347</v>
      </c>
      <c r="B22" s="125" t="s">
        <v>334</v>
      </c>
      <c r="C22" s="126" t="s">
        <v>335</v>
      </c>
      <c r="D22" s="127">
        <v>577</v>
      </c>
      <c r="E22" s="127">
        <f t="shared" ref="E22:AV22" si="27">E90</f>
        <v>471</v>
      </c>
      <c r="F22" s="127">
        <f t="shared" si="27"/>
        <v>389</v>
      </c>
      <c r="G22" s="127">
        <f t="shared" si="27"/>
        <v>489</v>
      </c>
      <c r="H22" s="127">
        <f t="shared" si="27"/>
        <v>491</v>
      </c>
      <c r="I22" s="127">
        <f t="shared" si="27"/>
        <v>442</v>
      </c>
      <c r="J22" s="127">
        <f t="shared" si="27"/>
        <v>454</v>
      </c>
      <c r="K22" s="127">
        <f t="shared" si="27"/>
        <v>411</v>
      </c>
      <c r="L22" s="127">
        <f t="shared" si="27"/>
        <v>377</v>
      </c>
      <c r="M22" s="127">
        <f t="shared" si="27"/>
        <v>64</v>
      </c>
      <c r="N22" s="127">
        <f t="shared" si="27"/>
        <v>2</v>
      </c>
      <c r="O22" s="128">
        <f t="shared" si="27"/>
        <v>49</v>
      </c>
      <c r="P22" s="128">
        <f t="shared" si="27"/>
        <v>577</v>
      </c>
      <c r="Q22" s="128">
        <f t="shared" si="27"/>
        <v>345</v>
      </c>
      <c r="R22" s="128">
        <f t="shared" si="27"/>
        <v>220</v>
      </c>
      <c r="S22" s="128">
        <f t="shared" si="27"/>
        <v>340</v>
      </c>
      <c r="T22" s="128">
        <f t="shared" si="27"/>
        <v>328</v>
      </c>
      <c r="U22" s="128">
        <f t="shared" si="27"/>
        <v>258</v>
      </c>
      <c r="V22" s="128">
        <f t="shared" si="27"/>
        <v>226</v>
      </c>
      <c r="W22" s="128">
        <f t="shared" si="27"/>
        <v>216</v>
      </c>
      <c r="X22" s="128">
        <f t="shared" si="27"/>
        <v>32</v>
      </c>
      <c r="Y22" s="128">
        <f t="shared" si="27"/>
        <v>12</v>
      </c>
      <c r="Z22" s="128">
        <f t="shared" si="27"/>
        <v>203</v>
      </c>
      <c r="AA22" s="128">
        <f t="shared" si="27"/>
        <v>577</v>
      </c>
      <c r="AB22" s="128">
        <f t="shared" si="27"/>
        <v>154</v>
      </c>
      <c r="AC22" s="128">
        <f t="shared" si="27"/>
        <v>55</v>
      </c>
      <c r="AD22" s="128">
        <f t="shared" si="27"/>
        <v>150</v>
      </c>
      <c r="AE22" s="128">
        <f t="shared" si="27"/>
        <v>122</v>
      </c>
      <c r="AF22" s="128">
        <f t="shared" si="27"/>
        <v>64</v>
      </c>
      <c r="AG22" s="128">
        <f t="shared" si="27"/>
        <v>39</v>
      </c>
      <c r="AH22" s="128">
        <f t="shared" si="27"/>
        <v>41</v>
      </c>
      <c r="AI22" s="128">
        <f t="shared" si="27"/>
        <v>10</v>
      </c>
      <c r="AJ22" s="128">
        <f t="shared" si="27"/>
        <v>19</v>
      </c>
      <c r="AK22" s="128">
        <f t="shared" si="27"/>
        <v>396</v>
      </c>
      <c r="AL22" s="128">
        <f t="shared" si="27"/>
        <v>577</v>
      </c>
      <c r="AM22" s="128">
        <f t="shared" si="27"/>
        <v>270</v>
      </c>
      <c r="AN22" s="128">
        <f t="shared" si="27"/>
        <v>119</v>
      </c>
      <c r="AO22" s="128">
        <f t="shared" si="27"/>
        <v>266</v>
      </c>
      <c r="AP22" s="128">
        <f t="shared" si="27"/>
        <v>227</v>
      </c>
      <c r="AQ22" s="128">
        <f t="shared" si="27"/>
        <v>99</v>
      </c>
      <c r="AR22" s="128">
        <f t="shared" si="27"/>
        <v>50</v>
      </c>
      <c r="AS22" s="128">
        <f t="shared" si="27"/>
        <v>50</v>
      </c>
      <c r="AT22" s="128">
        <f t="shared" si="27"/>
        <v>26</v>
      </c>
      <c r="AU22" s="128">
        <f t="shared" si="27"/>
        <v>8</v>
      </c>
      <c r="AV22" s="128">
        <f t="shared" si="27"/>
        <v>279</v>
      </c>
    </row>
    <row r="23" spans="1:48" ht="15" customHeight="1" x14ac:dyDescent="0.15">
      <c r="A23" s="150" t="s">
        <v>460</v>
      </c>
      <c r="B23" s="125"/>
      <c r="C23" s="130"/>
      <c r="D23" s="131" t="s">
        <v>458</v>
      </c>
      <c r="E23" s="132">
        <f t="shared" ref="E23:O23" si="28">E22/$D22*100</f>
        <v>81.629116117850955</v>
      </c>
      <c r="F23" s="132">
        <f t="shared" si="28"/>
        <v>67.417677642980934</v>
      </c>
      <c r="G23" s="132">
        <f t="shared" si="28"/>
        <v>84.748700173310226</v>
      </c>
      <c r="H23" s="132">
        <f t="shared" si="28"/>
        <v>85.09532062391682</v>
      </c>
      <c r="I23" s="132">
        <f t="shared" si="28"/>
        <v>76.603119584055463</v>
      </c>
      <c r="J23" s="132">
        <f t="shared" si="28"/>
        <v>78.682842287694982</v>
      </c>
      <c r="K23" s="132">
        <f t="shared" si="28"/>
        <v>71.230502599653377</v>
      </c>
      <c r="L23" s="132">
        <f t="shared" si="28"/>
        <v>65.337954939341429</v>
      </c>
      <c r="M23" s="132">
        <f t="shared" si="28"/>
        <v>11.091854419410744</v>
      </c>
      <c r="N23" s="132">
        <f t="shared" si="28"/>
        <v>0.34662045060658575</v>
      </c>
      <c r="O23" s="133">
        <f t="shared" si="28"/>
        <v>8.492201039861353</v>
      </c>
      <c r="P23" s="134" t="str">
        <f>IF(SUM(Q23:Z23)&gt;100,"－",SUM(Q23:Z23))</f>
        <v>－</v>
      </c>
      <c r="Q23" s="133">
        <f t="shared" ref="Q23:Z23" si="29">Q22/$P22*100</f>
        <v>59.792027729636047</v>
      </c>
      <c r="R23" s="133">
        <f t="shared" si="29"/>
        <v>38.128249566724435</v>
      </c>
      <c r="S23" s="133">
        <f t="shared" si="29"/>
        <v>58.925476603119584</v>
      </c>
      <c r="T23" s="133">
        <f t="shared" si="29"/>
        <v>56.845753899480066</v>
      </c>
      <c r="U23" s="133">
        <f t="shared" si="29"/>
        <v>44.71403812824957</v>
      </c>
      <c r="V23" s="133">
        <f t="shared" si="29"/>
        <v>39.168110918544194</v>
      </c>
      <c r="W23" s="133">
        <f t="shared" si="29"/>
        <v>37.435008665511269</v>
      </c>
      <c r="X23" s="133">
        <f t="shared" si="29"/>
        <v>5.545927209705372</v>
      </c>
      <c r="Y23" s="133">
        <f t="shared" si="29"/>
        <v>2.0797227036395149</v>
      </c>
      <c r="Z23" s="133">
        <f t="shared" si="29"/>
        <v>35.181975736568454</v>
      </c>
      <c r="AA23" s="134" t="str">
        <f>IF(SUM(AB23:AK23)&gt;100,"－",SUM(AB23:AK23))</f>
        <v>－</v>
      </c>
      <c r="AB23" s="133">
        <f t="shared" ref="AB23:AK23" si="30">AB22/$AA22*100</f>
        <v>26.689774696707108</v>
      </c>
      <c r="AC23" s="133">
        <f t="shared" si="30"/>
        <v>9.5320623916811087</v>
      </c>
      <c r="AD23" s="133">
        <f t="shared" si="30"/>
        <v>25.996533795493939</v>
      </c>
      <c r="AE23" s="133">
        <f t="shared" si="30"/>
        <v>21.143847487001732</v>
      </c>
      <c r="AF23" s="133">
        <f t="shared" si="30"/>
        <v>11.091854419410744</v>
      </c>
      <c r="AG23" s="133">
        <f t="shared" si="30"/>
        <v>6.7590987868284227</v>
      </c>
      <c r="AH23" s="133">
        <f t="shared" si="30"/>
        <v>7.1057192374350082</v>
      </c>
      <c r="AI23" s="133">
        <f t="shared" si="30"/>
        <v>1.733102253032929</v>
      </c>
      <c r="AJ23" s="133">
        <f t="shared" si="30"/>
        <v>3.2928942807625647</v>
      </c>
      <c r="AK23" s="133">
        <f t="shared" si="30"/>
        <v>68.630849220103983</v>
      </c>
      <c r="AL23" s="134" t="str">
        <f>IF(SUM(AM23:AV23)&gt;100,"－",SUM(AM23:AV23))</f>
        <v>－</v>
      </c>
      <c r="AM23" s="133">
        <f t="shared" ref="AM23:AV23" si="31">AM22/$AA22*100</f>
        <v>46.793760831889081</v>
      </c>
      <c r="AN23" s="133">
        <f t="shared" si="31"/>
        <v>20.623916811091856</v>
      </c>
      <c r="AO23" s="133">
        <f t="shared" si="31"/>
        <v>46.100519930675908</v>
      </c>
      <c r="AP23" s="133">
        <f t="shared" si="31"/>
        <v>39.341421143847491</v>
      </c>
      <c r="AQ23" s="133">
        <f t="shared" si="31"/>
        <v>17.157712305025996</v>
      </c>
      <c r="AR23" s="133">
        <f t="shared" si="31"/>
        <v>8.6655112651646444</v>
      </c>
      <c r="AS23" s="133">
        <f t="shared" si="31"/>
        <v>8.6655112651646444</v>
      </c>
      <c r="AT23" s="133">
        <f t="shared" si="31"/>
        <v>4.5060658578856154</v>
      </c>
      <c r="AU23" s="133">
        <f t="shared" si="31"/>
        <v>1.386481802426343</v>
      </c>
      <c r="AV23" s="133">
        <f t="shared" si="31"/>
        <v>48.353552859618716</v>
      </c>
    </row>
    <row r="24" spans="1:48" ht="15" customHeight="1" x14ac:dyDescent="0.15">
      <c r="A24" s="150" t="s">
        <v>461</v>
      </c>
      <c r="B24" s="125"/>
      <c r="C24" s="129" t="s">
        <v>350</v>
      </c>
      <c r="D24" s="127">
        <v>339</v>
      </c>
      <c r="E24" s="137">
        <f t="shared" ref="E24:O26" si="32">IF($D24=0,0,E92/$D24*100)</f>
        <v>82.30088495575221</v>
      </c>
      <c r="F24" s="137">
        <f t="shared" si="32"/>
        <v>68.141592920353972</v>
      </c>
      <c r="G24" s="137">
        <f t="shared" si="32"/>
        <v>84.070796460176993</v>
      </c>
      <c r="H24" s="137">
        <f t="shared" si="32"/>
        <v>84.955752212389385</v>
      </c>
      <c r="I24" s="137">
        <f t="shared" si="32"/>
        <v>77.286135693215343</v>
      </c>
      <c r="J24" s="137">
        <f t="shared" si="32"/>
        <v>77.876106194690266</v>
      </c>
      <c r="K24" s="137">
        <f t="shared" si="32"/>
        <v>73.746312684365776</v>
      </c>
      <c r="L24" s="137">
        <f t="shared" si="32"/>
        <v>64.896755162241888</v>
      </c>
      <c r="M24" s="137">
        <f t="shared" si="32"/>
        <v>12.389380530973451</v>
      </c>
      <c r="N24" s="137">
        <f t="shared" si="32"/>
        <v>0.58997050147492625</v>
      </c>
      <c r="O24" s="139">
        <f t="shared" si="32"/>
        <v>9.4395280235988199</v>
      </c>
      <c r="P24" s="128">
        <f>P92</f>
        <v>339</v>
      </c>
      <c r="Q24" s="139">
        <f t="shared" ref="Q24:Z26" si="33">IF($P24=0,0,Q92/$P24*100)</f>
        <v>57.227138643067846</v>
      </c>
      <c r="R24" s="139">
        <f t="shared" si="33"/>
        <v>37.168141592920357</v>
      </c>
      <c r="S24" s="139">
        <f t="shared" si="33"/>
        <v>55.45722713864307</v>
      </c>
      <c r="T24" s="139">
        <f t="shared" si="33"/>
        <v>53.687315634218294</v>
      </c>
      <c r="U24" s="139">
        <f t="shared" si="33"/>
        <v>43.657817109144545</v>
      </c>
      <c r="V24" s="139">
        <f t="shared" si="33"/>
        <v>38.34808259587021</v>
      </c>
      <c r="W24" s="139">
        <f t="shared" si="33"/>
        <v>35.693215339233035</v>
      </c>
      <c r="X24" s="139">
        <f t="shared" si="33"/>
        <v>5.8997050147492622</v>
      </c>
      <c r="Y24" s="139">
        <f t="shared" si="33"/>
        <v>2.9498525073746311</v>
      </c>
      <c r="Z24" s="139">
        <f t="shared" si="33"/>
        <v>38.053097345132741</v>
      </c>
      <c r="AA24" s="128">
        <f>AA92</f>
        <v>339</v>
      </c>
      <c r="AB24" s="139">
        <f t="shared" ref="AB24:AK26" si="34">IF($AA24=0,0,AB92/$AA24*100)</f>
        <v>23.598820058997049</v>
      </c>
      <c r="AC24" s="139">
        <f t="shared" si="34"/>
        <v>6.4896755162241888</v>
      </c>
      <c r="AD24" s="139">
        <f t="shared" si="34"/>
        <v>22.713864306784661</v>
      </c>
      <c r="AE24" s="139">
        <f t="shared" si="34"/>
        <v>17.699115044247787</v>
      </c>
      <c r="AF24" s="139">
        <f t="shared" si="34"/>
        <v>7.6696165191740411</v>
      </c>
      <c r="AG24" s="139">
        <f t="shared" si="34"/>
        <v>5.0147492625368733</v>
      </c>
      <c r="AH24" s="139">
        <f t="shared" si="34"/>
        <v>5.6047197640117989</v>
      </c>
      <c r="AI24" s="139">
        <f t="shared" si="34"/>
        <v>1.1799410029498525</v>
      </c>
      <c r="AJ24" s="139">
        <f t="shared" si="34"/>
        <v>4.4247787610619467</v>
      </c>
      <c r="AK24" s="139">
        <f t="shared" si="34"/>
        <v>70.501474926253678</v>
      </c>
      <c r="AL24" s="128">
        <f>AL92</f>
        <v>339</v>
      </c>
      <c r="AM24" s="139">
        <f t="shared" ref="AM24:AV26" si="35">IF($AA24=0,0,AM92/$AA24*100)</f>
        <v>46.017699115044245</v>
      </c>
      <c r="AN24" s="139">
        <f t="shared" si="35"/>
        <v>21.238938053097346</v>
      </c>
      <c r="AO24" s="139">
        <f t="shared" si="35"/>
        <v>45.132743362831853</v>
      </c>
      <c r="AP24" s="139">
        <f t="shared" si="35"/>
        <v>37.463126843657818</v>
      </c>
      <c r="AQ24" s="139">
        <f t="shared" si="35"/>
        <v>17.10914454277286</v>
      </c>
      <c r="AR24" s="139">
        <f t="shared" si="35"/>
        <v>8.2595870206489668</v>
      </c>
      <c r="AS24" s="139">
        <f t="shared" si="35"/>
        <v>8.2595870206489668</v>
      </c>
      <c r="AT24" s="139">
        <f t="shared" si="35"/>
        <v>4.4247787610619467</v>
      </c>
      <c r="AU24" s="139">
        <f t="shared" si="35"/>
        <v>2.0648967551622417</v>
      </c>
      <c r="AV24" s="139">
        <f t="shared" si="35"/>
        <v>49.852507374631266</v>
      </c>
    </row>
    <row r="25" spans="1:48" ht="15" customHeight="1" x14ac:dyDescent="0.15">
      <c r="A25" s="150"/>
      <c r="B25" s="125"/>
      <c r="C25" s="129" t="s">
        <v>351</v>
      </c>
      <c r="D25" s="140">
        <v>211</v>
      </c>
      <c r="E25" s="141">
        <f t="shared" si="32"/>
        <v>80.09478672985783</v>
      </c>
      <c r="F25" s="141">
        <f t="shared" si="32"/>
        <v>67.772511848341239</v>
      </c>
      <c r="G25" s="141">
        <f t="shared" si="32"/>
        <v>85.781990521327018</v>
      </c>
      <c r="H25" s="141">
        <f t="shared" si="32"/>
        <v>84.834123222748815</v>
      </c>
      <c r="I25" s="141">
        <f t="shared" si="32"/>
        <v>75.829383886255926</v>
      </c>
      <c r="J25" s="141">
        <f t="shared" si="32"/>
        <v>81.042654028436019</v>
      </c>
      <c r="K25" s="141">
        <f t="shared" si="32"/>
        <v>67.772511848341239</v>
      </c>
      <c r="L25" s="141">
        <f t="shared" si="32"/>
        <v>66.824644549763036</v>
      </c>
      <c r="M25" s="141">
        <f t="shared" si="32"/>
        <v>9.4786729857819907</v>
      </c>
      <c r="N25" s="141">
        <f t="shared" si="32"/>
        <v>0</v>
      </c>
      <c r="O25" s="142">
        <f t="shared" si="32"/>
        <v>7.109004739336493</v>
      </c>
      <c r="P25" s="143">
        <f>P93</f>
        <v>211</v>
      </c>
      <c r="Q25" s="151">
        <f t="shared" si="33"/>
        <v>63.981042654028428</v>
      </c>
      <c r="R25" s="151">
        <f t="shared" si="33"/>
        <v>40.758293838862556</v>
      </c>
      <c r="S25" s="151">
        <f t="shared" si="33"/>
        <v>63.981042654028428</v>
      </c>
      <c r="T25" s="151">
        <f t="shared" si="33"/>
        <v>61.611374407582943</v>
      </c>
      <c r="U25" s="142">
        <f t="shared" si="33"/>
        <v>46.445497630331758</v>
      </c>
      <c r="V25" s="142">
        <f t="shared" si="33"/>
        <v>39.810426540284361</v>
      </c>
      <c r="W25" s="142">
        <f t="shared" si="33"/>
        <v>38.862559241706165</v>
      </c>
      <c r="X25" s="142">
        <f t="shared" si="33"/>
        <v>4.7393364928909953</v>
      </c>
      <c r="Y25" s="142">
        <f t="shared" si="33"/>
        <v>0.94786729857819907</v>
      </c>
      <c r="Z25" s="142">
        <f t="shared" si="33"/>
        <v>30.805687203791472</v>
      </c>
      <c r="AA25" s="143">
        <f>AA93</f>
        <v>211</v>
      </c>
      <c r="AB25" s="151">
        <f t="shared" si="34"/>
        <v>31.279620853080569</v>
      </c>
      <c r="AC25" s="151">
        <f t="shared" si="34"/>
        <v>13.270142180094787</v>
      </c>
      <c r="AD25" s="151">
        <f t="shared" si="34"/>
        <v>30.33175355450237</v>
      </c>
      <c r="AE25" s="151">
        <f t="shared" si="34"/>
        <v>26.066350710900476</v>
      </c>
      <c r="AF25" s="151">
        <f t="shared" si="34"/>
        <v>15.165876777251185</v>
      </c>
      <c r="AG25" s="151">
        <f t="shared" si="34"/>
        <v>8.5308056872037916</v>
      </c>
      <c r="AH25" s="151">
        <f t="shared" si="34"/>
        <v>9.0047393364928912</v>
      </c>
      <c r="AI25" s="142">
        <f t="shared" si="34"/>
        <v>2.8436018957345972</v>
      </c>
      <c r="AJ25" s="142">
        <f t="shared" si="34"/>
        <v>1.8957345971563981</v>
      </c>
      <c r="AK25" s="142">
        <f t="shared" si="34"/>
        <v>65.876777251184834</v>
      </c>
      <c r="AL25" s="143">
        <f>AL93</f>
        <v>211</v>
      </c>
      <c r="AM25" s="142">
        <f t="shared" si="35"/>
        <v>50.236966824644547</v>
      </c>
      <c r="AN25" s="142">
        <f t="shared" si="35"/>
        <v>20.379146919431278</v>
      </c>
      <c r="AO25" s="142">
        <f t="shared" si="35"/>
        <v>50.236966824644547</v>
      </c>
      <c r="AP25" s="142">
        <f t="shared" si="35"/>
        <v>45.023696682464454</v>
      </c>
      <c r="AQ25" s="142">
        <f t="shared" si="35"/>
        <v>18.009478672985782</v>
      </c>
      <c r="AR25" s="142">
        <f t="shared" si="35"/>
        <v>9.9526066350710902</v>
      </c>
      <c r="AS25" s="142">
        <f t="shared" si="35"/>
        <v>9.9526066350710902</v>
      </c>
      <c r="AT25" s="142">
        <f t="shared" si="35"/>
        <v>4.7393364928909953</v>
      </c>
      <c r="AU25" s="142">
        <f t="shared" si="35"/>
        <v>0.47393364928909953</v>
      </c>
      <c r="AV25" s="142">
        <f t="shared" si="35"/>
        <v>43.601895734597157</v>
      </c>
    </row>
    <row r="26" spans="1:48" ht="15" customHeight="1" x14ac:dyDescent="0.15">
      <c r="A26" s="150"/>
      <c r="B26" s="145"/>
      <c r="C26" s="130" t="s">
        <v>332</v>
      </c>
      <c r="D26" s="146">
        <v>27</v>
      </c>
      <c r="E26" s="132">
        <f t="shared" si="32"/>
        <v>85.18518518518519</v>
      </c>
      <c r="F26" s="132">
        <f t="shared" si="32"/>
        <v>55.555555555555557</v>
      </c>
      <c r="G26" s="132">
        <f t="shared" si="32"/>
        <v>85.18518518518519</v>
      </c>
      <c r="H26" s="132">
        <f t="shared" si="32"/>
        <v>88.888888888888886</v>
      </c>
      <c r="I26" s="132">
        <f t="shared" si="32"/>
        <v>74.074074074074076</v>
      </c>
      <c r="J26" s="132">
        <f t="shared" si="32"/>
        <v>70.370370370370367</v>
      </c>
      <c r="K26" s="132">
        <f t="shared" si="32"/>
        <v>66.666666666666657</v>
      </c>
      <c r="L26" s="132">
        <f t="shared" si="32"/>
        <v>59.259259259259252</v>
      </c>
      <c r="M26" s="132">
        <f t="shared" si="32"/>
        <v>7.4074074074074066</v>
      </c>
      <c r="N26" s="132">
        <f t="shared" si="32"/>
        <v>0</v>
      </c>
      <c r="O26" s="133">
        <f t="shared" si="32"/>
        <v>7.4074074074074066</v>
      </c>
      <c r="P26" s="147">
        <f>P94</f>
        <v>27</v>
      </c>
      <c r="Q26" s="133">
        <f t="shared" si="33"/>
        <v>59.259259259259252</v>
      </c>
      <c r="R26" s="133">
        <f t="shared" si="33"/>
        <v>29.629629629629626</v>
      </c>
      <c r="S26" s="133">
        <f t="shared" si="33"/>
        <v>62.962962962962962</v>
      </c>
      <c r="T26" s="133">
        <f t="shared" si="33"/>
        <v>59.259259259259252</v>
      </c>
      <c r="U26" s="133">
        <f t="shared" si="33"/>
        <v>44.444444444444443</v>
      </c>
      <c r="V26" s="133">
        <f t="shared" si="33"/>
        <v>44.444444444444443</v>
      </c>
      <c r="W26" s="133">
        <f t="shared" si="33"/>
        <v>48.148148148148145</v>
      </c>
      <c r="X26" s="133">
        <f t="shared" si="33"/>
        <v>7.4074074074074066</v>
      </c>
      <c r="Y26" s="133">
        <f t="shared" si="33"/>
        <v>0</v>
      </c>
      <c r="Z26" s="133">
        <f t="shared" si="33"/>
        <v>33.333333333333329</v>
      </c>
      <c r="AA26" s="147">
        <f>AA94</f>
        <v>27</v>
      </c>
      <c r="AB26" s="133">
        <f t="shared" si="34"/>
        <v>29.629629629629626</v>
      </c>
      <c r="AC26" s="133">
        <f t="shared" si="34"/>
        <v>18.518518518518519</v>
      </c>
      <c r="AD26" s="133">
        <f t="shared" si="34"/>
        <v>33.333333333333329</v>
      </c>
      <c r="AE26" s="133">
        <f t="shared" si="34"/>
        <v>25.925925925925924</v>
      </c>
      <c r="AF26" s="133">
        <f t="shared" si="34"/>
        <v>22.222222222222221</v>
      </c>
      <c r="AG26" s="133">
        <f t="shared" si="34"/>
        <v>14.814814814814813</v>
      </c>
      <c r="AH26" s="133">
        <f t="shared" si="34"/>
        <v>11.111111111111111</v>
      </c>
      <c r="AI26" s="133">
        <f t="shared" si="34"/>
        <v>0</v>
      </c>
      <c r="AJ26" s="133">
        <f t="shared" si="34"/>
        <v>0</v>
      </c>
      <c r="AK26" s="133">
        <f t="shared" si="34"/>
        <v>66.666666666666657</v>
      </c>
      <c r="AL26" s="147">
        <f>AL94</f>
        <v>27</v>
      </c>
      <c r="AM26" s="133">
        <f t="shared" si="35"/>
        <v>29.629629629629626</v>
      </c>
      <c r="AN26" s="133">
        <f t="shared" si="35"/>
        <v>14.814814814814813</v>
      </c>
      <c r="AO26" s="133">
        <f t="shared" si="35"/>
        <v>25.925925925925924</v>
      </c>
      <c r="AP26" s="133">
        <f t="shared" si="35"/>
        <v>18.518518518518519</v>
      </c>
      <c r="AQ26" s="133">
        <f t="shared" si="35"/>
        <v>11.111111111111111</v>
      </c>
      <c r="AR26" s="133">
        <f t="shared" si="35"/>
        <v>3.7037037037037033</v>
      </c>
      <c r="AS26" s="133">
        <f t="shared" si="35"/>
        <v>3.7037037037037033</v>
      </c>
      <c r="AT26" s="133">
        <f t="shared" si="35"/>
        <v>3.7037037037037033</v>
      </c>
      <c r="AU26" s="133">
        <f t="shared" si="35"/>
        <v>0</v>
      </c>
      <c r="AV26" s="133">
        <f t="shared" si="35"/>
        <v>66.666666666666657</v>
      </c>
    </row>
    <row r="27" spans="1:48" ht="15" customHeight="1" x14ac:dyDescent="0.15">
      <c r="A27" s="150"/>
      <c r="B27" s="125" t="s">
        <v>342</v>
      </c>
      <c r="C27" s="126" t="s">
        <v>335</v>
      </c>
      <c r="D27" s="127">
        <v>57</v>
      </c>
      <c r="E27" s="127">
        <f t="shared" ref="E27:AV27" si="36">E95</f>
        <v>41</v>
      </c>
      <c r="F27" s="127">
        <f t="shared" si="36"/>
        <v>38</v>
      </c>
      <c r="G27" s="127">
        <f t="shared" si="36"/>
        <v>42</v>
      </c>
      <c r="H27" s="127">
        <f t="shared" si="36"/>
        <v>46</v>
      </c>
      <c r="I27" s="127">
        <f t="shared" si="36"/>
        <v>34</v>
      </c>
      <c r="J27" s="127">
        <f t="shared" si="36"/>
        <v>0</v>
      </c>
      <c r="K27" s="127">
        <f t="shared" si="36"/>
        <v>34</v>
      </c>
      <c r="L27" s="127">
        <f t="shared" si="36"/>
        <v>35</v>
      </c>
      <c r="M27" s="127">
        <f t="shared" si="36"/>
        <v>9</v>
      </c>
      <c r="N27" s="127">
        <f t="shared" si="36"/>
        <v>1</v>
      </c>
      <c r="O27" s="128">
        <f t="shared" si="36"/>
        <v>6</v>
      </c>
      <c r="P27" s="128">
        <f t="shared" si="36"/>
        <v>57</v>
      </c>
      <c r="Q27" s="128">
        <f t="shared" si="36"/>
        <v>43</v>
      </c>
      <c r="R27" s="128">
        <f t="shared" si="36"/>
        <v>26</v>
      </c>
      <c r="S27" s="128">
        <f t="shared" si="36"/>
        <v>42</v>
      </c>
      <c r="T27" s="128">
        <f t="shared" si="36"/>
        <v>40</v>
      </c>
      <c r="U27" s="128">
        <f t="shared" si="36"/>
        <v>27</v>
      </c>
      <c r="V27" s="128">
        <f t="shared" si="36"/>
        <v>20</v>
      </c>
      <c r="W27" s="128">
        <f t="shared" si="36"/>
        <v>26</v>
      </c>
      <c r="X27" s="128">
        <f t="shared" si="36"/>
        <v>4</v>
      </c>
      <c r="Y27" s="128">
        <f t="shared" si="36"/>
        <v>0</v>
      </c>
      <c r="Z27" s="128">
        <f t="shared" si="36"/>
        <v>14</v>
      </c>
      <c r="AA27" s="128">
        <f t="shared" si="36"/>
        <v>57</v>
      </c>
      <c r="AB27" s="128">
        <f t="shared" si="36"/>
        <v>20</v>
      </c>
      <c r="AC27" s="128">
        <f t="shared" si="36"/>
        <v>5</v>
      </c>
      <c r="AD27" s="128">
        <f t="shared" si="36"/>
        <v>20</v>
      </c>
      <c r="AE27" s="128">
        <f t="shared" si="36"/>
        <v>17</v>
      </c>
      <c r="AF27" s="128">
        <f t="shared" si="36"/>
        <v>4</v>
      </c>
      <c r="AG27" s="128">
        <f t="shared" si="36"/>
        <v>2</v>
      </c>
      <c r="AH27" s="128">
        <f t="shared" si="36"/>
        <v>5</v>
      </c>
      <c r="AI27" s="128">
        <f t="shared" si="36"/>
        <v>0</v>
      </c>
      <c r="AJ27" s="128">
        <f t="shared" si="36"/>
        <v>4</v>
      </c>
      <c r="AK27" s="128">
        <f t="shared" si="36"/>
        <v>33</v>
      </c>
      <c r="AL27" s="128">
        <f t="shared" si="36"/>
        <v>57</v>
      </c>
      <c r="AM27" s="128">
        <f t="shared" si="36"/>
        <v>27</v>
      </c>
      <c r="AN27" s="128">
        <f t="shared" si="36"/>
        <v>6</v>
      </c>
      <c r="AO27" s="128">
        <f t="shared" si="36"/>
        <v>19</v>
      </c>
      <c r="AP27" s="128">
        <f t="shared" si="36"/>
        <v>18</v>
      </c>
      <c r="AQ27" s="128">
        <f t="shared" si="36"/>
        <v>5</v>
      </c>
      <c r="AR27" s="128">
        <f t="shared" si="36"/>
        <v>2</v>
      </c>
      <c r="AS27" s="128">
        <f t="shared" si="36"/>
        <v>4</v>
      </c>
      <c r="AT27" s="128">
        <f t="shared" si="36"/>
        <v>1</v>
      </c>
      <c r="AU27" s="128">
        <f t="shared" si="36"/>
        <v>0</v>
      </c>
      <c r="AV27" s="128">
        <f t="shared" si="36"/>
        <v>28</v>
      </c>
    </row>
    <row r="28" spans="1:48" ht="15" customHeight="1" x14ac:dyDescent="0.15">
      <c r="A28" s="150"/>
      <c r="B28" s="125" t="s">
        <v>343</v>
      </c>
      <c r="C28" s="130"/>
      <c r="D28" s="131" t="s">
        <v>458</v>
      </c>
      <c r="E28" s="132">
        <f t="shared" ref="E28:O28" si="37">E27/$D27*100</f>
        <v>71.929824561403507</v>
      </c>
      <c r="F28" s="132">
        <f t="shared" si="37"/>
        <v>66.666666666666657</v>
      </c>
      <c r="G28" s="132">
        <f t="shared" si="37"/>
        <v>73.68421052631578</v>
      </c>
      <c r="H28" s="132">
        <f t="shared" si="37"/>
        <v>80.701754385964904</v>
      </c>
      <c r="I28" s="132">
        <f t="shared" si="37"/>
        <v>59.649122807017541</v>
      </c>
      <c r="J28" s="132">
        <f t="shared" si="37"/>
        <v>0</v>
      </c>
      <c r="K28" s="132">
        <f t="shared" si="37"/>
        <v>59.649122807017541</v>
      </c>
      <c r="L28" s="132">
        <f t="shared" si="37"/>
        <v>61.403508771929829</v>
      </c>
      <c r="M28" s="132">
        <f t="shared" si="37"/>
        <v>15.789473684210526</v>
      </c>
      <c r="N28" s="132">
        <f t="shared" si="37"/>
        <v>1.7543859649122806</v>
      </c>
      <c r="O28" s="133">
        <f t="shared" si="37"/>
        <v>10.526315789473683</v>
      </c>
      <c r="P28" s="134" t="str">
        <f>IF(SUM(Q28:Z28)&gt;100,"－",SUM(Q28:Z28))</f>
        <v>－</v>
      </c>
      <c r="Q28" s="133">
        <f t="shared" ref="Q28:Z28" si="38">Q27/$P27*100</f>
        <v>75.438596491228068</v>
      </c>
      <c r="R28" s="133">
        <f t="shared" si="38"/>
        <v>45.614035087719294</v>
      </c>
      <c r="S28" s="133">
        <f t="shared" si="38"/>
        <v>73.68421052631578</v>
      </c>
      <c r="T28" s="133">
        <f t="shared" si="38"/>
        <v>70.175438596491219</v>
      </c>
      <c r="U28" s="133">
        <f t="shared" si="38"/>
        <v>47.368421052631575</v>
      </c>
      <c r="V28" s="133">
        <f t="shared" si="38"/>
        <v>35.087719298245609</v>
      </c>
      <c r="W28" s="133">
        <f t="shared" si="38"/>
        <v>45.614035087719294</v>
      </c>
      <c r="X28" s="133">
        <f t="shared" si="38"/>
        <v>7.0175438596491224</v>
      </c>
      <c r="Y28" s="133">
        <f t="shared" si="38"/>
        <v>0</v>
      </c>
      <c r="Z28" s="133">
        <f t="shared" si="38"/>
        <v>24.561403508771928</v>
      </c>
      <c r="AA28" s="134" t="str">
        <f>IF(SUM(AB28:AK28)&gt;100,"－",SUM(AB28:AK28))</f>
        <v>－</v>
      </c>
      <c r="AB28" s="133">
        <f t="shared" ref="AB28:AK28" si="39">AB27/$AA27*100</f>
        <v>35.087719298245609</v>
      </c>
      <c r="AC28" s="133">
        <f t="shared" si="39"/>
        <v>8.7719298245614024</v>
      </c>
      <c r="AD28" s="133">
        <f t="shared" si="39"/>
        <v>35.087719298245609</v>
      </c>
      <c r="AE28" s="133">
        <f t="shared" si="39"/>
        <v>29.82456140350877</v>
      </c>
      <c r="AF28" s="133">
        <f t="shared" si="39"/>
        <v>7.0175438596491224</v>
      </c>
      <c r="AG28" s="133">
        <f t="shared" si="39"/>
        <v>3.5087719298245612</v>
      </c>
      <c r="AH28" s="133">
        <f t="shared" si="39"/>
        <v>8.7719298245614024</v>
      </c>
      <c r="AI28" s="133">
        <f t="shared" si="39"/>
        <v>0</v>
      </c>
      <c r="AJ28" s="133">
        <f t="shared" si="39"/>
        <v>7.0175438596491224</v>
      </c>
      <c r="AK28" s="133">
        <f t="shared" si="39"/>
        <v>57.894736842105267</v>
      </c>
      <c r="AL28" s="134" t="str">
        <f>IF(SUM(AM28:AV28)&gt;100,"－",SUM(AM28:AV28))</f>
        <v>－</v>
      </c>
      <c r="AM28" s="133">
        <f t="shared" ref="AM28:AV28" si="40">AM27/$AA27*100</f>
        <v>47.368421052631575</v>
      </c>
      <c r="AN28" s="133">
        <f t="shared" si="40"/>
        <v>10.526315789473683</v>
      </c>
      <c r="AO28" s="133">
        <f t="shared" si="40"/>
        <v>33.333333333333329</v>
      </c>
      <c r="AP28" s="133">
        <f t="shared" si="40"/>
        <v>31.578947368421051</v>
      </c>
      <c r="AQ28" s="133">
        <f t="shared" si="40"/>
        <v>8.7719298245614024</v>
      </c>
      <c r="AR28" s="133">
        <f t="shared" si="40"/>
        <v>3.5087719298245612</v>
      </c>
      <c r="AS28" s="133">
        <f t="shared" si="40"/>
        <v>7.0175438596491224</v>
      </c>
      <c r="AT28" s="133">
        <f t="shared" si="40"/>
        <v>1.7543859649122806</v>
      </c>
      <c r="AU28" s="133">
        <f t="shared" si="40"/>
        <v>0</v>
      </c>
      <c r="AV28" s="133">
        <f t="shared" si="40"/>
        <v>49.122807017543856</v>
      </c>
    </row>
    <row r="29" spans="1:48" ht="15" customHeight="1" x14ac:dyDescent="0.15">
      <c r="A29" s="150"/>
      <c r="B29" s="125"/>
      <c r="C29" s="129" t="s">
        <v>350</v>
      </c>
      <c r="D29" s="127">
        <v>23</v>
      </c>
      <c r="E29" s="137">
        <f t="shared" ref="E29:O31" si="41">IF($D29=0,0,E97/$D29*100)</f>
        <v>65.217391304347828</v>
      </c>
      <c r="F29" s="137">
        <f t="shared" si="41"/>
        <v>60.869565217391312</v>
      </c>
      <c r="G29" s="137">
        <f t="shared" si="41"/>
        <v>73.91304347826086</v>
      </c>
      <c r="H29" s="137">
        <f t="shared" si="41"/>
        <v>73.91304347826086</v>
      </c>
      <c r="I29" s="137">
        <f t="shared" si="41"/>
        <v>65.217391304347828</v>
      </c>
      <c r="J29" s="137">
        <f t="shared" si="41"/>
        <v>0</v>
      </c>
      <c r="K29" s="137">
        <f t="shared" si="41"/>
        <v>60.869565217391312</v>
      </c>
      <c r="L29" s="137">
        <f t="shared" si="41"/>
        <v>65.217391304347828</v>
      </c>
      <c r="M29" s="137">
        <f t="shared" si="41"/>
        <v>13.043478260869565</v>
      </c>
      <c r="N29" s="137">
        <f t="shared" si="41"/>
        <v>0</v>
      </c>
      <c r="O29" s="139">
        <f t="shared" si="41"/>
        <v>17.391304347826086</v>
      </c>
      <c r="P29" s="128">
        <f>P97</f>
        <v>23</v>
      </c>
      <c r="Q29" s="139">
        <f t="shared" ref="Q29:Z31" si="42">IF($P29=0,0,Q97/$P29*100)</f>
        <v>73.91304347826086</v>
      </c>
      <c r="R29" s="139">
        <f t="shared" si="42"/>
        <v>47.826086956521742</v>
      </c>
      <c r="S29" s="139">
        <f t="shared" si="42"/>
        <v>73.91304347826086</v>
      </c>
      <c r="T29" s="139">
        <f t="shared" si="42"/>
        <v>69.565217391304344</v>
      </c>
      <c r="U29" s="139">
        <f t="shared" si="42"/>
        <v>43.478260869565219</v>
      </c>
      <c r="V29" s="139">
        <f t="shared" si="42"/>
        <v>34.782608695652172</v>
      </c>
      <c r="W29" s="139">
        <f t="shared" si="42"/>
        <v>52.173913043478258</v>
      </c>
      <c r="X29" s="139">
        <f t="shared" si="42"/>
        <v>4.3478260869565215</v>
      </c>
      <c r="Y29" s="139">
        <f t="shared" si="42"/>
        <v>0</v>
      </c>
      <c r="Z29" s="139">
        <f t="shared" si="42"/>
        <v>26.086956521739129</v>
      </c>
      <c r="AA29" s="128">
        <f>AA97</f>
        <v>23</v>
      </c>
      <c r="AB29" s="139">
        <f t="shared" ref="AB29:AK31" si="43">IF($AA29=0,0,AB97/$AA29*100)</f>
        <v>21.739130434782609</v>
      </c>
      <c r="AC29" s="139">
        <f t="shared" si="43"/>
        <v>0</v>
      </c>
      <c r="AD29" s="139">
        <f t="shared" si="43"/>
        <v>21.739130434782609</v>
      </c>
      <c r="AE29" s="139">
        <f t="shared" si="43"/>
        <v>17.391304347826086</v>
      </c>
      <c r="AF29" s="139">
        <f t="shared" si="43"/>
        <v>4.3478260869565215</v>
      </c>
      <c r="AG29" s="139">
        <f t="shared" si="43"/>
        <v>4.3478260869565215</v>
      </c>
      <c r="AH29" s="139">
        <f t="shared" si="43"/>
        <v>0</v>
      </c>
      <c r="AI29" s="139">
        <f t="shared" si="43"/>
        <v>0</v>
      </c>
      <c r="AJ29" s="139">
        <f t="shared" si="43"/>
        <v>8.695652173913043</v>
      </c>
      <c r="AK29" s="139">
        <f t="shared" si="43"/>
        <v>69.565217391304344</v>
      </c>
      <c r="AL29" s="128">
        <f>AL97</f>
        <v>23</v>
      </c>
      <c r="AM29" s="139">
        <f t="shared" ref="AM29:AV31" si="44">IF($AA29=0,0,AM97/$AA29*100)</f>
        <v>52.173913043478258</v>
      </c>
      <c r="AN29" s="139">
        <f t="shared" si="44"/>
        <v>8.695652173913043</v>
      </c>
      <c r="AO29" s="139">
        <f t="shared" si="44"/>
        <v>39.130434782608695</v>
      </c>
      <c r="AP29" s="139">
        <f t="shared" si="44"/>
        <v>34.782608695652172</v>
      </c>
      <c r="AQ29" s="139">
        <f t="shared" si="44"/>
        <v>13.043478260869565</v>
      </c>
      <c r="AR29" s="139">
        <f t="shared" si="44"/>
        <v>4.3478260869565215</v>
      </c>
      <c r="AS29" s="139">
        <f t="shared" si="44"/>
        <v>8.695652173913043</v>
      </c>
      <c r="AT29" s="139">
        <f t="shared" si="44"/>
        <v>4.3478260869565215</v>
      </c>
      <c r="AU29" s="139">
        <f t="shared" si="44"/>
        <v>0</v>
      </c>
      <c r="AV29" s="139">
        <f t="shared" si="44"/>
        <v>43.478260869565219</v>
      </c>
    </row>
    <row r="30" spans="1:48" ht="15" customHeight="1" x14ac:dyDescent="0.15">
      <c r="A30" s="150"/>
      <c r="B30" s="125"/>
      <c r="C30" s="129" t="s">
        <v>351</v>
      </c>
      <c r="D30" s="140">
        <v>27</v>
      </c>
      <c r="E30" s="141">
        <f t="shared" si="41"/>
        <v>77.777777777777786</v>
      </c>
      <c r="F30" s="141">
        <f t="shared" si="41"/>
        <v>70.370370370370367</v>
      </c>
      <c r="G30" s="141">
        <f t="shared" si="41"/>
        <v>74.074074074074076</v>
      </c>
      <c r="H30" s="141">
        <f t="shared" si="41"/>
        <v>88.888888888888886</v>
      </c>
      <c r="I30" s="141">
        <f t="shared" si="41"/>
        <v>55.555555555555557</v>
      </c>
      <c r="J30" s="141">
        <f t="shared" si="41"/>
        <v>0</v>
      </c>
      <c r="K30" s="141">
        <f t="shared" si="41"/>
        <v>55.555555555555557</v>
      </c>
      <c r="L30" s="141">
        <f t="shared" si="41"/>
        <v>55.555555555555557</v>
      </c>
      <c r="M30" s="141">
        <f t="shared" si="41"/>
        <v>11.111111111111111</v>
      </c>
      <c r="N30" s="141">
        <f t="shared" si="41"/>
        <v>3.7037037037037033</v>
      </c>
      <c r="O30" s="142">
        <f t="shared" si="41"/>
        <v>0</v>
      </c>
      <c r="P30" s="143">
        <f>P98</f>
        <v>27</v>
      </c>
      <c r="Q30" s="142">
        <f t="shared" si="42"/>
        <v>81.481481481481481</v>
      </c>
      <c r="R30" s="142">
        <f t="shared" si="42"/>
        <v>40.74074074074074</v>
      </c>
      <c r="S30" s="142">
        <f t="shared" si="42"/>
        <v>77.777777777777786</v>
      </c>
      <c r="T30" s="142">
        <f t="shared" si="42"/>
        <v>74.074074074074076</v>
      </c>
      <c r="U30" s="142">
        <f t="shared" si="42"/>
        <v>51.851851851851848</v>
      </c>
      <c r="V30" s="142">
        <f t="shared" si="42"/>
        <v>37.037037037037038</v>
      </c>
      <c r="W30" s="142">
        <f t="shared" si="42"/>
        <v>37.037037037037038</v>
      </c>
      <c r="X30" s="142">
        <f t="shared" si="42"/>
        <v>3.7037037037037033</v>
      </c>
      <c r="Y30" s="142">
        <f t="shared" si="42"/>
        <v>0</v>
      </c>
      <c r="Z30" s="142">
        <f t="shared" si="42"/>
        <v>18.518518518518519</v>
      </c>
      <c r="AA30" s="143">
        <f>AA98</f>
        <v>27</v>
      </c>
      <c r="AB30" s="142">
        <f t="shared" si="43"/>
        <v>48.148148148148145</v>
      </c>
      <c r="AC30" s="142">
        <f t="shared" si="43"/>
        <v>11.111111111111111</v>
      </c>
      <c r="AD30" s="142">
        <f t="shared" si="43"/>
        <v>48.148148148148145</v>
      </c>
      <c r="AE30" s="142">
        <f t="shared" si="43"/>
        <v>40.74074074074074</v>
      </c>
      <c r="AF30" s="142">
        <f t="shared" si="43"/>
        <v>7.4074074074074066</v>
      </c>
      <c r="AG30" s="142">
        <f t="shared" si="43"/>
        <v>3.7037037037037033</v>
      </c>
      <c r="AH30" s="142">
        <f t="shared" si="43"/>
        <v>14.814814814814813</v>
      </c>
      <c r="AI30" s="142">
        <f t="shared" si="43"/>
        <v>0</v>
      </c>
      <c r="AJ30" s="142">
        <f t="shared" si="43"/>
        <v>7.4074074074074066</v>
      </c>
      <c r="AK30" s="142">
        <f t="shared" si="43"/>
        <v>44.444444444444443</v>
      </c>
      <c r="AL30" s="143">
        <f>AL98</f>
        <v>27</v>
      </c>
      <c r="AM30" s="142">
        <f t="shared" si="44"/>
        <v>48.148148148148145</v>
      </c>
      <c r="AN30" s="142">
        <f t="shared" si="44"/>
        <v>11.111111111111111</v>
      </c>
      <c r="AO30" s="142">
        <f t="shared" si="44"/>
        <v>33.333333333333329</v>
      </c>
      <c r="AP30" s="142">
        <f t="shared" si="44"/>
        <v>37.037037037037038</v>
      </c>
      <c r="AQ30" s="142">
        <f t="shared" si="44"/>
        <v>3.7037037037037033</v>
      </c>
      <c r="AR30" s="142">
        <f t="shared" si="44"/>
        <v>3.7037037037037033</v>
      </c>
      <c r="AS30" s="142">
        <f t="shared" si="44"/>
        <v>7.4074074074074066</v>
      </c>
      <c r="AT30" s="142">
        <f t="shared" si="44"/>
        <v>0</v>
      </c>
      <c r="AU30" s="142">
        <f t="shared" si="44"/>
        <v>0</v>
      </c>
      <c r="AV30" s="142">
        <f t="shared" si="44"/>
        <v>48.148148148148145</v>
      </c>
    </row>
    <row r="31" spans="1:48" ht="15" customHeight="1" x14ac:dyDescent="0.15">
      <c r="A31" s="150"/>
      <c r="B31" s="145"/>
      <c r="C31" s="130" t="s">
        <v>332</v>
      </c>
      <c r="D31" s="146">
        <v>7</v>
      </c>
      <c r="E31" s="132">
        <f t="shared" si="41"/>
        <v>71.428571428571431</v>
      </c>
      <c r="F31" s="132">
        <f t="shared" si="41"/>
        <v>71.428571428571431</v>
      </c>
      <c r="G31" s="132">
        <f t="shared" si="41"/>
        <v>71.428571428571431</v>
      </c>
      <c r="H31" s="132">
        <f t="shared" si="41"/>
        <v>71.428571428571431</v>
      </c>
      <c r="I31" s="132">
        <f t="shared" si="41"/>
        <v>57.142857142857139</v>
      </c>
      <c r="J31" s="132">
        <f t="shared" si="41"/>
        <v>0</v>
      </c>
      <c r="K31" s="132">
        <f t="shared" si="41"/>
        <v>71.428571428571431</v>
      </c>
      <c r="L31" s="132">
        <f t="shared" si="41"/>
        <v>71.428571428571431</v>
      </c>
      <c r="M31" s="132">
        <f t="shared" si="41"/>
        <v>42.857142857142854</v>
      </c>
      <c r="N31" s="132">
        <f t="shared" si="41"/>
        <v>0</v>
      </c>
      <c r="O31" s="133">
        <f t="shared" si="41"/>
        <v>28.571428571428569</v>
      </c>
      <c r="P31" s="147">
        <f>P99</f>
        <v>7</v>
      </c>
      <c r="Q31" s="133">
        <f t="shared" si="42"/>
        <v>57.142857142857139</v>
      </c>
      <c r="R31" s="133">
        <f t="shared" si="42"/>
        <v>57.142857142857139</v>
      </c>
      <c r="S31" s="133">
        <f t="shared" si="42"/>
        <v>57.142857142857139</v>
      </c>
      <c r="T31" s="133">
        <f t="shared" si="42"/>
        <v>57.142857142857139</v>
      </c>
      <c r="U31" s="133">
        <f t="shared" si="42"/>
        <v>42.857142857142854</v>
      </c>
      <c r="V31" s="133">
        <f t="shared" si="42"/>
        <v>28.571428571428569</v>
      </c>
      <c r="W31" s="133">
        <f t="shared" si="42"/>
        <v>57.142857142857139</v>
      </c>
      <c r="X31" s="133">
        <f t="shared" si="42"/>
        <v>28.571428571428569</v>
      </c>
      <c r="Y31" s="133">
        <f t="shared" si="42"/>
        <v>0</v>
      </c>
      <c r="Z31" s="133">
        <f t="shared" si="42"/>
        <v>42.857142857142854</v>
      </c>
      <c r="AA31" s="147">
        <f>AA99</f>
        <v>7</v>
      </c>
      <c r="AB31" s="133">
        <f t="shared" si="43"/>
        <v>28.571428571428569</v>
      </c>
      <c r="AC31" s="133">
        <f t="shared" si="43"/>
        <v>28.571428571428569</v>
      </c>
      <c r="AD31" s="133">
        <f t="shared" si="43"/>
        <v>28.571428571428569</v>
      </c>
      <c r="AE31" s="133">
        <f t="shared" si="43"/>
        <v>28.571428571428569</v>
      </c>
      <c r="AF31" s="133">
        <f t="shared" si="43"/>
        <v>14.285714285714285</v>
      </c>
      <c r="AG31" s="133">
        <f t="shared" si="43"/>
        <v>0</v>
      </c>
      <c r="AH31" s="133">
        <f t="shared" si="43"/>
        <v>14.285714285714285</v>
      </c>
      <c r="AI31" s="133">
        <f t="shared" si="43"/>
        <v>0</v>
      </c>
      <c r="AJ31" s="133">
        <f t="shared" si="43"/>
        <v>0</v>
      </c>
      <c r="AK31" s="133">
        <f t="shared" si="43"/>
        <v>71.428571428571431</v>
      </c>
      <c r="AL31" s="147">
        <f>AL99</f>
        <v>7</v>
      </c>
      <c r="AM31" s="133">
        <f t="shared" si="44"/>
        <v>28.571428571428569</v>
      </c>
      <c r="AN31" s="133">
        <f t="shared" si="44"/>
        <v>14.285714285714285</v>
      </c>
      <c r="AO31" s="133">
        <f t="shared" si="44"/>
        <v>14.285714285714285</v>
      </c>
      <c r="AP31" s="133">
        <f t="shared" si="44"/>
        <v>0</v>
      </c>
      <c r="AQ31" s="133">
        <f t="shared" si="44"/>
        <v>14.285714285714285</v>
      </c>
      <c r="AR31" s="133">
        <f t="shared" si="44"/>
        <v>0</v>
      </c>
      <c r="AS31" s="133">
        <f t="shared" si="44"/>
        <v>0</v>
      </c>
      <c r="AT31" s="133">
        <f t="shared" si="44"/>
        <v>0</v>
      </c>
      <c r="AU31" s="133">
        <f t="shared" si="44"/>
        <v>0</v>
      </c>
      <c r="AV31" s="133">
        <f t="shared" si="44"/>
        <v>71.428571428571431</v>
      </c>
    </row>
    <row r="32" spans="1:48" ht="15" customHeight="1" x14ac:dyDescent="0.15">
      <c r="A32" s="150"/>
      <c r="B32" s="125" t="s">
        <v>345</v>
      </c>
      <c r="C32" s="126" t="s">
        <v>335</v>
      </c>
      <c r="D32" s="127">
        <v>503</v>
      </c>
      <c r="E32" s="127">
        <f t="shared" ref="E32:AV32" si="45">E100</f>
        <v>395</v>
      </c>
      <c r="F32" s="127">
        <f t="shared" si="45"/>
        <v>310</v>
      </c>
      <c r="G32" s="127">
        <f t="shared" si="45"/>
        <v>403</v>
      </c>
      <c r="H32" s="127">
        <f t="shared" si="45"/>
        <v>407</v>
      </c>
      <c r="I32" s="127">
        <f t="shared" si="45"/>
        <v>326</v>
      </c>
      <c r="J32" s="127">
        <f t="shared" si="45"/>
        <v>0</v>
      </c>
      <c r="K32" s="127">
        <f t="shared" si="45"/>
        <v>319</v>
      </c>
      <c r="L32" s="127">
        <f t="shared" si="45"/>
        <v>304</v>
      </c>
      <c r="M32" s="127">
        <f t="shared" si="45"/>
        <v>51</v>
      </c>
      <c r="N32" s="127">
        <f t="shared" si="45"/>
        <v>0</v>
      </c>
      <c r="O32" s="128">
        <f t="shared" si="45"/>
        <v>68</v>
      </c>
      <c r="P32" s="128">
        <f t="shared" si="45"/>
        <v>503</v>
      </c>
      <c r="Q32" s="128">
        <f t="shared" si="45"/>
        <v>290</v>
      </c>
      <c r="R32" s="128">
        <f t="shared" si="45"/>
        <v>185</v>
      </c>
      <c r="S32" s="128">
        <f t="shared" si="45"/>
        <v>283</v>
      </c>
      <c r="T32" s="128">
        <f t="shared" si="45"/>
        <v>268</v>
      </c>
      <c r="U32" s="128">
        <f t="shared" si="45"/>
        <v>186</v>
      </c>
      <c r="V32" s="128">
        <f t="shared" si="45"/>
        <v>183</v>
      </c>
      <c r="W32" s="128">
        <f t="shared" si="45"/>
        <v>159</v>
      </c>
      <c r="X32" s="128">
        <f t="shared" si="45"/>
        <v>24</v>
      </c>
      <c r="Y32" s="128">
        <f t="shared" si="45"/>
        <v>11</v>
      </c>
      <c r="Z32" s="128">
        <f t="shared" si="45"/>
        <v>194</v>
      </c>
      <c r="AA32" s="128">
        <f t="shared" si="45"/>
        <v>503</v>
      </c>
      <c r="AB32" s="128">
        <f t="shared" si="45"/>
        <v>130</v>
      </c>
      <c r="AC32" s="128">
        <f t="shared" si="45"/>
        <v>50</v>
      </c>
      <c r="AD32" s="128">
        <f t="shared" si="45"/>
        <v>130</v>
      </c>
      <c r="AE32" s="128">
        <f t="shared" si="45"/>
        <v>106</v>
      </c>
      <c r="AF32" s="128">
        <f t="shared" si="45"/>
        <v>47</v>
      </c>
      <c r="AG32" s="128">
        <f t="shared" si="45"/>
        <v>36</v>
      </c>
      <c r="AH32" s="128">
        <f t="shared" si="45"/>
        <v>37</v>
      </c>
      <c r="AI32" s="128">
        <f t="shared" si="45"/>
        <v>5</v>
      </c>
      <c r="AJ32" s="128">
        <f t="shared" si="45"/>
        <v>20</v>
      </c>
      <c r="AK32" s="128">
        <f t="shared" si="45"/>
        <v>343</v>
      </c>
      <c r="AL32" s="128">
        <f t="shared" si="45"/>
        <v>503</v>
      </c>
      <c r="AM32" s="128">
        <f t="shared" si="45"/>
        <v>234</v>
      </c>
      <c r="AN32" s="128">
        <f t="shared" si="45"/>
        <v>85</v>
      </c>
      <c r="AO32" s="128">
        <f t="shared" si="45"/>
        <v>223</v>
      </c>
      <c r="AP32" s="128">
        <f t="shared" si="45"/>
        <v>201</v>
      </c>
      <c r="AQ32" s="128">
        <f t="shared" si="45"/>
        <v>89</v>
      </c>
      <c r="AR32" s="128">
        <f t="shared" si="45"/>
        <v>38</v>
      </c>
      <c r="AS32" s="128">
        <f t="shared" si="45"/>
        <v>45</v>
      </c>
      <c r="AT32" s="128">
        <f t="shared" si="45"/>
        <v>21</v>
      </c>
      <c r="AU32" s="128">
        <f t="shared" si="45"/>
        <v>6</v>
      </c>
      <c r="AV32" s="128">
        <f t="shared" si="45"/>
        <v>250</v>
      </c>
    </row>
    <row r="33" spans="1:48" ht="15" customHeight="1" x14ac:dyDescent="0.15">
      <c r="A33" s="150"/>
      <c r="B33" s="125"/>
      <c r="C33" s="130"/>
      <c r="D33" s="131" t="s">
        <v>458</v>
      </c>
      <c r="E33" s="132">
        <f t="shared" ref="E33:O33" si="46">E32/$D32*100</f>
        <v>78.528827037773368</v>
      </c>
      <c r="F33" s="132">
        <f t="shared" si="46"/>
        <v>61.630218687872762</v>
      </c>
      <c r="G33" s="132">
        <f t="shared" si="46"/>
        <v>80.119284294234589</v>
      </c>
      <c r="H33" s="132">
        <f t="shared" si="46"/>
        <v>80.914512922465207</v>
      </c>
      <c r="I33" s="132">
        <f t="shared" si="46"/>
        <v>64.811133200795226</v>
      </c>
      <c r="J33" s="132">
        <f t="shared" si="46"/>
        <v>0</v>
      </c>
      <c r="K33" s="132">
        <f t="shared" si="46"/>
        <v>63.419483101391648</v>
      </c>
      <c r="L33" s="132">
        <f t="shared" si="46"/>
        <v>60.437375745526836</v>
      </c>
      <c r="M33" s="132">
        <f t="shared" si="46"/>
        <v>10.139165009940358</v>
      </c>
      <c r="N33" s="132">
        <f t="shared" si="46"/>
        <v>0</v>
      </c>
      <c r="O33" s="133">
        <f t="shared" si="46"/>
        <v>13.518886679920477</v>
      </c>
      <c r="P33" s="134" t="str">
        <f>IF(SUM(Q33:Z33)&gt;100,"－",SUM(Q33:Z33))</f>
        <v>－</v>
      </c>
      <c r="Q33" s="133">
        <f t="shared" ref="Q33:Z33" si="47">Q32/$P32*100</f>
        <v>57.654075546719682</v>
      </c>
      <c r="R33" s="133">
        <f t="shared" si="47"/>
        <v>36.779324055666002</v>
      </c>
      <c r="S33" s="133">
        <f t="shared" si="47"/>
        <v>56.262425447316097</v>
      </c>
      <c r="T33" s="133">
        <f t="shared" si="47"/>
        <v>53.280318091451292</v>
      </c>
      <c r="U33" s="133">
        <f t="shared" si="47"/>
        <v>36.97813121272366</v>
      </c>
      <c r="V33" s="133">
        <f t="shared" si="47"/>
        <v>36.381709741550694</v>
      </c>
      <c r="W33" s="133">
        <f t="shared" si="47"/>
        <v>31.610337972166995</v>
      </c>
      <c r="X33" s="133">
        <f t="shared" si="47"/>
        <v>4.7713717693836974</v>
      </c>
      <c r="Y33" s="133">
        <f t="shared" si="47"/>
        <v>2.1868787276341948</v>
      </c>
      <c r="Z33" s="133">
        <f t="shared" si="47"/>
        <v>38.568588469184888</v>
      </c>
      <c r="AA33" s="134" t="str">
        <f>IF(SUM(AB33:AK33)&gt;100,"－",SUM(AB33:AK33))</f>
        <v>－</v>
      </c>
      <c r="AB33" s="133">
        <f t="shared" ref="AB33:AK33" si="48">AB32/$AA32*100</f>
        <v>25.844930417495032</v>
      </c>
      <c r="AC33" s="133">
        <f t="shared" si="48"/>
        <v>9.9403578528827037</v>
      </c>
      <c r="AD33" s="133">
        <f t="shared" si="48"/>
        <v>25.844930417495032</v>
      </c>
      <c r="AE33" s="133">
        <f t="shared" si="48"/>
        <v>21.07355864811133</v>
      </c>
      <c r="AF33" s="133">
        <f t="shared" si="48"/>
        <v>9.3439363817097423</v>
      </c>
      <c r="AG33" s="133">
        <f t="shared" si="48"/>
        <v>7.1570576540755466</v>
      </c>
      <c r="AH33" s="133">
        <f t="shared" si="48"/>
        <v>7.3558648111332001</v>
      </c>
      <c r="AI33" s="133">
        <f t="shared" si="48"/>
        <v>0.99403578528827041</v>
      </c>
      <c r="AJ33" s="133">
        <f t="shared" si="48"/>
        <v>3.9761431411530817</v>
      </c>
      <c r="AK33" s="133">
        <f t="shared" si="48"/>
        <v>68.190854870775354</v>
      </c>
      <c r="AL33" s="134" t="str">
        <f>IF(SUM(AM33:AV33)&gt;100,"－",SUM(AM33:AV33))</f>
        <v>－</v>
      </c>
      <c r="AM33" s="133">
        <f t="shared" ref="AM33:AV33" si="49">AM32/$AA32*100</f>
        <v>46.520874751491057</v>
      </c>
      <c r="AN33" s="133">
        <f t="shared" si="49"/>
        <v>16.898608349900595</v>
      </c>
      <c r="AO33" s="133">
        <f t="shared" si="49"/>
        <v>44.333996023856855</v>
      </c>
      <c r="AP33" s="133">
        <f t="shared" si="49"/>
        <v>39.960238568588466</v>
      </c>
      <c r="AQ33" s="133">
        <f t="shared" si="49"/>
        <v>17.693836978131213</v>
      </c>
      <c r="AR33" s="133">
        <f t="shared" si="49"/>
        <v>7.5546719681908545</v>
      </c>
      <c r="AS33" s="133">
        <f t="shared" si="49"/>
        <v>8.9463220675944335</v>
      </c>
      <c r="AT33" s="133">
        <f t="shared" si="49"/>
        <v>4.1749502982107352</v>
      </c>
      <c r="AU33" s="133">
        <f t="shared" si="49"/>
        <v>1.1928429423459244</v>
      </c>
      <c r="AV33" s="133">
        <f t="shared" si="49"/>
        <v>49.70178926441352</v>
      </c>
    </row>
    <row r="34" spans="1:48" ht="15" customHeight="1" x14ac:dyDescent="0.15">
      <c r="A34" s="150"/>
      <c r="B34" s="125"/>
      <c r="C34" s="129" t="s">
        <v>350</v>
      </c>
      <c r="D34" s="128">
        <v>235</v>
      </c>
      <c r="E34" s="139">
        <f t="shared" ref="E34:O36" si="50">IF($D34=0,0,E102/$D34*100)</f>
        <v>81.702127659574458</v>
      </c>
      <c r="F34" s="139">
        <f t="shared" si="50"/>
        <v>65.531914893617014</v>
      </c>
      <c r="G34" s="139">
        <f t="shared" si="50"/>
        <v>84.255319148936167</v>
      </c>
      <c r="H34" s="139">
        <f t="shared" si="50"/>
        <v>81.702127659574458</v>
      </c>
      <c r="I34" s="139">
        <f t="shared" si="50"/>
        <v>67.234042553191486</v>
      </c>
      <c r="J34" s="139">
        <f t="shared" si="50"/>
        <v>0</v>
      </c>
      <c r="K34" s="139">
        <f t="shared" si="50"/>
        <v>65.531914893617014</v>
      </c>
      <c r="L34" s="139">
        <f t="shared" si="50"/>
        <v>63.829787234042556</v>
      </c>
      <c r="M34" s="139">
        <f t="shared" si="50"/>
        <v>11.914893617021278</v>
      </c>
      <c r="N34" s="139">
        <f t="shared" si="50"/>
        <v>0</v>
      </c>
      <c r="O34" s="139">
        <f t="shared" si="50"/>
        <v>11.914893617021278</v>
      </c>
      <c r="P34" s="128">
        <f>P102</f>
        <v>235</v>
      </c>
      <c r="Q34" s="139">
        <f t="shared" ref="Q34:Z36" si="51">IF($P34=0,0,Q102/$P34*100)</f>
        <v>55.744680851063833</v>
      </c>
      <c r="R34" s="139">
        <f t="shared" si="51"/>
        <v>35.744680851063833</v>
      </c>
      <c r="S34" s="139">
        <f t="shared" si="51"/>
        <v>53.617021276595743</v>
      </c>
      <c r="T34" s="139">
        <f t="shared" si="51"/>
        <v>51.914893617021271</v>
      </c>
      <c r="U34" s="139">
        <f t="shared" si="51"/>
        <v>34.468085106382979</v>
      </c>
      <c r="V34" s="139">
        <f t="shared" si="51"/>
        <v>35.744680851063833</v>
      </c>
      <c r="W34" s="139">
        <f t="shared" si="51"/>
        <v>31.914893617021278</v>
      </c>
      <c r="X34" s="139">
        <f t="shared" si="51"/>
        <v>5.1063829787234036</v>
      </c>
      <c r="Y34" s="139">
        <f t="shared" si="51"/>
        <v>2.5531914893617018</v>
      </c>
      <c r="Z34" s="139">
        <f t="shared" si="51"/>
        <v>40.425531914893611</v>
      </c>
      <c r="AA34" s="128">
        <f>AA102</f>
        <v>235</v>
      </c>
      <c r="AB34" s="139">
        <f t="shared" ref="AB34:AK36" si="52">IF($AA34=0,0,AB102/$AA34*100)</f>
        <v>21.276595744680851</v>
      </c>
      <c r="AC34" s="139">
        <f t="shared" si="52"/>
        <v>7.2340425531914887</v>
      </c>
      <c r="AD34" s="139">
        <f t="shared" si="52"/>
        <v>21.702127659574469</v>
      </c>
      <c r="AE34" s="139">
        <f t="shared" si="52"/>
        <v>17.021276595744681</v>
      </c>
      <c r="AF34" s="139">
        <f t="shared" si="52"/>
        <v>5.5319148936170208</v>
      </c>
      <c r="AG34" s="139">
        <f t="shared" si="52"/>
        <v>5.1063829787234036</v>
      </c>
      <c r="AH34" s="139">
        <f t="shared" si="52"/>
        <v>4.2553191489361701</v>
      </c>
      <c r="AI34" s="139">
        <f t="shared" si="52"/>
        <v>0.85106382978723405</v>
      </c>
      <c r="AJ34" s="139">
        <f t="shared" si="52"/>
        <v>5.5319148936170208</v>
      </c>
      <c r="AK34" s="139">
        <f t="shared" si="52"/>
        <v>71.489361702127667</v>
      </c>
      <c r="AL34" s="128">
        <f>AL102</f>
        <v>235</v>
      </c>
      <c r="AM34" s="139">
        <f t="shared" ref="AM34:AV36" si="53">IF($AA34=0,0,AM102/$AA34*100)</f>
        <v>47.234042553191493</v>
      </c>
      <c r="AN34" s="139">
        <f t="shared" si="53"/>
        <v>17.021276595744681</v>
      </c>
      <c r="AO34" s="139">
        <f t="shared" si="53"/>
        <v>44.680851063829785</v>
      </c>
      <c r="AP34" s="139">
        <f t="shared" si="53"/>
        <v>38.723404255319153</v>
      </c>
      <c r="AQ34" s="139">
        <f t="shared" si="53"/>
        <v>17.021276595744681</v>
      </c>
      <c r="AR34" s="139">
        <f t="shared" si="53"/>
        <v>6.8085106382978724</v>
      </c>
      <c r="AS34" s="139">
        <f t="shared" si="53"/>
        <v>8.5106382978723403</v>
      </c>
      <c r="AT34" s="139">
        <f t="shared" si="53"/>
        <v>4.6808510638297873</v>
      </c>
      <c r="AU34" s="139">
        <f t="shared" si="53"/>
        <v>0.85106382978723405</v>
      </c>
      <c r="AV34" s="139">
        <f t="shared" si="53"/>
        <v>49.361702127659576</v>
      </c>
    </row>
    <row r="35" spans="1:48" ht="15" customHeight="1" x14ac:dyDescent="0.15">
      <c r="A35" s="150"/>
      <c r="B35" s="125"/>
      <c r="C35" s="129" t="s">
        <v>351</v>
      </c>
      <c r="D35" s="143">
        <v>204</v>
      </c>
      <c r="E35" s="142">
        <f t="shared" si="50"/>
        <v>75.980392156862735</v>
      </c>
      <c r="F35" s="142">
        <f t="shared" si="50"/>
        <v>58.82352941176471</v>
      </c>
      <c r="G35" s="142">
        <f t="shared" si="50"/>
        <v>77.450980392156865</v>
      </c>
      <c r="H35" s="142">
        <f t="shared" si="50"/>
        <v>80.882352941176478</v>
      </c>
      <c r="I35" s="142">
        <f t="shared" si="50"/>
        <v>62.254901960784316</v>
      </c>
      <c r="J35" s="142">
        <f t="shared" si="50"/>
        <v>0</v>
      </c>
      <c r="K35" s="142">
        <f t="shared" si="50"/>
        <v>61.764705882352942</v>
      </c>
      <c r="L35" s="142">
        <f t="shared" si="50"/>
        <v>57.352941176470587</v>
      </c>
      <c r="M35" s="142">
        <f t="shared" si="50"/>
        <v>8.8235294117647065</v>
      </c>
      <c r="N35" s="142">
        <f t="shared" si="50"/>
        <v>0</v>
      </c>
      <c r="O35" s="142">
        <f t="shared" si="50"/>
        <v>14.215686274509803</v>
      </c>
      <c r="P35" s="143">
        <f>P103</f>
        <v>204</v>
      </c>
      <c r="Q35" s="151">
        <f t="shared" si="51"/>
        <v>63.235294117647058</v>
      </c>
      <c r="R35" s="151">
        <f t="shared" si="51"/>
        <v>39.215686274509807</v>
      </c>
      <c r="S35" s="151">
        <f t="shared" si="51"/>
        <v>61.764705882352942</v>
      </c>
      <c r="T35" s="151">
        <f t="shared" si="51"/>
        <v>57.843137254901968</v>
      </c>
      <c r="U35" s="151">
        <f t="shared" si="51"/>
        <v>41.666666666666671</v>
      </c>
      <c r="V35" s="142">
        <f t="shared" si="51"/>
        <v>39.215686274509807</v>
      </c>
      <c r="W35" s="142">
        <f t="shared" si="51"/>
        <v>33.82352941176471</v>
      </c>
      <c r="X35" s="142">
        <f t="shared" si="51"/>
        <v>5.3921568627450984</v>
      </c>
      <c r="Y35" s="142">
        <f t="shared" si="51"/>
        <v>1.9607843137254901</v>
      </c>
      <c r="Z35" s="142">
        <f t="shared" si="51"/>
        <v>33.82352941176471</v>
      </c>
      <c r="AA35" s="143">
        <f>AA103</f>
        <v>204</v>
      </c>
      <c r="AB35" s="151">
        <f t="shared" si="52"/>
        <v>33.82352941176471</v>
      </c>
      <c r="AC35" s="151">
        <f t="shared" si="52"/>
        <v>12.745098039215685</v>
      </c>
      <c r="AD35" s="151">
        <f t="shared" si="52"/>
        <v>33.333333333333329</v>
      </c>
      <c r="AE35" s="151">
        <f t="shared" si="52"/>
        <v>27.450980392156865</v>
      </c>
      <c r="AF35" s="151">
        <f t="shared" si="52"/>
        <v>13.725490196078432</v>
      </c>
      <c r="AG35" s="151">
        <f t="shared" si="52"/>
        <v>9.3137254901960791</v>
      </c>
      <c r="AH35" s="151">
        <f t="shared" si="52"/>
        <v>11.76470588235294</v>
      </c>
      <c r="AI35" s="142">
        <f t="shared" si="52"/>
        <v>1.4705882352941175</v>
      </c>
      <c r="AJ35" s="142">
        <f t="shared" si="52"/>
        <v>2.4509803921568629</v>
      </c>
      <c r="AK35" s="142">
        <f t="shared" si="52"/>
        <v>61.274509803921575</v>
      </c>
      <c r="AL35" s="143">
        <f>AL103</f>
        <v>204</v>
      </c>
      <c r="AM35" s="142">
        <f t="shared" si="53"/>
        <v>43.137254901960787</v>
      </c>
      <c r="AN35" s="142">
        <f t="shared" si="53"/>
        <v>16.666666666666664</v>
      </c>
      <c r="AO35" s="142">
        <f t="shared" si="53"/>
        <v>40.686274509803923</v>
      </c>
      <c r="AP35" s="142">
        <f t="shared" si="53"/>
        <v>37.745098039215684</v>
      </c>
      <c r="AQ35" s="142">
        <f t="shared" si="53"/>
        <v>15.686274509803921</v>
      </c>
      <c r="AR35" s="142">
        <f t="shared" si="53"/>
        <v>6.8627450980392162</v>
      </c>
      <c r="AS35" s="142">
        <f t="shared" si="53"/>
        <v>8.8235294117647065</v>
      </c>
      <c r="AT35" s="142">
        <f t="shared" si="53"/>
        <v>4.4117647058823533</v>
      </c>
      <c r="AU35" s="142">
        <f t="shared" si="53"/>
        <v>1.9607843137254901</v>
      </c>
      <c r="AV35" s="142">
        <f t="shared" si="53"/>
        <v>52.941176470588239</v>
      </c>
    </row>
    <row r="36" spans="1:48" ht="15" customHeight="1" x14ac:dyDescent="0.15">
      <c r="A36" s="152"/>
      <c r="B36" s="145"/>
      <c r="C36" s="130" t="s">
        <v>332</v>
      </c>
      <c r="D36" s="147">
        <v>64</v>
      </c>
      <c r="E36" s="133">
        <f t="shared" si="50"/>
        <v>75</v>
      </c>
      <c r="F36" s="133">
        <f t="shared" si="50"/>
        <v>56.25</v>
      </c>
      <c r="G36" s="133">
        <f t="shared" si="50"/>
        <v>73.4375</v>
      </c>
      <c r="H36" s="133">
        <f t="shared" si="50"/>
        <v>78.125</v>
      </c>
      <c r="I36" s="133">
        <f t="shared" si="50"/>
        <v>64.0625</v>
      </c>
      <c r="J36" s="133">
        <f t="shared" si="50"/>
        <v>0</v>
      </c>
      <c r="K36" s="133">
        <f t="shared" si="50"/>
        <v>60.9375</v>
      </c>
      <c r="L36" s="133">
        <f t="shared" si="50"/>
        <v>57.8125</v>
      </c>
      <c r="M36" s="133">
        <f t="shared" si="50"/>
        <v>7.8125</v>
      </c>
      <c r="N36" s="133">
        <f t="shared" si="50"/>
        <v>0</v>
      </c>
      <c r="O36" s="133">
        <f t="shared" si="50"/>
        <v>17.1875</v>
      </c>
      <c r="P36" s="147">
        <f>P104</f>
        <v>64</v>
      </c>
      <c r="Q36" s="133">
        <f t="shared" si="51"/>
        <v>46.875</v>
      </c>
      <c r="R36" s="133">
        <f t="shared" si="51"/>
        <v>32.8125</v>
      </c>
      <c r="S36" s="133">
        <f t="shared" si="51"/>
        <v>48.4375</v>
      </c>
      <c r="T36" s="133">
        <f t="shared" si="51"/>
        <v>43.75</v>
      </c>
      <c r="U36" s="133">
        <f t="shared" si="51"/>
        <v>31.25</v>
      </c>
      <c r="V36" s="133">
        <f t="shared" si="51"/>
        <v>29.6875</v>
      </c>
      <c r="W36" s="133">
        <f t="shared" si="51"/>
        <v>23.4375</v>
      </c>
      <c r="X36" s="133">
        <f t="shared" si="51"/>
        <v>1.5625</v>
      </c>
      <c r="Y36" s="133">
        <f t="shared" si="51"/>
        <v>1.5625</v>
      </c>
      <c r="Z36" s="133">
        <f t="shared" si="51"/>
        <v>46.875</v>
      </c>
      <c r="AA36" s="147">
        <f>AA104</f>
        <v>64</v>
      </c>
      <c r="AB36" s="133">
        <f t="shared" si="52"/>
        <v>17.1875</v>
      </c>
      <c r="AC36" s="133">
        <f t="shared" si="52"/>
        <v>10.9375</v>
      </c>
      <c r="AD36" s="133">
        <f t="shared" si="52"/>
        <v>17.1875</v>
      </c>
      <c r="AE36" s="133">
        <f t="shared" si="52"/>
        <v>15.625</v>
      </c>
      <c r="AF36" s="133">
        <f t="shared" si="52"/>
        <v>9.375</v>
      </c>
      <c r="AG36" s="133">
        <f t="shared" si="52"/>
        <v>7.8125</v>
      </c>
      <c r="AH36" s="133">
        <f t="shared" si="52"/>
        <v>4.6875</v>
      </c>
      <c r="AI36" s="133">
        <f t="shared" si="52"/>
        <v>0</v>
      </c>
      <c r="AJ36" s="133">
        <f t="shared" si="52"/>
        <v>3.125</v>
      </c>
      <c r="AK36" s="133">
        <f t="shared" si="52"/>
        <v>78.125</v>
      </c>
      <c r="AL36" s="147">
        <f>AL104</f>
        <v>64</v>
      </c>
      <c r="AM36" s="133">
        <f t="shared" si="53"/>
        <v>54.6875</v>
      </c>
      <c r="AN36" s="133">
        <f t="shared" si="53"/>
        <v>17.1875</v>
      </c>
      <c r="AO36" s="133">
        <f t="shared" si="53"/>
        <v>54.6875</v>
      </c>
      <c r="AP36" s="133">
        <f t="shared" si="53"/>
        <v>51.5625</v>
      </c>
      <c r="AQ36" s="133">
        <f t="shared" si="53"/>
        <v>26.5625</v>
      </c>
      <c r="AR36" s="133">
        <f t="shared" si="53"/>
        <v>12.5</v>
      </c>
      <c r="AS36" s="133">
        <f t="shared" si="53"/>
        <v>10.9375</v>
      </c>
      <c r="AT36" s="133">
        <f t="shared" si="53"/>
        <v>1.5625</v>
      </c>
      <c r="AU36" s="133">
        <f t="shared" si="53"/>
        <v>0</v>
      </c>
      <c r="AV36" s="133">
        <f t="shared" si="53"/>
        <v>40.625</v>
      </c>
    </row>
    <row r="37" spans="1:48" ht="15" customHeight="1" x14ac:dyDescent="0.15">
      <c r="A37" s="124" t="s">
        <v>462</v>
      </c>
      <c r="B37" s="125" t="s">
        <v>334</v>
      </c>
      <c r="C37" s="126" t="s">
        <v>335</v>
      </c>
      <c r="D37" s="128">
        <v>577</v>
      </c>
      <c r="E37" s="128">
        <f t="shared" ref="E37:AV37" si="54">E105</f>
        <v>471</v>
      </c>
      <c r="F37" s="128">
        <f t="shared" si="54"/>
        <v>389</v>
      </c>
      <c r="G37" s="128">
        <f t="shared" si="54"/>
        <v>489</v>
      </c>
      <c r="H37" s="128">
        <f t="shared" si="54"/>
        <v>491</v>
      </c>
      <c r="I37" s="128">
        <f t="shared" si="54"/>
        <v>442</v>
      </c>
      <c r="J37" s="128">
        <f t="shared" si="54"/>
        <v>454</v>
      </c>
      <c r="K37" s="128">
        <f t="shared" si="54"/>
        <v>411</v>
      </c>
      <c r="L37" s="128">
        <f t="shared" si="54"/>
        <v>377</v>
      </c>
      <c r="M37" s="128">
        <f t="shared" si="54"/>
        <v>64</v>
      </c>
      <c r="N37" s="128">
        <f t="shared" si="54"/>
        <v>2</v>
      </c>
      <c r="O37" s="128">
        <f t="shared" si="54"/>
        <v>49</v>
      </c>
      <c r="P37" s="128">
        <f t="shared" si="54"/>
        <v>577</v>
      </c>
      <c r="Q37" s="128">
        <f t="shared" si="54"/>
        <v>345</v>
      </c>
      <c r="R37" s="128">
        <f t="shared" si="54"/>
        <v>220</v>
      </c>
      <c r="S37" s="128">
        <f t="shared" si="54"/>
        <v>340</v>
      </c>
      <c r="T37" s="128">
        <f t="shared" si="54"/>
        <v>328</v>
      </c>
      <c r="U37" s="128">
        <f t="shared" si="54"/>
        <v>258</v>
      </c>
      <c r="V37" s="128">
        <f t="shared" si="54"/>
        <v>226</v>
      </c>
      <c r="W37" s="128">
        <f t="shared" si="54"/>
        <v>216</v>
      </c>
      <c r="X37" s="128">
        <f t="shared" si="54"/>
        <v>32</v>
      </c>
      <c r="Y37" s="128">
        <f t="shared" si="54"/>
        <v>12</v>
      </c>
      <c r="Z37" s="128">
        <f t="shared" si="54"/>
        <v>203</v>
      </c>
      <c r="AA37" s="128">
        <f t="shared" si="54"/>
        <v>577</v>
      </c>
      <c r="AB37" s="128">
        <f t="shared" si="54"/>
        <v>154</v>
      </c>
      <c r="AC37" s="128">
        <f t="shared" si="54"/>
        <v>55</v>
      </c>
      <c r="AD37" s="128">
        <f t="shared" si="54"/>
        <v>150</v>
      </c>
      <c r="AE37" s="128">
        <f t="shared" si="54"/>
        <v>122</v>
      </c>
      <c r="AF37" s="128">
        <f t="shared" si="54"/>
        <v>64</v>
      </c>
      <c r="AG37" s="128">
        <f t="shared" si="54"/>
        <v>39</v>
      </c>
      <c r="AH37" s="128">
        <f t="shared" si="54"/>
        <v>41</v>
      </c>
      <c r="AI37" s="128">
        <f t="shared" si="54"/>
        <v>10</v>
      </c>
      <c r="AJ37" s="128">
        <f t="shared" si="54"/>
        <v>19</v>
      </c>
      <c r="AK37" s="128">
        <f t="shared" si="54"/>
        <v>396</v>
      </c>
      <c r="AL37" s="128">
        <f t="shared" si="54"/>
        <v>577</v>
      </c>
      <c r="AM37" s="128">
        <f t="shared" si="54"/>
        <v>270</v>
      </c>
      <c r="AN37" s="128">
        <f t="shared" si="54"/>
        <v>119</v>
      </c>
      <c r="AO37" s="128">
        <f t="shared" si="54"/>
        <v>266</v>
      </c>
      <c r="AP37" s="128">
        <f t="shared" si="54"/>
        <v>227</v>
      </c>
      <c r="AQ37" s="128">
        <f t="shared" si="54"/>
        <v>99</v>
      </c>
      <c r="AR37" s="128">
        <f t="shared" si="54"/>
        <v>50</v>
      </c>
      <c r="AS37" s="128">
        <f t="shared" si="54"/>
        <v>50</v>
      </c>
      <c r="AT37" s="128">
        <f t="shared" si="54"/>
        <v>26</v>
      </c>
      <c r="AU37" s="128">
        <f t="shared" si="54"/>
        <v>8</v>
      </c>
      <c r="AV37" s="128">
        <f t="shared" si="54"/>
        <v>279</v>
      </c>
    </row>
    <row r="38" spans="1:48" ht="15" customHeight="1" x14ac:dyDescent="0.15">
      <c r="A38" s="150" t="s">
        <v>463</v>
      </c>
      <c r="B38" s="125"/>
      <c r="C38" s="130"/>
      <c r="D38" s="134" t="s">
        <v>458</v>
      </c>
      <c r="E38" s="133">
        <f t="shared" ref="E38:O38" si="55">E37/$D37*100</f>
        <v>81.629116117850955</v>
      </c>
      <c r="F38" s="133">
        <f t="shared" si="55"/>
        <v>67.417677642980934</v>
      </c>
      <c r="G38" s="133">
        <f t="shared" si="55"/>
        <v>84.748700173310226</v>
      </c>
      <c r="H38" s="133">
        <f t="shared" si="55"/>
        <v>85.09532062391682</v>
      </c>
      <c r="I38" s="133">
        <f t="shared" si="55"/>
        <v>76.603119584055463</v>
      </c>
      <c r="J38" s="133">
        <f t="shared" si="55"/>
        <v>78.682842287694982</v>
      </c>
      <c r="K38" s="133">
        <f t="shared" si="55"/>
        <v>71.230502599653377</v>
      </c>
      <c r="L38" s="133">
        <f t="shared" si="55"/>
        <v>65.337954939341429</v>
      </c>
      <c r="M38" s="133">
        <f t="shared" si="55"/>
        <v>11.091854419410744</v>
      </c>
      <c r="N38" s="133">
        <f t="shared" si="55"/>
        <v>0.34662045060658575</v>
      </c>
      <c r="O38" s="133">
        <f t="shared" si="55"/>
        <v>8.492201039861353</v>
      </c>
      <c r="P38" s="134" t="str">
        <f>IF(SUM(Q38:Z38)&gt;100,"－",SUM(Q38:Z38))</f>
        <v>－</v>
      </c>
      <c r="Q38" s="133">
        <f t="shared" ref="Q38:Z38" si="56">Q37/$P37*100</f>
        <v>59.792027729636047</v>
      </c>
      <c r="R38" s="133">
        <f t="shared" si="56"/>
        <v>38.128249566724435</v>
      </c>
      <c r="S38" s="133">
        <f t="shared" si="56"/>
        <v>58.925476603119584</v>
      </c>
      <c r="T38" s="133">
        <f t="shared" si="56"/>
        <v>56.845753899480066</v>
      </c>
      <c r="U38" s="133">
        <f t="shared" si="56"/>
        <v>44.71403812824957</v>
      </c>
      <c r="V38" s="133">
        <f t="shared" si="56"/>
        <v>39.168110918544194</v>
      </c>
      <c r="W38" s="133">
        <f t="shared" si="56"/>
        <v>37.435008665511269</v>
      </c>
      <c r="X38" s="133">
        <f t="shared" si="56"/>
        <v>5.545927209705372</v>
      </c>
      <c r="Y38" s="133">
        <f t="shared" si="56"/>
        <v>2.0797227036395149</v>
      </c>
      <c r="Z38" s="133">
        <f t="shared" si="56"/>
        <v>35.181975736568454</v>
      </c>
      <c r="AA38" s="134" t="str">
        <f>IF(SUM(AB38:AK38)&gt;100,"－",SUM(AB38:AK38))</f>
        <v>－</v>
      </c>
      <c r="AB38" s="133">
        <f t="shared" ref="AB38:AK38" si="57">AB37/$AA37*100</f>
        <v>26.689774696707108</v>
      </c>
      <c r="AC38" s="133">
        <f t="shared" si="57"/>
        <v>9.5320623916811087</v>
      </c>
      <c r="AD38" s="133">
        <f t="shared" si="57"/>
        <v>25.996533795493939</v>
      </c>
      <c r="AE38" s="133">
        <f t="shared" si="57"/>
        <v>21.143847487001732</v>
      </c>
      <c r="AF38" s="133">
        <f t="shared" si="57"/>
        <v>11.091854419410744</v>
      </c>
      <c r="AG38" s="133">
        <f t="shared" si="57"/>
        <v>6.7590987868284227</v>
      </c>
      <c r="AH38" s="133">
        <f t="shared" si="57"/>
        <v>7.1057192374350082</v>
      </c>
      <c r="AI38" s="133">
        <f t="shared" si="57"/>
        <v>1.733102253032929</v>
      </c>
      <c r="AJ38" s="133">
        <f t="shared" si="57"/>
        <v>3.2928942807625647</v>
      </c>
      <c r="AK38" s="133">
        <f t="shared" si="57"/>
        <v>68.630849220103983</v>
      </c>
      <c r="AL38" s="134" t="str">
        <f>IF(SUM(AM38:AV38)&gt;100,"－",SUM(AM38:AV38))</f>
        <v>－</v>
      </c>
      <c r="AM38" s="133">
        <f t="shared" ref="AM38:AV38" si="58">AM37/$AA37*100</f>
        <v>46.793760831889081</v>
      </c>
      <c r="AN38" s="133">
        <f t="shared" si="58"/>
        <v>20.623916811091856</v>
      </c>
      <c r="AO38" s="133">
        <f t="shared" si="58"/>
        <v>46.100519930675908</v>
      </c>
      <c r="AP38" s="133">
        <f t="shared" si="58"/>
        <v>39.341421143847491</v>
      </c>
      <c r="AQ38" s="133">
        <f t="shared" si="58"/>
        <v>17.157712305025996</v>
      </c>
      <c r="AR38" s="133">
        <f t="shared" si="58"/>
        <v>8.6655112651646444</v>
      </c>
      <c r="AS38" s="133">
        <f t="shared" si="58"/>
        <v>8.6655112651646444</v>
      </c>
      <c r="AT38" s="133">
        <f t="shared" si="58"/>
        <v>4.5060658578856154</v>
      </c>
      <c r="AU38" s="133">
        <f t="shared" si="58"/>
        <v>1.386481802426343</v>
      </c>
      <c r="AV38" s="133">
        <f t="shared" si="58"/>
        <v>48.353552859618716</v>
      </c>
    </row>
    <row r="39" spans="1:48" ht="15" customHeight="1" x14ac:dyDescent="0.15">
      <c r="A39" s="150" t="s">
        <v>464</v>
      </c>
      <c r="B39" s="125"/>
      <c r="C39" s="129" t="s">
        <v>354</v>
      </c>
      <c r="D39" s="128">
        <v>172</v>
      </c>
      <c r="E39" s="139">
        <f t="shared" ref="E39:O41" si="59">IF($D39=0,0,E107/$D39*100)</f>
        <v>80.813953488372093</v>
      </c>
      <c r="F39" s="139">
        <f t="shared" si="59"/>
        <v>66.860465116279073</v>
      </c>
      <c r="G39" s="139">
        <f t="shared" si="59"/>
        <v>83.720930232558146</v>
      </c>
      <c r="H39" s="139">
        <f t="shared" si="59"/>
        <v>82.558139534883722</v>
      </c>
      <c r="I39" s="139">
        <f t="shared" si="59"/>
        <v>76.744186046511629</v>
      </c>
      <c r="J39" s="139">
        <f t="shared" si="59"/>
        <v>79.651162790697668</v>
      </c>
      <c r="K39" s="139">
        <f t="shared" si="59"/>
        <v>69.767441860465112</v>
      </c>
      <c r="L39" s="139">
        <f t="shared" si="59"/>
        <v>65.697674418604649</v>
      </c>
      <c r="M39" s="139">
        <f t="shared" si="59"/>
        <v>14.534883720930234</v>
      </c>
      <c r="N39" s="139">
        <f t="shared" si="59"/>
        <v>0.58139534883720934</v>
      </c>
      <c r="O39" s="139">
        <f t="shared" si="59"/>
        <v>9.3023255813953494</v>
      </c>
      <c r="P39" s="128">
        <f>P107</f>
        <v>172</v>
      </c>
      <c r="Q39" s="139">
        <f t="shared" ref="Q39:Z41" si="60">IF($P39=0,0,Q107/$P39*100)</f>
        <v>53.488372093023251</v>
      </c>
      <c r="R39" s="139">
        <f t="shared" si="60"/>
        <v>33.139534883720927</v>
      </c>
      <c r="S39" s="139">
        <f t="shared" si="60"/>
        <v>53.488372093023251</v>
      </c>
      <c r="T39" s="139">
        <f t="shared" si="60"/>
        <v>50</v>
      </c>
      <c r="U39" s="139">
        <f t="shared" si="60"/>
        <v>43.02325581395349</v>
      </c>
      <c r="V39" s="139">
        <f t="shared" si="60"/>
        <v>34.302325581395351</v>
      </c>
      <c r="W39" s="139">
        <f t="shared" si="60"/>
        <v>34.883720930232556</v>
      </c>
      <c r="X39" s="139">
        <f t="shared" si="60"/>
        <v>4.6511627906976747</v>
      </c>
      <c r="Y39" s="139">
        <f t="shared" si="60"/>
        <v>2.9069767441860463</v>
      </c>
      <c r="Z39" s="139">
        <f t="shared" si="60"/>
        <v>40.697674418604649</v>
      </c>
      <c r="AA39" s="128">
        <f>AA107</f>
        <v>172</v>
      </c>
      <c r="AB39" s="139">
        <f t="shared" ref="AB39:AK41" si="61">IF($AA39=0,0,AB107/$AA39*100)</f>
        <v>22.093023255813954</v>
      </c>
      <c r="AC39" s="139">
        <f t="shared" si="61"/>
        <v>8.720930232558139</v>
      </c>
      <c r="AD39" s="139">
        <f t="shared" si="61"/>
        <v>20.930232558139537</v>
      </c>
      <c r="AE39" s="139">
        <f t="shared" si="61"/>
        <v>16.279069767441861</v>
      </c>
      <c r="AF39" s="139">
        <f t="shared" si="61"/>
        <v>10.465116279069768</v>
      </c>
      <c r="AG39" s="139">
        <f t="shared" si="61"/>
        <v>5.8139534883720927</v>
      </c>
      <c r="AH39" s="139">
        <f t="shared" si="61"/>
        <v>5.8139534883720927</v>
      </c>
      <c r="AI39" s="139">
        <f t="shared" si="61"/>
        <v>1.7441860465116279</v>
      </c>
      <c r="AJ39" s="139">
        <f t="shared" si="61"/>
        <v>4.0697674418604652</v>
      </c>
      <c r="AK39" s="139">
        <f t="shared" si="61"/>
        <v>73.255813953488371</v>
      </c>
      <c r="AL39" s="128">
        <f>AL107</f>
        <v>172</v>
      </c>
      <c r="AM39" s="139">
        <f t="shared" ref="AM39:AV41" si="62">IF($AA39=0,0,AM107/$AA39*100)</f>
        <v>52.325581395348841</v>
      </c>
      <c r="AN39" s="139">
        <f t="shared" si="62"/>
        <v>23.837209302325583</v>
      </c>
      <c r="AO39" s="139">
        <f t="shared" si="62"/>
        <v>51.162790697674424</v>
      </c>
      <c r="AP39" s="139">
        <f t="shared" si="62"/>
        <v>43.604651162790695</v>
      </c>
      <c r="AQ39" s="139">
        <f t="shared" si="62"/>
        <v>24.418604651162788</v>
      </c>
      <c r="AR39" s="139">
        <f t="shared" si="62"/>
        <v>9.3023255813953494</v>
      </c>
      <c r="AS39" s="139">
        <f t="shared" si="62"/>
        <v>10.465116279069768</v>
      </c>
      <c r="AT39" s="139">
        <f t="shared" si="62"/>
        <v>6.9767441860465116</v>
      </c>
      <c r="AU39" s="139">
        <f t="shared" si="62"/>
        <v>1.7441860465116279</v>
      </c>
      <c r="AV39" s="139">
        <f t="shared" si="62"/>
        <v>44.767441860465119</v>
      </c>
    </row>
    <row r="40" spans="1:48" ht="15" customHeight="1" x14ac:dyDescent="0.15">
      <c r="A40" s="150"/>
      <c r="B40" s="125"/>
      <c r="C40" s="129" t="s">
        <v>355</v>
      </c>
      <c r="D40" s="140">
        <v>386</v>
      </c>
      <c r="E40" s="141">
        <f t="shared" si="59"/>
        <v>83.160621761658021</v>
      </c>
      <c r="F40" s="141">
        <f t="shared" si="59"/>
        <v>68.911917098445599</v>
      </c>
      <c r="G40" s="141">
        <f t="shared" si="59"/>
        <v>86.52849740932642</v>
      </c>
      <c r="H40" s="141">
        <f t="shared" si="59"/>
        <v>87.30569948186529</v>
      </c>
      <c r="I40" s="141">
        <f t="shared" si="59"/>
        <v>78.238341968911911</v>
      </c>
      <c r="J40" s="141">
        <f t="shared" si="59"/>
        <v>79.274611398963728</v>
      </c>
      <c r="K40" s="141">
        <f t="shared" si="59"/>
        <v>72.279792746113998</v>
      </c>
      <c r="L40" s="141">
        <f t="shared" si="59"/>
        <v>66.32124352331607</v>
      </c>
      <c r="M40" s="141">
        <f t="shared" si="59"/>
        <v>9.8445595854922274</v>
      </c>
      <c r="N40" s="141">
        <f t="shared" si="59"/>
        <v>0.2590673575129534</v>
      </c>
      <c r="O40" s="142">
        <f t="shared" si="59"/>
        <v>6.9948186528497409</v>
      </c>
      <c r="P40" s="143">
        <f>P108</f>
        <v>386</v>
      </c>
      <c r="Q40" s="142">
        <f t="shared" si="60"/>
        <v>62.694300518134717</v>
      </c>
      <c r="R40" s="142">
        <f t="shared" si="60"/>
        <v>40.673575129533681</v>
      </c>
      <c r="S40" s="142">
        <f t="shared" si="60"/>
        <v>61.398963730569946</v>
      </c>
      <c r="T40" s="142">
        <f t="shared" si="60"/>
        <v>59.844559585492227</v>
      </c>
      <c r="U40" s="142">
        <f t="shared" si="60"/>
        <v>46.1139896373057</v>
      </c>
      <c r="V40" s="142">
        <f t="shared" si="60"/>
        <v>41.709844559585491</v>
      </c>
      <c r="W40" s="142">
        <f t="shared" si="60"/>
        <v>38.860103626943001</v>
      </c>
      <c r="X40" s="142">
        <f t="shared" si="60"/>
        <v>5.6994818652849739</v>
      </c>
      <c r="Y40" s="142">
        <f t="shared" si="60"/>
        <v>1.8134715025906734</v>
      </c>
      <c r="Z40" s="142">
        <f t="shared" si="60"/>
        <v>32.383419689119172</v>
      </c>
      <c r="AA40" s="143">
        <f>AA108</f>
        <v>386</v>
      </c>
      <c r="AB40" s="142">
        <f t="shared" si="61"/>
        <v>28.497409326424872</v>
      </c>
      <c r="AC40" s="142">
        <f t="shared" si="61"/>
        <v>9.8445595854922274</v>
      </c>
      <c r="AD40" s="142">
        <f t="shared" si="61"/>
        <v>27.979274611398964</v>
      </c>
      <c r="AE40" s="142">
        <f t="shared" si="61"/>
        <v>22.797927461139896</v>
      </c>
      <c r="AF40" s="142">
        <f t="shared" si="61"/>
        <v>11.139896373056994</v>
      </c>
      <c r="AG40" s="142">
        <f t="shared" si="61"/>
        <v>7.2538860103626934</v>
      </c>
      <c r="AH40" s="142">
        <f t="shared" si="61"/>
        <v>7.7720207253886011</v>
      </c>
      <c r="AI40" s="142">
        <f t="shared" si="61"/>
        <v>1.8134715025906734</v>
      </c>
      <c r="AJ40" s="142">
        <f t="shared" si="61"/>
        <v>3.1088082901554404</v>
      </c>
      <c r="AK40" s="142">
        <f t="shared" si="61"/>
        <v>66.580310880829018</v>
      </c>
      <c r="AL40" s="143">
        <f>AL108</f>
        <v>386</v>
      </c>
      <c r="AM40" s="142">
        <f t="shared" si="62"/>
        <v>45.336787564766837</v>
      </c>
      <c r="AN40" s="142">
        <f t="shared" si="62"/>
        <v>19.689119170984455</v>
      </c>
      <c r="AO40" s="142">
        <f t="shared" si="62"/>
        <v>45.336787564766837</v>
      </c>
      <c r="AP40" s="142">
        <f t="shared" si="62"/>
        <v>38.341968911917093</v>
      </c>
      <c r="AQ40" s="142">
        <f t="shared" si="62"/>
        <v>14.248704663212436</v>
      </c>
      <c r="AR40" s="142">
        <f t="shared" si="62"/>
        <v>8.0310880829015545</v>
      </c>
      <c r="AS40" s="142">
        <f t="shared" si="62"/>
        <v>8.0310880829015545</v>
      </c>
      <c r="AT40" s="142">
        <f t="shared" si="62"/>
        <v>3.6269430051813467</v>
      </c>
      <c r="AU40" s="142">
        <f t="shared" si="62"/>
        <v>1.2953367875647668</v>
      </c>
      <c r="AV40" s="142">
        <f t="shared" si="62"/>
        <v>48.96373056994819</v>
      </c>
    </row>
    <row r="41" spans="1:48" ht="15" customHeight="1" x14ac:dyDescent="0.15">
      <c r="A41" s="150"/>
      <c r="B41" s="145"/>
      <c r="C41" s="130" t="s">
        <v>332</v>
      </c>
      <c r="D41" s="146">
        <v>19</v>
      </c>
      <c r="E41" s="132">
        <f t="shared" si="59"/>
        <v>57.894736842105267</v>
      </c>
      <c r="F41" s="132">
        <f t="shared" si="59"/>
        <v>42.105263157894733</v>
      </c>
      <c r="G41" s="132">
        <f t="shared" si="59"/>
        <v>57.894736842105267</v>
      </c>
      <c r="H41" s="132">
        <f t="shared" si="59"/>
        <v>63.157894736842103</v>
      </c>
      <c r="I41" s="132">
        <f t="shared" si="59"/>
        <v>42.105263157894733</v>
      </c>
      <c r="J41" s="132">
        <f t="shared" si="59"/>
        <v>57.894736842105267</v>
      </c>
      <c r="K41" s="132">
        <f t="shared" si="59"/>
        <v>63.157894736842103</v>
      </c>
      <c r="L41" s="132">
        <f t="shared" si="59"/>
        <v>42.105263157894733</v>
      </c>
      <c r="M41" s="132">
        <f t="shared" si="59"/>
        <v>5.2631578947368416</v>
      </c>
      <c r="N41" s="132">
        <f t="shared" si="59"/>
        <v>0</v>
      </c>
      <c r="O41" s="133">
        <f t="shared" si="59"/>
        <v>31.578947368421051</v>
      </c>
      <c r="P41" s="147">
        <f>P109</f>
        <v>19</v>
      </c>
      <c r="Q41" s="133">
        <f t="shared" si="60"/>
        <v>57.894736842105267</v>
      </c>
      <c r="R41" s="133">
        <f t="shared" si="60"/>
        <v>31.578947368421051</v>
      </c>
      <c r="S41" s="133">
        <f t="shared" si="60"/>
        <v>57.894736842105267</v>
      </c>
      <c r="T41" s="133">
        <f t="shared" si="60"/>
        <v>57.894736842105267</v>
      </c>
      <c r="U41" s="133">
        <f t="shared" si="60"/>
        <v>31.578947368421051</v>
      </c>
      <c r="V41" s="133">
        <f t="shared" si="60"/>
        <v>31.578947368421051</v>
      </c>
      <c r="W41" s="133">
        <f t="shared" si="60"/>
        <v>31.578947368421051</v>
      </c>
      <c r="X41" s="133">
        <f t="shared" si="60"/>
        <v>10.526315789473683</v>
      </c>
      <c r="Y41" s="133">
        <f t="shared" si="60"/>
        <v>0</v>
      </c>
      <c r="Z41" s="133">
        <f t="shared" si="60"/>
        <v>42.105263157894733</v>
      </c>
      <c r="AA41" s="147">
        <f>AA109</f>
        <v>19</v>
      </c>
      <c r="AB41" s="133">
        <f t="shared" si="61"/>
        <v>31.578947368421051</v>
      </c>
      <c r="AC41" s="133">
        <f t="shared" si="61"/>
        <v>10.526315789473683</v>
      </c>
      <c r="AD41" s="133">
        <f t="shared" si="61"/>
        <v>31.578947368421051</v>
      </c>
      <c r="AE41" s="133">
        <f t="shared" si="61"/>
        <v>31.578947368421051</v>
      </c>
      <c r="AF41" s="133">
        <f t="shared" si="61"/>
        <v>15.789473684210526</v>
      </c>
      <c r="AG41" s="133">
        <f t="shared" si="61"/>
        <v>5.2631578947368416</v>
      </c>
      <c r="AH41" s="133">
        <f t="shared" si="61"/>
        <v>5.2631578947368416</v>
      </c>
      <c r="AI41" s="133">
        <f t="shared" si="61"/>
        <v>0</v>
      </c>
      <c r="AJ41" s="133">
        <f t="shared" si="61"/>
        <v>0</v>
      </c>
      <c r="AK41" s="133">
        <f t="shared" si="61"/>
        <v>68.421052631578945</v>
      </c>
      <c r="AL41" s="147">
        <f>AL109</f>
        <v>19</v>
      </c>
      <c r="AM41" s="133">
        <f t="shared" si="62"/>
        <v>26.315789473684209</v>
      </c>
      <c r="AN41" s="133">
        <f t="shared" si="62"/>
        <v>10.526315789473683</v>
      </c>
      <c r="AO41" s="133">
        <f t="shared" si="62"/>
        <v>15.789473684210526</v>
      </c>
      <c r="AP41" s="133">
        <f t="shared" si="62"/>
        <v>21.052631578947366</v>
      </c>
      <c r="AQ41" s="133">
        <f t="shared" si="62"/>
        <v>10.526315789473683</v>
      </c>
      <c r="AR41" s="133">
        <f t="shared" si="62"/>
        <v>15.789473684210526</v>
      </c>
      <c r="AS41" s="133">
        <f t="shared" si="62"/>
        <v>5.2631578947368416</v>
      </c>
      <c r="AT41" s="133">
        <f t="shared" si="62"/>
        <v>0</v>
      </c>
      <c r="AU41" s="133">
        <f t="shared" si="62"/>
        <v>0</v>
      </c>
      <c r="AV41" s="133">
        <f t="shared" si="62"/>
        <v>68.421052631578945</v>
      </c>
    </row>
    <row r="42" spans="1:48" ht="15" customHeight="1" x14ac:dyDescent="0.15">
      <c r="A42" s="150"/>
      <c r="B42" s="125" t="s">
        <v>342</v>
      </c>
      <c r="C42" s="126" t="s">
        <v>335</v>
      </c>
      <c r="D42" s="127">
        <v>57</v>
      </c>
      <c r="E42" s="127">
        <f t="shared" ref="E42:AV42" si="63">E110</f>
        <v>41</v>
      </c>
      <c r="F42" s="127">
        <f t="shared" si="63"/>
        <v>38</v>
      </c>
      <c r="G42" s="127">
        <f t="shared" si="63"/>
        <v>42</v>
      </c>
      <c r="H42" s="127">
        <f t="shared" si="63"/>
        <v>46</v>
      </c>
      <c r="I42" s="127">
        <f t="shared" si="63"/>
        <v>34</v>
      </c>
      <c r="J42" s="127">
        <f t="shared" si="63"/>
        <v>0</v>
      </c>
      <c r="K42" s="127">
        <f t="shared" si="63"/>
        <v>34</v>
      </c>
      <c r="L42" s="127">
        <f t="shared" si="63"/>
        <v>35</v>
      </c>
      <c r="M42" s="127">
        <f t="shared" si="63"/>
        <v>9</v>
      </c>
      <c r="N42" s="127">
        <f t="shared" si="63"/>
        <v>1</v>
      </c>
      <c r="O42" s="128">
        <f t="shared" si="63"/>
        <v>6</v>
      </c>
      <c r="P42" s="128">
        <f t="shared" si="63"/>
        <v>57</v>
      </c>
      <c r="Q42" s="128">
        <f t="shared" si="63"/>
        <v>43</v>
      </c>
      <c r="R42" s="128">
        <f t="shared" si="63"/>
        <v>26</v>
      </c>
      <c r="S42" s="128">
        <f t="shared" si="63"/>
        <v>42</v>
      </c>
      <c r="T42" s="128">
        <f t="shared" si="63"/>
        <v>40</v>
      </c>
      <c r="U42" s="128">
        <f t="shared" si="63"/>
        <v>27</v>
      </c>
      <c r="V42" s="128">
        <f t="shared" si="63"/>
        <v>20</v>
      </c>
      <c r="W42" s="128">
        <f t="shared" si="63"/>
        <v>26</v>
      </c>
      <c r="X42" s="128">
        <f t="shared" si="63"/>
        <v>4</v>
      </c>
      <c r="Y42" s="128">
        <f t="shared" si="63"/>
        <v>0</v>
      </c>
      <c r="Z42" s="128">
        <f t="shared" si="63"/>
        <v>14</v>
      </c>
      <c r="AA42" s="128">
        <f t="shared" si="63"/>
        <v>57</v>
      </c>
      <c r="AB42" s="128">
        <f t="shared" si="63"/>
        <v>20</v>
      </c>
      <c r="AC42" s="128">
        <f t="shared" si="63"/>
        <v>5</v>
      </c>
      <c r="AD42" s="128">
        <f t="shared" si="63"/>
        <v>20</v>
      </c>
      <c r="AE42" s="128">
        <f t="shared" si="63"/>
        <v>17</v>
      </c>
      <c r="AF42" s="128">
        <f t="shared" si="63"/>
        <v>4</v>
      </c>
      <c r="AG42" s="128">
        <f t="shared" si="63"/>
        <v>2</v>
      </c>
      <c r="AH42" s="128">
        <f t="shared" si="63"/>
        <v>5</v>
      </c>
      <c r="AI42" s="128">
        <f t="shared" si="63"/>
        <v>0</v>
      </c>
      <c r="AJ42" s="128">
        <f t="shared" si="63"/>
        <v>4</v>
      </c>
      <c r="AK42" s="128">
        <f t="shared" si="63"/>
        <v>33</v>
      </c>
      <c r="AL42" s="128">
        <f t="shared" si="63"/>
        <v>57</v>
      </c>
      <c r="AM42" s="128">
        <f t="shared" si="63"/>
        <v>27</v>
      </c>
      <c r="AN42" s="128">
        <f t="shared" si="63"/>
        <v>6</v>
      </c>
      <c r="AO42" s="128">
        <f t="shared" si="63"/>
        <v>19</v>
      </c>
      <c r="AP42" s="128">
        <f t="shared" si="63"/>
        <v>18</v>
      </c>
      <c r="AQ42" s="128">
        <f t="shared" si="63"/>
        <v>5</v>
      </c>
      <c r="AR42" s="128">
        <f t="shared" si="63"/>
        <v>2</v>
      </c>
      <c r="AS42" s="128">
        <f t="shared" si="63"/>
        <v>4</v>
      </c>
      <c r="AT42" s="128">
        <f t="shared" si="63"/>
        <v>1</v>
      </c>
      <c r="AU42" s="128">
        <f t="shared" si="63"/>
        <v>0</v>
      </c>
      <c r="AV42" s="128">
        <f t="shared" si="63"/>
        <v>28</v>
      </c>
    </row>
    <row r="43" spans="1:48" ht="15" customHeight="1" x14ac:dyDescent="0.15">
      <c r="A43" s="150"/>
      <c r="B43" s="125" t="s">
        <v>343</v>
      </c>
      <c r="C43" s="130"/>
      <c r="D43" s="131" t="s">
        <v>458</v>
      </c>
      <c r="E43" s="132">
        <f t="shared" ref="E43:O43" si="64">E42/$D42*100</f>
        <v>71.929824561403507</v>
      </c>
      <c r="F43" s="132">
        <f t="shared" si="64"/>
        <v>66.666666666666657</v>
      </c>
      <c r="G43" s="132">
        <f t="shared" si="64"/>
        <v>73.68421052631578</v>
      </c>
      <c r="H43" s="132">
        <f t="shared" si="64"/>
        <v>80.701754385964904</v>
      </c>
      <c r="I43" s="132">
        <f t="shared" si="64"/>
        <v>59.649122807017541</v>
      </c>
      <c r="J43" s="132">
        <f t="shared" si="64"/>
        <v>0</v>
      </c>
      <c r="K43" s="132">
        <f t="shared" si="64"/>
        <v>59.649122807017541</v>
      </c>
      <c r="L43" s="132">
        <f t="shared" si="64"/>
        <v>61.403508771929829</v>
      </c>
      <c r="M43" s="132">
        <f t="shared" si="64"/>
        <v>15.789473684210526</v>
      </c>
      <c r="N43" s="132">
        <f t="shared" si="64"/>
        <v>1.7543859649122806</v>
      </c>
      <c r="O43" s="133">
        <f t="shared" si="64"/>
        <v>10.526315789473683</v>
      </c>
      <c r="P43" s="134" t="str">
        <f>IF(SUM(Q43:Z43)&gt;100,"－",SUM(Q43:Z43))</f>
        <v>－</v>
      </c>
      <c r="Q43" s="133">
        <f t="shared" ref="Q43:Z43" si="65">Q42/$P42*100</f>
        <v>75.438596491228068</v>
      </c>
      <c r="R43" s="133">
        <f t="shared" si="65"/>
        <v>45.614035087719294</v>
      </c>
      <c r="S43" s="133">
        <f t="shared" si="65"/>
        <v>73.68421052631578</v>
      </c>
      <c r="T43" s="133">
        <f t="shared" si="65"/>
        <v>70.175438596491219</v>
      </c>
      <c r="U43" s="133">
        <f t="shared" si="65"/>
        <v>47.368421052631575</v>
      </c>
      <c r="V43" s="133">
        <f t="shared" si="65"/>
        <v>35.087719298245609</v>
      </c>
      <c r="W43" s="133">
        <f t="shared" si="65"/>
        <v>45.614035087719294</v>
      </c>
      <c r="X43" s="133">
        <f t="shared" si="65"/>
        <v>7.0175438596491224</v>
      </c>
      <c r="Y43" s="133">
        <f t="shared" si="65"/>
        <v>0</v>
      </c>
      <c r="Z43" s="133">
        <f t="shared" si="65"/>
        <v>24.561403508771928</v>
      </c>
      <c r="AA43" s="134" t="str">
        <f>IF(SUM(AB43:AK43)&gt;100,"－",SUM(AB43:AK43))</f>
        <v>－</v>
      </c>
      <c r="AB43" s="133">
        <f t="shared" ref="AB43:AK43" si="66">AB42/$AA42*100</f>
        <v>35.087719298245609</v>
      </c>
      <c r="AC43" s="133">
        <f t="shared" si="66"/>
        <v>8.7719298245614024</v>
      </c>
      <c r="AD43" s="133">
        <f t="shared" si="66"/>
        <v>35.087719298245609</v>
      </c>
      <c r="AE43" s="133">
        <f t="shared" si="66"/>
        <v>29.82456140350877</v>
      </c>
      <c r="AF43" s="133">
        <f t="shared" si="66"/>
        <v>7.0175438596491224</v>
      </c>
      <c r="AG43" s="133">
        <f t="shared" si="66"/>
        <v>3.5087719298245612</v>
      </c>
      <c r="AH43" s="133">
        <f t="shared" si="66"/>
        <v>8.7719298245614024</v>
      </c>
      <c r="AI43" s="133">
        <f t="shared" si="66"/>
        <v>0</v>
      </c>
      <c r="AJ43" s="133">
        <f t="shared" si="66"/>
        <v>7.0175438596491224</v>
      </c>
      <c r="AK43" s="133">
        <f t="shared" si="66"/>
        <v>57.894736842105267</v>
      </c>
      <c r="AL43" s="134" t="str">
        <f>IF(SUM(AM43:AV43)&gt;100,"－",SUM(AM43:AV43))</f>
        <v>－</v>
      </c>
      <c r="AM43" s="133">
        <f t="shared" ref="AM43:AV43" si="67">AM42/$AA42*100</f>
        <v>47.368421052631575</v>
      </c>
      <c r="AN43" s="133">
        <f t="shared" si="67"/>
        <v>10.526315789473683</v>
      </c>
      <c r="AO43" s="133">
        <f t="shared" si="67"/>
        <v>33.333333333333329</v>
      </c>
      <c r="AP43" s="133">
        <f t="shared" si="67"/>
        <v>31.578947368421051</v>
      </c>
      <c r="AQ43" s="133">
        <f t="shared" si="67"/>
        <v>8.7719298245614024</v>
      </c>
      <c r="AR43" s="133">
        <f t="shared" si="67"/>
        <v>3.5087719298245612</v>
      </c>
      <c r="AS43" s="133">
        <f t="shared" si="67"/>
        <v>7.0175438596491224</v>
      </c>
      <c r="AT43" s="133">
        <f t="shared" si="67"/>
        <v>1.7543859649122806</v>
      </c>
      <c r="AU43" s="133">
        <f t="shared" si="67"/>
        <v>0</v>
      </c>
      <c r="AV43" s="133">
        <f t="shared" si="67"/>
        <v>49.122807017543856</v>
      </c>
    </row>
    <row r="44" spans="1:48" ht="15" customHeight="1" x14ac:dyDescent="0.15">
      <c r="A44" s="150"/>
      <c r="B44" s="125"/>
      <c r="C44" s="129" t="s">
        <v>354</v>
      </c>
      <c r="D44" s="127">
        <v>17</v>
      </c>
      <c r="E44" s="137">
        <f t="shared" ref="E44:O46" si="68">IF($D44=0,0,E112/$D44*100)</f>
        <v>70.588235294117652</v>
      </c>
      <c r="F44" s="137">
        <f t="shared" si="68"/>
        <v>52.941176470588239</v>
      </c>
      <c r="G44" s="137">
        <f t="shared" si="68"/>
        <v>70.588235294117652</v>
      </c>
      <c r="H44" s="137">
        <f t="shared" si="68"/>
        <v>70.588235294117652</v>
      </c>
      <c r="I44" s="137">
        <f t="shared" si="68"/>
        <v>52.941176470588239</v>
      </c>
      <c r="J44" s="137">
        <f t="shared" si="68"/>
        <v>0</v>
      </c>
      <c r="K44" s="137">
        <f t="shared" si="68"/>
        <v>58.82352941176471</v>
      </c>
      <c r="L44" s="137">
        <f t="shared" si="68"/>
        <v>47.058823529411761</v>
      </c>
      <c r="M44" s="137">
        <f t="shared" si="68"/>
        <v>11.76470588235294</v>
      </c>
      <c r="N44" s="137">
        <f t="shared" si="68"/>
        <v>0</v>
      </c>
      <c r="O44" s="139">
        <f t="shared" si="68"/>
        <v>11.76470588235294</v>
      </c>
      <c r="P44" s="128">
        <f>P112</f>
        <v>17</v>
      </c>
      <c r="Q44" s="139">
        <f t="shared" ref="Q44:Z46" si="69">IF($P44=0,0,Q112/$P44*100)</f>
        <v>64.705882352941174</v>
      </c>
      <c r="R44" s="139">
        <f t="shared" si="69"/>
        <v>41.17647058823529</v>
      </c>
      <c r="S44" s="139">
        <f t="shared" si="69"/>
        <v>58.82352941176471</v>
      </c>
      <c r="T44" s="139">
        <f t="shared" si="69"/>
        <v>58.82352941176471</v>
      </c>
      <c r="U44" s="139">
        <f t="shared" si="69"/>
        <v>23.52941176470588</v>
      </c>
      <c r="V44" s="139">
        <f t="shared" si="69"/>
        <v>29.411764705882355</v>
      </c>
      <c r="W44" s="139">
        <f t="shared" si="69"/>
        <v>29.411764705882355</v>
      </c>
      <c r="X44" s="139">
        <f t="shared" si="69"/>
        <v>0</v>
      </c>
      <c r="Y44" s="139">
        <f t="shared" si="69"/>
        <v>0</v>
      </c>
      <c r="Z44" s="139">
        <f t="shared" si="69"/>
        <v>35.294117647058826</v>
      </c>
      <c r="AA44" s="128">
        <f>AA112</f>
        <v>17</v>
      </c>
      <c r="AB44" s="139">
        <f t="shared" ref="AB44:AK46" si="70">IF($AA44=0,0,AB112/$AA44*100)</f>
        <v>41.17647058823529</v>
      </c>
      <c r="AC44" s="139">
        <f t="shared" si="70"/>
        <v>17.647058823529413</v>
      </c>
      <c r="AD44" s="139">
        <f t="shared" si="70"/>
        <v>41.17647058823529</v>
      </c>
      <c r="AE44" s="139">
        <f t="shared" si="70"/>
        <v>41.17647058823529</v>
      </c>
      <c r="AF44" s="139">
        <f t="shared" si="70"/>
        <v>17.647058823529413</v>
      </c>
      <c r="AG44" s="139">
        <f t="shared" si="70"/>
        <v>5.8823529411764701</v>
      </c>
      <c r="AH44" s="139">
        <f t="shared" si="70"/>
        <v>11.76470588235294</v>
      </c>
      <c r="AI44" s="139">
        <f t="shared" si="70"/>
        <v>0</v>
      </c>
      <c r="AJ44" s="139">
        <f t="shared" si="70"/>
        <v>0</v>
      </c>
      <c r="AK44" s="139">
        <f t="shared" si="70"/>
        <v>58.82352941176471</v>
      </c>
      <c r="AL44" s="128">
        <f>AL112</f>
        <v>17</v>
      </c>
      <c r="AM44" s="139">
        <f t="shared" ref="AM44:AV46" si="71">IF($AA44=0,0,AM112/$AA44*100)</f>
        <v>41.17647058823529</v>
      </c>
      <c r="AN44" s="139">
        <f t="shared" si="71"/>
        <v>11.76470588235294</v>
      </c>
      <c r="AO44" s="139">
        <f t="shared" si="71"/>
        <v>29.411764705882355</v>
      </c>
      <c r="AP44" s="139">
        <f t="shared" si="71"/>
        <v>29.411764705882355</v>
      </c>
      <c r="AQ44" s="139">
        <f t="shared" si="71"/>
        <v>17.647058823529413</v>
      </c>
      <c r="AR44" s="139">
        <f t="shared" si="71"/>
        <v>5.8823529411764701</v>
      </c>
      <c r="AS44" s="139">
        <f t="shared" si="71"/>
        <v>11.76470588235294</v>
      </c>
      <c r="AT44" s="139">
        <f t="shared" si="71"/>
        <v>5.8823529411764701</v>
      </c>
      <c r="AU44" s="139">
        <f t="shared" si="71"/>
        <v>0</v>
      </c>
      <c r="AV44" s="139">
        <f t="shared" si="71"/>
        <v>52.941176470588239</v>
      </c>
    </row>
    <row r="45" spans="1:48" ht="15" customHeight="1" x14ac:dyDescent="0.15">
      <c r="A45" s="150"/>
      <c r="B45" s="125"/>
      <c r="C45" s="129" t="s">
        <v>355</v>
      </c>
      <c r="D45" s="140">
        <v>37</v>
      </c>
      <c r="E45" s="141">
        <f t="shared" si="68"/>
        <v>75.675675675675677</v>
      </c>
      <c r="F45" s="141">
        <f t="shared" si="68"/>
        <v>75.675675675675677</v>
      </c>
      <c r="G45" s="141">
        <f t="shared" si="68"/>
        <v>78.378378378378372</v>
      </c>
      <c r="H45" s="141">
        <f t="shared" si="68"/>
        <v>89.189189189189193</v>
      </c>
      <c r="I45" s="141">
        <f t="shared" si="68"/>
        <v>64.86486486486487</v>
      </c>
      <c r="J45" s="141">
        <f t="shared" si="68"/>
        <v>0</v>
      </c>
      <c r="K45" s="141">
        <f t="shared" si="68"/>
        <v>62.162162162162161</v>
      </c>
      <c r="L45" s="141">
        <f t="shared" si="68"/>
        <v>70.270270270270274</v>
      </c>
      <c r="M45" s="141">
        <f t="shared" si="68"/>
        <v>16.216216216216218</v>
      </c>
      <c r="N45" s="141">
        <f t="shared" si="68"/>
        <v>2.7027027027027026</v>
      </c>
      <c r="O45" s="142">
        <f t="shared" si="68"/>
        <v>5.4054054054054053</v>
      </c>
      <c r="P45" s="143">
        <f>P113</f>
        <v>37</v>
      </c>
      <c r="Q45" s="142">
        <f t="shared" si="69"/>
        <v>83.78378378378379</v>
      </c>
      <c r="R45" s="142">
        <f t="shared" si="69"/>
        <v>48.648648648648653</v>
      </c>
      <c r="S45" s="142">
        <f t="shared" si="69"/>
        <v>83.78378378378379</v>
      </c>
      <c r="T45" s="142">
        <f t="shared" si="69"/>
        <v>78.378378378378372</v>
      </c>
      <c r="U45" s="142">
        <f t="shared" si="69"/>
        <v>59.45945945945946</v>
      </c>
      <c r="V45" s="142">
        <f t="shared" si="69"/>
        <v>37.837837837837839</v>
      </c>
      <c r="W45" s="142">
        <f t="shared" si="69"/>
        <v>54.054054054054056</v>
      </c>
      <c r="X45" s="142">
        <f t="shared" si="69"/>
        <v>10.810810810810811</v>
      </c>
      <c r="Y45" s="142">
        <f t="shared" si="69"/>
        <v>0</v>
      </c>
      <c r="Z45" s="142">
        <f t="shared" si="69"/>
        <v>16.216216216216218</v>
      </c>
      <c r="AA45" s="143">
        <f>AA113</f>
        <v>37</v>
      </c>
      <c r="AB45" s="142">
        <f t="shared" si="70"/>
        <v>32.432432432432435</v>
      </c>
      <c r="AC45" s="142">
        <f t="shared" si="70"/>
        <v>2.7027027027027026</v>
      </c>
      <c r="AD45" s="142">
        <f t="shared" si="70"/>
        <v>32.432432432432435</v>
      </c>
      <c r="AE45" s="142">
        <f t="shared" si="70"/>
        <v>24.324324324324326</v>
      </c>
      <c r="AF45" s="142">
        <f t="shared" si="70"/>
        <v>0</v>
      </c>
      <c r="AG45" s="142">
        <f t="shared" si="70"/>
        <v>2.7027027027027026</v>
      </c>
      <c r="AH45" s="142">
        <f t="shared" si="70"/>
        <v>5.4054054054054053</v>
      </c>
      <c r="AI45" s="142">
        <f t="shared" si="70"/>
        <v>0</v>
      </c>
      <c r="AJ45" s="142">
        <f t="shared" si="70"/>
        <v>10.810810810810811</v>
      </c>
      <c r="AK45" s="142">
        <f t="shared" si="70"/>
        <v>56.756756756756758</v>
      </c>
      <c r="AL45" s="143">
        <f>AL113</f>
        <v>37</v>
      </c>
      <c r="AM45" s="142">
        <f t="shared" si="71"/>
        <v>51.351351351351347</v>
      </c>
      <c r="AN45" s="142">
        <f t="shared" si="71"/>
        <v>8.1081081081081088</v>
      </c>
      <c r="AO45" s="142">
        <f t="shared" si="71"/>
        <v>37.837837837837839</v>
      </c>
      <c r="AP45" s="142">
        <f t="shared" si="71"/>
        <v>35.135135135135137</v>
      </c>
      <c r="AQ45" s="142">
        <f t="shared" si="71"/>
        <v>2.7027027027027026</v>
      </c>
      <c r="AR45" s="142">
        <f t="shared" si="71"/>
        <v>2.7027027027027026</v>
      </c>
      <c r="AS45" s="142">
        <f t="shared" si="71"/>
        <v>5.4054054054054053</v>
      </c>
      <c r="AT45" s="142">
        <f t="shared" si="71"/>
        <v>0</v>
      </c>
      <c r="AU45" s="142">
        <f t="shared" si="71"/>
        <v>0</v>
      </c>
      <c r="AV45" s="142">
        <f t="shared" si="71"/>
        <v>45.945945945945951</v>
      </c>
    </row>
    <row r="46" spans="1:48" ht="15" customHeight="1" x14ac:dyDescent="0.15">
      <c r="A46" s="150"/>
      <c r="B46" s="145"/>
      <c r="C46" s="130" t="s">
        <v>332</v>
      </c>
      <c r="D46" s="146">
        <v>3</v>
      </c>
      <c r="E46" s="132">
        <f t="shared" si="68"/>
        <v>33.333333333333329</v>
      </c>
      <c r="F46" s="132">
        <f t="shared" si="68"/>
        <v>33.333333333333329</v>
      </c>
      <c r="G46" s="132">
        <f t="shared" si="68"/>
        <v>33.333333333333329</v>
      </c>
      <c r="H46" s="132">
        <f t="shared" si="68"/>
        <v>33.333333333333329</v>
      </c>
      <c r="I46" s="132">
        <f t="shared" si="68"/>
        <v>33.333333333333329</v>
      </c>
      <c r="J46" s="132">
        <f t="shared" si="68"/>
        <v>0</v>
      </c>
      <c r="K46" s="132">
        <f t="shared" si="68"/>
        <v>33.333333333333329</v>
      </c>
      <c r="L46" s="132">
        <f t="shared" si="68"/>
        <v>33.333333333333329</v>
      </c>
      <c r="M46" s="132">
        <f t="shared" si="68"/>
        <v>33.333333333333329</v>
      </c>
      <c r="N46" s="132">
        <f t="shared" si="68"/>
        <v>0</v>
      </c>
      <c r="O46" s="133">
        <f t="shared" si="68"/>
        <v>66.666666666666657</v>
      </c>
      <c r="P46" s="147">
        <f>P114</f>
        <v>3</v>
      </c>
      <c r="Q46" s="133">
        <f t="shared" si="69"/>
        <v>33.333333333333329</v>
      </c>
      <c r="R46" s="133">
        <f t="shared" si="69"/>
        <v>33.333333333333329</v>
      </c>
      <c r="S46" s="133">
        <f t="shared" si="69"/>
        <v>33.333333333333329</v>
      </c>
      <c r="T46" s="133">
        <f t="shared" si="69"/>
        <v>33.333333333333329</v>
      </c>
      <c r="U46" s="133">
        <f t="shared" si="69"/>
        <v>33.333333333333329</v>
      </c>
      <c r="V46" s="133">
        <f t="shared" si="69"/>
        <v>33.333333333333329</v>
      </c>
      <c r="W46" s="133">
        <f t="shared" si="69"/>
        <v>33.333333333333329</v>
      </c>
      <c r="X46" s="133">
        <f t="shared" si="69"/>
        <v>0</v>
      </c>
      <c r="Y46" s="133">
        <f t="shared" si="69"/>
        <v>0</v>
      </c>
      <c r="Z46" s="133">
        <f t="shared" si="69"/>
        <v>66.666666666666657</v>
      </c>
      <c r="AA46" s="147">
        <f>AA114</f>
        <v>3</v>
      </c>
      <c r="AB46" s="133">
        <f t="shared" si="70"/>
        <v>33.333333333333329</v>
      </c>
      <c r="AC46" s="133">
        <f t="shared" si="70"/>
        <v>33.333333333333329</v>
      </c>
      <c r="AD46" s="133">
        <f t="shared" si="70"/>
        <v>33.333333333333329</v>
      </c>
      <c r="AE46" s="133">
        <f t="shared" si="70"/>
        <v>33.333333333333329</v>
      </c>
      <c r="AF46" s="133">
        <f t="shared" si="70"/>
        <v>33.333333333333329</v>
      </c>
      <c r="AG46" s="133">
        <f t="shared" si="70"/>
        <v>0</v>
      </c>
      <c r="AH46" s="133">
        <f t="shared" si="70"/>
        <v>33.333333333333329</v>
      </c>
      <c r="AI46" s="133">
        <f t="shared" si="70"/>
        <v>0</v>
      </c>
      <c r="AJ46" s="133">
        <f t="shared" si="70"/>
        <v>0</v>
      </c>
      <c r="AK46" s="133">
        <f t="shared" si="70"/>
        <v>66.666666666666657</v>
      </c>
      <c r="AL46" s="147">
        <f>AL114</f>
        <v>3</v>
      </c>
      <c r="AM46" s="133">
        <f t="shared" si="71"/>
        <v>33.333333333333329</v>
      </c>
      <c r="AN46" s="133">
        <f t="shared" si="71"/>
        <v>33.333333333333329</v>
      </c>
      <c r="AO46" s="133">
        <f t="shared" si="71"/>
        <v>0</v>
      </c>
      <c r="AP46" s="133">
        <f t="shared" si="71"/>
        <v>0</v>
      </c>
      <c r="AQ46" s="133">
        <f t="shared" si="71"/>
        <v>33.333333333333329</v>
      </c>
      <c r="AR46" s="133">
        <f t="shared" si="71"/>
        <v>0</v>
      </c>
      <c r="AS46" s="133">
        <f t="shared" si="71"/>
        <v>0</v>
      </c>
      <c r="AT46" s="133">
        <f t="shared" si="71"/>
        <v>0</v>
      </c>
      <c r="AU46" s="133">
        <f t="shared" si="71"/>
        <v>0</v>
      </c>
      <c r="AV46" s="133">
        <f t="shared" si="71"/>
        <v>66.666666666666657</v>
      </c>
    </row>
    <row r="47" spans="1:48" ht="15" customHeight="1" x14ac:dyDescent="0.15">
      <c r="A47" s="150"/>
      <c r="B47" s="125" t="s">
        <v>345</v>
      </c>
      <c r="C47" s="126" t="s">
        <v>335</v>
      </c>
      <c r="D47" s="127">
        <v>503</v>
      </c>
      <c r="E47" s="127">
        <f t="shared" ref="E47:AV47" si="72">E115</f>
        <v>395</v>
      </c>
      <c r="F47" s="127">
        <f t="shared" si="72"/>
        <v>310</v>
      </c>
      <c r="G47" s="127">
        <f t="shared" si="72"/>
        <v>403</v>
      </c>
      <c r="H47" s="127">
        <f t="shared" si="72"/>
        <v>407</v>
      </c>
      <c r="I47" s="127">
        <f t="shared" si="72"/>
        <v>326</v>
      </c>
      <c r="J47" s="127">
        <f t="shared" si="72"/>
        <v>0</v>
      </c>
      <c r="K47" s="127">
        <f t="shared" si="72"/>
        <v>319</v>
      </c>
      <c r="L47" s="127">
        <f t="shared" si="72"/>
        <v>304</v>
      </c>
      <c r="M47" s="127">
        <f t="shared" si="72"/>
        <v>51</v>
      </c>
      <c r="N47" s="127">
        <f t="shared" si="72"/>
        <v>0</v>
      </c>
      <c r="O47" s="128">
        <f t="shared" si="72"/>
        <v>68</v>
      </c>
      <c r="P47" s="128">
        <f t="shared" si="72"/>
        <v>503</v>
      </c>
      <c r="Q47" s="128">
        <f t="shared" si="72"/>
        <v>290</v>
      </c>
      <c r="R47" s="128">
        <f t="shared" si="72"/>
        <v>185</v>
      </c>
      <c r="S47" s="128">
        <f t="shared" si="72"/>
        <v>283</v>
      </c>
      <c r="T47" s="128">
        <f t="shared" si="72"/>
        <v>268</v>
      </c>
      <c r="U47" s="128">
        <f t="shared" si="72"/>
        <v>186</v>
      </c>
      <c r="V47" s="128">
        <f t="shared" si="72"/>
        <v>183</v>
      </c>
      <c r="W47" s="128">
        <f t="shared" si="72"/>
        <v>159</v>
      </c>
      <c r="X47" s="128">
        <f t="shared" si="72"/>
        <v>24</v>
      </c>
      <c r="Y47" s="128">
        <f t="shared" si="72"/>
        <v>11</v>
      </c>
      <c r="Z47" s="128">
        <f t="shared" si="72"/>
        <v>194</v>
      </c>
      <c r="AA47" s="128">
        <f t="shared" si="72"/>
        <v>503</v>
      </c>
      <c r="AB47" s="128">
        <f t="shared" si="72"/>
        <v>130</v>
      </c>
      <c r="AC47" s="128">
        <f t="shared" si="72"/>
        <v>50</v>
      </c>
      <c r="AD47" s="128">
        <f t="shared" si="72"/>
        <v>130</v>
      </c>
      <c r="AE47" s="128">
        <f t="shared" si="72"/>
        <v>106</v>
      </c>
      <c r="AF47" s="128">
        <f t="shared" si="72"/>
        <v>47</v>
      </c>
      <c r="AG47" s="128">
        <f t="shared" si="72"/>
        <v>36</v>
      </c>
      <c r="AH47" s="128">
        <f t="shared" si="72"/>
        <v>37</v>
      </c>
      <c r="AI47" s="128">
        <f t="shared" si="72"/>
        <v>5</v>
      </c>
      <c r="AJ47" s="128">
        <f t="shared" si="72"/>
        <v>20</v>
      </c>
      <c r="AK47" s="128">
        <f t="shared" si="72"/>
        <v>343</v>
      </c>
      <c r="AL47" s="128">
        <f t="shared" si="72"/>
        <v>503</v>
      </c>
      <c r="AM47" s="128">
        <f t="shared" si="72"/>
        <v>234</v>
      </c>
      <c r="AN47" s="128">
        <f t="shared" si="72"/>
        <v>85</v>
      </c>
      <c r="AO47" s="128">
        <f t="shared" si="72"/>
        <v>223</v>
      </c>
      <c r="AP47" s="128">
        <f t="shared" si="72"/>
        <v>201</v>
      </c>
      <c r="AQ47" s="128">
        <f t="shared" si="72"/>
        <v>89</v>
      </c>
      <c r="AR47" s="128">
        <f t="shared" si="72"/>
        <v>38</v>
      </c>
      <c r="AS47" s="128">
        <f t="shared" si="72"/>
        <v>45</v>
      </c>
      <c r="AT47" s="128">
        <f t="shared" si="72"/>
        <v>21</v>
      </c>
      <c r="AU47" s="128">
        <f t="shared" si="72"/>
        <v>6</v>
      </c>
      <c r="AV47" s="128">
        <f t="shared" si="72"/>
        <v>250</v>
      </c>
    </row>
    <row r="48" spans="1:48" ht="15" customHeight="1" x14ac:dyDescent="0.15">
      <c r="A48" s="150"/>
      <c r="B48" s="125"/>
      <c r="C48" s="130"/>
      <c r="D48" s="131" t="s">
        <v>458</v>
      </c>
      <c r="E48" s="132">
        <f t="shared" ref="E48:O48" si="73">E47/$D47*100</f>
        <v>78.528827037773368</v>
      </c>
      <c r="F48" s="132">
        <f t="shared" si="73"/>
        <v>61.630218687872762</v>
      </c>
      <c r="G48" s="132">
        <f t="shared" si="73"/>
        <v>80.119284294234589</v>
      </c>
      <c r="H48" s="132">
        <f t="shared" si="73"/>
        <v>80.914512922465207</v>
      </c>
      <c r="I48" s="132">
        <f t="shared" si="73"/>
        <v>64.811133200795226</v>
      </c>
      <c r="J48" s="132">
        <f t="shared" si="73"/>
        <v>0</v>
      </c>
      <c r="K48" s="132">
        <f t="shared" si="73"/>
        <v>63.419483101391648</v>
      </c>
      <c r="L48" s="132">
        <f t="shared" si="73"/>
        <v>60.437375745526836</v>
      </c>
      <c r="M48" s="132">
        <f t="shared" si="73"/>
        <v>10.139165009940358</v>
      </c>
      <c r="N48" s="132">
        <f t="shared" si="73"/>
        <v>0</v>
      </c>
      <c r="O48" s="133">
        <f t="shared" si="73"/>
        <v>13.518886679920477</v>
      </c>
      <c r="P48" s="134" t="str">
        <f>IF(SUM(Q48:Z48)&gt;100,"－",SUM(Q48:Z48))</f>
        <v>－</v>
      </c>
      <c r="Q48" s="133">
        <f t="shared" ref="Q48:Z48" si="74">Q47/$P47*100</f>
        <v>57.654075546719682</v>
      </c>
      <c r="R48" s="133">
        <f t="shared" si="74"/>
        <v>36.779324055666002</v>
      </c>
      <c r="S48" s="133">
        <f t="shared" si="74"/>
        <v>56.262425447316097</v>
      </c>
      <c r="T48" s="133">
        <f t="shared" si="74"/>
        <v>53.280318091451292</v>
      </c>
      <c r="U48" s="133">
        <f t="shared" si="74"/>
        <v>36.97813121272366</v>
      </c>
      <c r="V48" s="133">
        <f t="shared" si="74"/>
        <v>36.381709741550694</v>
      </c>
      <c r="W48" s="133">
        <f t="shared" si="74"/>
        <v>31.610337972166995</v>
      </c>
      <c r="X48" s="133">
        <f t="shared" si="74"/>
        <v>4.7713717693836974</v>
      </c>
      <c r="Y48" s="133">
        <f t="shared" si="74"/>
        <v>2.1868787276341948</v>
      </c>
      <c r="Z48" s="133">
        <f t="shared" si="74"/>
        <v>38.568588469184888</v>
      </c>
      <c r="AA48" s="134" t="str">
        <f>IF(SUM(AB48:AK48)&gt;100,"－",SUM(AB48:AK48))</f>
        <v>－</v>
      </c>
      <c r="AB48" s="133">
        <f t="shared" ref="AB48:AK48" si="75">AB47/$AA47*100</f>
        <v>25.844930417495032</v>
      </c>
      <c r="AC48" s="133">
        <f t="shared" si="75"/>
        <v>9.9403578528827037</v>
      </c>
      <c r="AD48" s="133">
        <f t="shared" si="75"/>
        <v>25.844930417495032</v>
      </c>
      <c r="AE48" s="133">
        <f t="shared" si="75"/>
        <v>21.07355864811133</v>
      </c>
      <c r="AF48" s="133">
        <f t="shared" si="75"/>
        <v>9.3439363817097423</v>
      </c>
      <c r="AG48" s="133">
        <f t="shared" si="75"/>
        <v>7.1570576540755466</v>
      </c>
      <c r="AH48" s="133">
        <f t="shared" si="75"/>
        <v>7.3558648111332001</v>
      </c>
      <c r="AI48" s="133">
        <f t="shared" si="75"/>
        <v>0.99403578528827041</v>
      </c>
      <c r="AJ48" s="133">
        <f t="shared" si="75"/>
        <v>3.9761431411530817</v>
      </c>
      <c r="AK48" s="133">
        <f t="shared" si="75"/>
        <v>68.190854870775354</v>
      </c>
      <c r="AL48" s="134" t="str">
        <f>IF(SUM(AM48:AV48)&gt;100,"－",SUM(AM48:AV48))</f>
        <v>－</v>
      </c>
      <c r="AM48" s="133">
        <f t="shared" ref="AM48:AV48" si="76">AM47/$AA47*100</f>
        <v>46.520874751491057</v>
      </c>
      <c r="AN48" s="133">
        <f t="shared" si="76"/>
        <v>16.898608349900595</v>
      </c>
      <c r="AO48" s="133">
        <f t="shared" si="76"/>
        <v>44.333996023856855</v>
      </c>
      <c r="AP48" s="133">
        <f t="shared" si="76"/>
        <v>39.960238568588466</v>
      </c>
      <c r="AQ48" s="133">
        <f t="shared" si="76"/>
        <v>17.693836978131213</v>
      </c>
      <c r="AR48" s="133">
        <f t="shared" si="76"/>
        <v>7.5546719681908545</v>
      </c>
      <c r="AS48" s="133">
        <f t="shared" si="76"/>
        <v>8.9463220675944335</v>
      </c>
      <c r="AT48" s="133">
        <f t="shared" si="76"/>
        <v>4.1749502982107352</v>
      </c>
      <c r="AU48" s="133">
        <f t="shared" si="76"/>
        <v>1.1928429423459244</v>
      </c>
      <c r="AV48" s="133">
        <f t="shared" si="76"/>
        <v>49.70178926441352</v>
      </c>
    </row>
    <row r="49" spans="1:48" ht="15" customHeight="1" x14ac:dyDescent="0.15">
      <c r="A49" s="150"/>
      <c r="B49" s="125"/>
      <c r="C49" s="129" t="s">
        <v>354</v>
      </c>
      <c r="D49" s="127">
        <v>138</v>
      </c>
      <c r="E49" s="137">
        <f t="shared" ref="E49:O51" si="77">IF($D49=0,0,E117/$D49*100)</f>
        <v>81.159420289855078</v>
      </c>
      <c r="F49" s="137">
        <f t="shared" si="77"/>
        <v>65.94202898550725</v>
      </c>
      <c r="G49" s="137">
        <f t="shared" si="77"/>
        <v>83.333333333333343</v>
      </c>
      <c r="H49" s="137">
        <f t="shared" si="77"/>
        <v>84.05797101449275</v>
      </c>
      <c r="I49" s="137">
        <f t="shared" si="77"/>
        <v>72.463768115942031</v>
      </c>
      <c r="J49" s="137">
        <f t="shared" si="77"/>
        <v>0</v>
      </c>
      <c r="K49" s="137">
        <f t="shared" si="77"/>
        <v>72.463768115942031</v>
      </c>
      <c r="L49" s="137">
        <f t="shared" si="77"/>
        <v>66.666666666666657</v>
      </c>
      <c r="M49" s="137">
        <f t="shared" si="77"/>
        <v>15.942028985507244</v>
      </c>
      <c r="N49" s="137">
        <f t="shared" si="77"/>
        <v>0</v>
      </c>
      <c r="O49" s="139">
        <f t="shared" si="77"/>
        <v>13.043478260869565</v>
      </c>
      <c r="P49" s="128">
        <f>P117</f>
        <v>138</v>
      </c>
      <c r="Q49" s="139">
        <f t="shared" ref="Q49:Z51" si="78">IF($P49=0,0,Q117/$P49*100)</f>
        <v>48.550724637681157</v>
      </c>
      <c r="R49" s="139">
        <f t="shared" si="78"/>
        <v>31.159420289855071</v>
      </c>
      <c r="S49" s="139">
        <f t="shared" si="78"/>
        <v>48.550724637681157</v>
      </c>
      <c r="T49" s="139">
        <f t="shared" si="78"/>
        <v>44.20289855072464</v>
      </c>
      <c r="U49" s="139">
        <f t="shared" si="78"/>
        <v>33.333333333333329</v>
      </c>
      <c r="V49" s="139">
        <f t="shared" si="78"/>
        <v>31.884057971014489</v>
      </c>
      <c r="W49" s="139">
        <f t="shared" si="78"/>
        <v>31.884057971014489</v>
      </c>
      <c r="X49" s="139">
        <f t="shared" si="78"/>
        <v>7.2463768115942031</v>
      </c>
      <c r="Y49" s="139">
        <f t="shared" si="78"/>
        <v>5.0724637681159424</v>
      </c>
      <c r="Z49" s="139">
        <f t="shared" si="78"/>
        <v>44.927536231884055</v>
      </c>
      <c r="AA49" s="128">
        <f>AA117</f>
        <v>138</v>
      </c>
      <c r="AB49" s="139">
        <f t="shared" ref="AB49:AK51" si="79">IF($AA49=0,0,AB117/$AA49*100)</f>
        <v>26.086956521739129</v>
      </c>
      <c r="AC49" s="139">
        <f t="shared" si="79"/>
        <v>10.144927536231885</v>
      </c>
      <c r="AD49" s="139">
        <f t="shared" si="79"/>
        <v>27.536231884057973</v>
      </c>
      <c r="AE49" s="139">
        <f t="shared" si="79"/>
        <v>21.014492753623188</v>
      </c>
      <c r="AF49" s="139">
        <f t="shared" si="79"/>
        <v>9.4202898550724647</v>
      </c>
      <c r="AG49" s="139">
        <f t="shared" si="79"/>
        <v>6.5217391304347823</v>
      </c>
      <c r="AH49" s="139">
        <f t="shared" si="79"/>
        <v>7.9710144927536222</v>
      </c>
      <c r="AI49" s="139">
        <f t="shared" si="79"/>
        <v>0.72463768115942029</v>
      </c>
      <c r="AJ49" s="139">
        <f t="shared" si="79"/>
        <v>6.5217391304347823</v>
      </c>
      <c r="AK49" s="139">
        <f t="shared" si="79"/>
        <v>65.217391304347828</v>
      </c>
      <c r="AL49" s="128">
        <f>AL117</f>
        <v>138</v>
      </c>
      <c r="AM49" s="139">
        <f t="shared" ref="AM49:AV51" si="80">IF($AA49=0,0,AM117/$AA49*100)</f>
        <v>49.275362318840585</v>
      </c>
      <c r="AN49" s="139">
        <f t="shared" si="80"/>
        <v>16.666666666666664</v>
      </c>
      <c r="AO49" s="139">
        <f t="shared" si="80"/>
        <v>49.275362318840585</v>
      </c>
      <c r="AP49" s="139">
        <f t="shared" si="80"/>
        <v>39.130434782608695</v>
      </c>
      <c r="AQ49" s="139">
        <f t="shared" si="80"/>
        <v>21.014492753623188</v>
      </c>
      <c r="AR49" s="139">
        <f t="shared" si="80"/>
        <v>6.5217391304347823</v>
      </c>
      <c r="AS49" s="139">
        <f t="shared" si="80"/>
        <v>7.9710144927536222</v>
      </c>
      <c r="AT49" s="139">
        <f t="shared" si="80"/>
        <v>7.2463768115942031</v>
      </c>
      <c r="AU49" s="139">
        <f t="shared" si="80"/>
        <v>2.8985507246376812</v>
      </c>
      <c r="AV49" s="139">
        <f t="shared" si="80"/>
        <v>45.652173913043477</v>
      </c>
    </row>
    <row r="50" spans="1:48" ht="15" customHeight="1" x14ac:dyDescent="0.15">
      <c r="A50" s="150"/>
      <c r="B50" s="125"/>
      <c r="C50" s="129" t="s">
        <v>355</v>
      </c>
      <c r="D50" s="140">
        <v>336</v>
      </c>
      <c r="E50" s="141">
        <f t="shared" si="77"/>
        <v>78.571428571428569</v>
      </c>
      <c r="F50" s="141">
        <f t="shared" si="77"/>
        <v>60.714285714285708</v>
      </c>
      <c r="G50" s="141">
        <f t="shared" si="77"/>
        <v>80.952380952380949</v>
      </c>
      <c r="H50" s="141">
        <f t="shared" si="77"/>
        <v>80.654761904761912</v>
      </c>
      <c r="I50" s="141">
        <f t="shared" si="77"/>
        <v>62.797619047619044</v>
      </c>
      <c r="J50" s="141">
        <f t="shared" si="77"/>
        <v>0</v>
      </c>
      <c r="K50" s="141">
        <f t="shared" si="77"/>
        <v>61.011904761904766</v>
      </c>
      <c r="L50" s="141">
        <f t="shared" si="77"/>
        <v>58.333333333333336</v>
      </c>
      <c r="M50" s="141">
        <f t="shared" si="77"/>
        <v>7.7380952380952381</v>
      </c>
      <c r="N50" s="141">
        <f t="shared" si="77"/>
        <v>0</v>
      </c>
      <c r="O50" s="142">
        <f t="shared" si="77"/>
        <v>13.095238095238097</v>
      </c>
      <c r="P50" s="143">
        <f>P118</f>
        <v>336</v>
      </c>
      <c r="Q50" s="142">
        <f t="shared" si="78"/>
        <v>61.904761904761905</v>
      </c>
      <c r="R50" s="142">
        <f t="shared" si="78"/>
        <v>38.69047619047619</v>
      </c>
      <c r="S50" s="142">
        <f t="shared" si="78"/>
        <v>60.119047619047613</v>
      </c>
      <c r="T50" s="142">
        <f t="shared" si="78"/>
        <v>57.44047619047619</v>
      </c>
      <c r="U50" s="142">
        <f t="shared" si="78"/>
        <v>38.392857142857146</v>
      </c>
      <c r="V50" s="142">
        <f t="shared" si="78"/>
        <v>39.285714285714285</v>
      </c>
      <c r="W50" s="142">
        <f t="shared" si="78"/>
        <v>31.845238095238095</v>
      </c>
      <c r="X50" s="142">
        <f t="shared" si="78"/>
        <v>4.1666666666666661</v>
      </c>
      <c r="Y50" s="142">
        <f t="shared" si="78"/>
        <v>0.89285714285714279</v>
      </c>
      <c r="Z50" s="142">
        <f t="shared" si="78"/>
        <v>35.714285714285715</v>
      </c>
      <c r="AA50" s="143">
        <f>AA118</f>
        <v>336</v>
      </c>
      <c r="AB50" s="142">
        <f t="shared" si="79"/>
        <v>27.083333333333332</v>
      </c>
      <c r="AC50" s="142">
        <f t="shared" si="79"/>
        <v>10.714285714285714</v>
      </c>
      <c r="AD50" s="142">
        <f t="shared" si="79"/>
        <v>26.785714285714285</v>
      </c>
      <c r="AE50" s="142">
        <f t="shared" si="79"/>
        <v>22.321428571428573</v>
      </c>
      <c r="AF50" s="142">
        <f t="shared" si="79"/>
        <v>9.5238095238095237</v>
      </c>
      <c r="AG50" s="142">
        <f t="shared" si="79"/>
        <v>7.4404761904761907</v>
      </c>
      <c r="AH50" s="142">
        <f t="shared" si="79"/>
        <v>6.8452380952380958</v>
      </c>
      <c r="AI50" s="142">
        <f t="shared" si="79"/>
        <v>1.1904761904761905</v>
      </c>
      <c r="AJ50" s="142">
        <f t="shared" si="79"/>
        <v>2.6785714285714284</v>
      </c>
      <c r="AK50" s="142">
        <f t="shared" si="79"/>
        <v>68.452380952380949</v>
      </c>
      <c r="AL50" s="143">
        <f>AL118</f>
        <v>336</v>
      </c>
      <c r="AM50" s="142">
        <f t="shared" si="80"/>
        <v>45.238095238095241</v>
      </c>
      <c r="AN50" s="142">
        <f t="shared" si="80"/>
        <v>17.559523809523807</v>
      </c>
      <c r="AO50" s="142">
        <f t="shared" si="80"/>
        <v>42.857142857142854</v>
      </c>
      <c r="AP50" s="142">
        <f t="shared" si="80"/>
        <v>40.476190476190474</v>
      </c>
      <c r="AQ50" s="142">
        <f t="shared" si="80"/>
        <v>16.964285714285715</v>
      </c>
      <c r="AR50" s="142">
        <f t="shared" si="80"/>
        <v>8.0357142857142865</v>
      </c>
      <c r="AS50" s="142">
        <f t="shared" si="80"/>
        <v>8.9285714285714288</v>
      </c>
      <c r="AT50" s="142">
        <f t="shared" si="80"/>
        <v>2.6785714285714284</v>
      </c>
      <c r="AU50" s="142">
        <f t="shared" si="80"/>
        <v>0.59523809523809523</v>
      </c>
      <c r="AV50" s="142">
        <f t="shared" si="80"/>
        <v>51.488095238095234</v>
      </c>
    </row>
    <row r="51" spans="1:48" ht="15" customHeight="1" x14ac:dyDescent="0.15">
      <c r="A51" s="152"/>
      <c r="B51" s="145"/>
      <c r="C51" s="130" t="s">
        <v>332</v>
      </c>
      <c r="D51" s="146">
        <v>29</v>
      </c>
      <c r="E51" s="132">
        <f t="shared" si="77"/>
        <v>65.517241379310349</v>
      </c>
      <c r="F51" s="132">
        <f t="shared" si="77"/>
        <v>51.724137931034484</v>
      </c>
      <c r="G51" s="132">
        <f t="shared" si="77"/>
        <v>55.172413793103445</v>
      </c>
      <c r="H51" s="132">
        <f t="shared" si="77"/>
        <v>68.965517241379317</v>
      </c>
      <c r="I51" s="132">
        <f t="shared" si="77"/>
        <v>51.724137931034484</v>
      </c>
      <c r="J51" s="132">
        <f t="shared" si="77"/>
        <v>0</v>
      </c>
      <c r="K51" s="132">
        <f t="shared" si="77"/>
        <v>48.275862068965516</v>
      </c>
      <c r="L51" s="132">
        <f t="shared" si="77"/>
        <v>55.172413793103445</v>
      </c>
      <c r="M51" s="132">
        <f t="shared" si="77"/>
        <v>10.344827586206897</v>
      </c>
      <c r="N51" s="132">
        <f t="shared" si="77"/>
        <v>0</v>
      </c>
      <c r="O51" s="133">
        <f t="shared" si="77"/>
        <v>20.689655172413794</v>
      </c>
      <c r="P51" s="147">
        <f>P119</f>
        <v>29</v>
      </c>
      <c r="Q51" s="133">
        <f t="shared" si="78"/>
        <v>51.724137931034484</v>
      </c>
      <c r="R51" s="133">
        <f t="shared" si="78"/>
        <v>41.379310344827587</v>
      </c>
      <c r="S51" s="133">
        <f t="shared" si="78"/>
        <v>48.275862068965516</v>
      </c>
      <c r="T51" s="133">
        <f t="shared" si="78"/>
        <v>48.275862068965516</v>
      </c>
      <c r="U51" s="133">
        <f t="shared" si="78"/>
        <v>37.931034482758619</v>
      </c>
      <c r="V51" s="133">
        <f t="shared" si="78"/>
        <v>24.137931034482758</v>
      </c>
      <c r="W51" s="133">
        <f t="shared" si="78"/>
        <v>27.586206896551722</v>
      </c>
      <c r="X51" s="133">
        <f t="shared" si="78"/>
        <v>0</v>
      </c>
      <c r="Y51" s="133">
        <f t="shared" si="78"/>
        <v>3.4482758620689653</v>
      </c>
      <c r="Z51" s="133">
        <f t="shared" si="78"/>
        <v>41.379310344827587</v>
      </c>
      <c r="AA51" s="147">
        <f>AA119</f>
        <v>29</v>
      </c>
      <c r="AB51" s="133">
        <f t="shared" si="79"/>
        <v>10.344827586206897</v>
      </c>
      <c r="AC51" s="133">
        <f t="shared" si="79"/>
        <v>0</v>
      </c>
      <c r="AD51" s="133">
        <f t="shared" si="79"/>
        <v>6.8965517241379306</v>
      </c>
      <c r="AE51" s="133">
        <f t="shared" si="79"/>
        <v>6.8965517241379306</v>
      </c>
      <c r="AF51" s="133">
        <f t="shared" si="79"/>
        <v>6.8965517241379306</v>
      </c>
      <c r="AG51" s="133">
        <f t="shared" si="79"/>
        <v>6.8965517241379306</v>
      </c>
      <c r="AH51" s="133">
        <f t="shared" si="79"/>
        <v>10.344827586206897</v>
      </c>
      <c r="AI51" s="133">
        <f t="shared" si="79"/>
        <v>0</v>
      </c>
      <c r="AJ51" s="133">
        <f t="shared" si="79"/>
        <v>6.8965517241379306</v>
      </c>
      <c r="AK51" s="133">
        <f t="shared" si="79"/>
        <v>79.310344827586206</v>
      </c>
      <c r="AL51" s="147">
        <f>AL119</f>
        <v>29</v>
      </c>
      <c r="AM51" s="133">
        <f t="shared" si="80"/>
        <v>48.275862068965516</v>
      </c>
      <c r="AN51" s="133">
        <f t="shared" si="80"/>
        <v>10.344827586206897</v>
      </c>
      <c r="AO51" s="133">
        <f t="shared" si="80"/>
        <v>37.931034482758619</v>
      </c>
      <c r="AP51" s="133">
        <f t="shared" si="80"/>
        <v>37.931034482758619</v>
      </c>
      <c r="AQ51" s="133">
        <f t="shared" si="80"/>
        <v>10.344827586206897</v>
      </c>
      <c r="AR51" s="133">
        <f t="shared" si="80"/>
        <v>6.8965517241379306</v>
      </c>
      <c r="AS51" s="133">
        <f t="shared" si="80"/>
        <v>13.793103448275861</v>
      </c>
      <c r="AT51" s="133">
        <f t="shared" si="80"/>
        <v>6.8965517241379306</v>
      </c>
      <c r="AU51" s="133">
        <f t="shared" si="80"/>
        <v>0</v>
      </c>
      <c r="AV51" s="133">
        <f t="shared" si="80"/>
        <v>48.275862068965516</v>
      </c>
    </row>
    <row r="52" spans="1:48" ht="15" customHeight="1" x14ac:dyDescent="0.15">
      <c r="A52" s="124" t="s">
        <v>356</v>
      </c>
      <c r="B52" s="125" t="s">
        <v>334</v>
      </c>
      <c r="C52" s="126" t="s">
        <v>335</v>
      </c>
      <c r="D52" s="127">
        <v>577</v>
      </c>
      <c r="E52" s="127">
        <f t="shared" ref="E52:AV52" si="81">E120</f>
        <v>471</v>
      </c>
      <c r="F52" s="127">
        <f t="shared" si="81"/>
        <v>389</v>
      </c>
      <c r="G52" s="127">
        <f t="shared" si="81"/>
        <v>489</v>
      </c>
      <c r="H52" s="127">
        <f t="shared" si="81"/>
        <v>491</v>
      </c>
      <c r="I52" s="127">
        <f t="shared" si="81"/>
        <v>442</v>
      </c>
      <c r="J52" s="127">
        <f t="shared" si="81"/>
        <v>454</v>
      </c>
      <c r="K52" s="127">
        <f t="shared" si="81"/>
        <v>411</v>
      </c>
      <c r="L52" s="127">
        <f t="shared" si="81"/>
        <v>377</v>
      </c>
      <c r="M52" s="127">
        <f t="shared" si="81"/>
        <v>64</v>
      </c>
      <c r="N52" s="127">
        <f t="shared" si="81"/>
        <v>2</v>
      </c>
      <c r="O52" s="128">
        <f t="shared" si="81"/>
        <v>49</v>
      </c>
      <c r="P52" s="128">
        <f t="shared" si="81"/>
        <v>577</v>
      </c>
      <c r="Q52" s="128">
        <f t="shared" si="81"/>
        <v>345</v>
      </c>
      <c r="R52" s="128">
        <f t="shared" si="81"/>
        <v>220</v>
      </c>
      <c r="S52" s="128">
        <f t="shared" si="81"/>
        <v>340</v>
      </c>
      <c r="T52" s="128">
        <f t="shared" si="81"/>
        <v>328</v>
      </c>
      <c r="U52" s="128">
        <f t="shared" si="81"/>
        <v>258</v>
      </c>
      <c r="V52" s="128">
        <f t="shared" si="81"/>
        <v>226</v>
      </c>
      <c r="W52" s="128">
        <f t="shared" si="81"/>
        <v>216</v>
      </c>
      <c r="X52" s="128">
        <f t="shared" si="81"/>
        <v>32</v>
      </c>
      <c r="Y52" s="128">
        <f t="shared" si="81"/>
        <v>12</v>
      </c>
      <c r="Z52" s="128">
        <f t="shared" si="81"/>
        <v>203</v>
      </c>
      <c r="AA52" s="128">
        <f t="shared" si="81"/>
        <v>577</v>
      </c>
      <c r="AB52" s="128">
        <f t="shared" si="81"/>
        <v>154</v>
      </c>
      <c r="AC52" s="128">
        <f t="shared" si="81"/>
        <v>55</v>
      </c>
      <c r="AD52" s="128">
        <f t="shared" si="81"/>
        <v>150</v>
      </c>
      <c r="AE52" s="128">
        <f t="shared" si="81"/>
        <v>122</v>
      </c>
      <c r="AF52" s="128">
        <f t="shared" si="81"/>
        <v>64</v>
      </c>
      <c r="AG52" s="128">
        <f t="shared" si="81"/>
        <v>39</v>
      </c>
      <c r="AH52" s="128">
        <f t="shared" si="81"/>
        <v>41</v>
      </c>
      <c r="AI52" s="128">
        <f t="shared" si="81"/>
        <v>10</v>
      </c>
      <c r="AJ52" s="128">
        <f t="shared" si="81"/>
        <v>19</v>
      </c>
      <c r="AK52" s="128">
        <f t="shared" si="81"/>
        <v>396</v>
      </c>
      <c r="AL52" s="128">
        <f t="shared" si="81"/>
        <v>577</v>
      </c>
      <c r="AM52" s="128">
        <f t="shared" si="81"/>
        <v>270</v>
      </c>
      <c r="AN52" s="128">
        <f t="shared" si="81"/>
        <v>119</v>
      </c>
      <c r="AO52" s="128">
        <f t="shared" si="81"/>
        <v>266</v>
      </c>
      <c r="AP52" s="128">
        <f t="shared" si="81"/>
        <v>227</v>
      </c>
      <c r="AQ52" s="128">
        <f t="shared" si="81"/>
        <v>99</v>
      </c>
      <c r="AR52" s="128">
        <f t="shared" si="81"/>
        <v>50</v>
      </c>
      <c r="AS52" s="128">
        <f t="shared" si="81"/>
        <v>50</v>
      </c>
      <c r="AT52" s="128">
        <f t="shared" si="81"/>
        <v>26</v>
      </c>
      <c r="AU52" s="128">
        <f t="shared" si="81"/>
        <v>8</v>
      </c>
      <c r="AV52" s="128">
        <f t="shared" si="81"/>
        <v>279</v>
      </c>
    </row>
    <row r="53" spans="1:48" ht="15" customHeight="1" x14ac:dyDescent="0.15">
      <c r="A53" s="150" t="s">
        <v>465</v>
      </c>
      <c r="B53" s="125"/>
      <c r="C53" s="130"/>
      <c r="D53" s="131" t="s">
        <v>458</v>
      </c>
      <c r="E53" s="132">
        <f t="shared" ref="E53:O53" si="82">E52/$D52*100</f>
        <v>81.629116117850955</v>
      </c>
      <c r="F53" s="132">
        <f t="shared" si="82"/>
        <v>67.417677642980934</v>
      </c>
      <c r="G53" s="132">
        <f t="shared" si="82"/>
        <v>84.748700173310226</v>
      </c>
      <c r="H53" s="132">
        <f t="shared" si="82"/>
        <v>85.09532062391682</v>
      </c>
      <c r="I53" s="132">
        <f t="shared" si="82"/>
        <v>76.603119584055463</v>
      </c>
      <c r="J53" s="132">
        <f t="shared" si="82"/>
        <v>78.682842287694982</v>
      </c>
      <c r="K53" s="132">
        <f t="shared" si="82"/>
        <v>71.230502599653377</v>
      </c>
      <c r="L53" s="132">
        <f t="shared" si="82"/>
        <v>65.337954939341429</v>
      </c>
      <c r="M53" s="132">
        <f t="shared" si="82"/>
        <v>11.091854419410744</v>
      </c>
      <c r="N53" s="132">
        <f t="shared" si="82"/>
        <v>0.34662045060658575</v>
      </c>
      <c r="O53" s="133">
        <f t="shared" si="82"/>
        <v>8.492201039861353</v>
      </c>
      <c r="P53" s="134" t="str">
        <f>IF(SUM(Q53:Z53)&gt;100,"－",SUM(Q53:Z53))</f>
        <v>－</v>
      </c>
      <c r="Q53" s="133">
        <f t="shared" ref="Q53:Z53" si="83">Q52/$P52*100</f>
        <v>59.792027729636047</v>
      </c>
      <c r="R53" s="133">
        <f t="shared" si="83"/>
        <v>38.128249566724435</v>
      </c>
      <c r="S53" s="133">
        <f t="shared" si="83"/>
        <v>58.925476603119584</v>
      </c>
      <c r="T53" s="133">
        <f t="shared" si="83"/>
        <v>56.845753899480066</v>
      </c>
      <c r="U53" s="133">
        <f t="shared" si="83"/>
        <v>44.71403812824957</v>
      </c>
      <c r="V53" s="133">
        <f t="shared" si="83"/>
        <v>39.168110918544194</v>
      </c>
      <c r="W53" s="133">
        <f t="shared" si="83"/>
        <v>37.435008665511269</v>
      </c>
      <c r="X53" s="133">
        <f t="shared" si="83"/>
        <v>5.545927209705372</v>
      </c>
      <c r="Y53" s="133">
        <f t="shared" si="83"/>
        <v>2.0797227036395149</v>
      </c>
      <c r="Z53" s="133">
        <f t="shared" si="83"/>
        <v>35.181975736568454</v>
      </c>
      <c r="AA53" s="134" t="str">
        <f>IF(SUM(AB53:AK53)&gt;100,"－",SUM(AB53:AK53))</f>
        <v>－</v>
      </c>
      <c r="AB53" s="133">
        <f t="shared" ref="AB53:AK53" si="84">AB52/$AA52*100</f>
        <v>26.689774696707108</v>
      </c>
      <c r="AC53" s="133">
        <f t="shared" si="84"/>
        <v>9.5320623916811087</v>
      </c>
      <c r="AD53" s="133">
        <f t="shared" si="84"/>
        <v>25.996533795493939</v>
      </c>
      <c r="AE53" s="133">
        <f t="shared" si="84"/>
        <v>21.143847487001732</v>
      </c>
      <c r="AF53" s="133">
        <f t="shared" si="84"/>
        <v>11.091854419410744</v>
      </c>
      <c r="AG53" s="133">
        <f t="shared" si="84"/>
        <v>6.7590987868284227</v>
      </c>
      <c r="AH53" s="133">
        <f t="shared" si="84"/>
        <v>7.1057192374350082</v>
      </c>
      <c r="AI53" s="133">
        <f t="shared" si="84"/>
        <v>1.733102253032929</v>
      </c>
      <c r="AJ53" s="133">
        <f t="shared" si="84"/>
        <v>3.2928942807625647</v>
      </c>
      <c r="AK53" s="133">
        <f t="shared" si="84"/>
        <v>68.630849220103983</v>
      </c>
      <c r="AL53" s="134" t="str">
        <f>IF(SUM(AM53:AV53)&gt;100,"－",SUM(AM53:AV53))</f>
        <v>－</v>
      </c>
      <c r="AM53" s="133">
        <f t="shared" ref="AM53:AV53" si="85">AM52/$AA52*100</f>
        <v>46.793760831889081</v>
      </c>
      <c r="AN53" s="133">
        <f t="shared" si="85"/>
        <v>20.623916811091856</v>
      </c>
      <c r="AO53" s="133">
        <f t="shared" si="85"/>
        <v>46.100519930675908</v>
      </c>
      <c r="AP53" s="133">
        <f t="shared" si="85"/>
        <v>39.341421143847491</v>
      </c>
      <c r="AQ53" s="133">
        <f t="shared" si="85"/>
        <v>17.157712305025996</v>
      </c>
      <c r="AR53" s="133">
        <f t="shared" si="85"/>
        <v>8.6655112651646444</v>
      </c>
      <c r="AS53" s="133">
        <f t="shared" si="85"/>
        <v>8.6655112651646444</v>
      </c>
      <c r="AT53" s="133">
        <f t="shared" si="85"/>
        <v>4.5060658578856154</v>
      </c>
      <c r="AU53" s="133">
        <f t="shared" si="85"/>
        <v>1.386481802426343</v>
      </c>
      <c r="AV53" s="133">
        <f t="shared" si="85"/>
        <v>48.353552859618716</v>
      </c>
    </row>
    <row r="54" spans="1:48" ht="15" customHeight="1" x14ac:dyDescent="0.15">
      <c r="A54" s="150" t="s">
        <v>466</v>
      </c>
      <c r="B54" s="125"/>
      <c r="C54" s="153" t="s">
        <v>360</v>
      </c>
      <c r="D54" s="127">
        <v>319</v>
      </c>
      <c r="E54" s="137">
        <f t="shared" ref="E54:O57" si="86">IF($D54=0,0,E122/$D54*100)</f>
        <v>82.131661442006262</v>
      </c>
      <c r="F54" s="137">
        <f t="shared" si="86"/>
        <v>69.592476489028215</v>
      </c>
      <c r="G54" s="137">
        <f t="shared" si="86"/>
        <v>86.206896551724128</v>
      </c>
      <c r="H54" s="137">
        <f t="shared" si="86"/>
        <v>86.206896551724128</v>
      </c>
      <c r="I54" s="137">
        <f t="shared" si="86"/>
        <v>80.250783699059554</v>
      </c>
      <c r="J54" s="137">
        <f t="shared" si="86"/>
        <v>81.818181818181827</v>
      </c>
      <c r="K54" s="137">
        <f t="shared" si="86"/>
        <v>73.98119122257053</v>
      </c>
      <c r="L54" s="137">
        <f t="shared" si="86"/>
        <v>66.144200626959247</v>
      </c>
      <c r="M54" s="137">
        <f t="shared" si="86"/>
        <v>12.225705329153605</v>
      </c>
      <c r="N54" s="137">
        <f t="shared" si="86"/>
        <v>0</v>
      </c>
      <c r="O54" s="139">
        <f t="shared" si="86"/>
        <v>8.1504702194357357</v>
      </c>
      <c r="P54" s="128">
        <f>P122</f>
        <v>319</v>
      </c>
      <c r="Q54" s="139">
        <f t="shared" ref="Q54:Z57" si="87">IF($P54=0,0,Q122/$P54*100)</f>
        <v>54.231974921630098</v>
      </c>
      <c r="R54" s="139">
        <f t="shared" si="87"/>
        <v>37.931034482758619</v>
      </c>
      <c r="S54" s="139">
        <f t="shared" si="87"/>
        <v>53.605015673981192</v>
      </c>
      <c r="T54" s="139">
        <f t="shared" si="87"/>
        <v>51.724137931034484</v>
      </c>
      <c r="U54" s="139">
        <f t="shared" si="87"/>
        <v>44.200626959247643</v>
      </c>
      <c r="V54" s="139">
        <f t="shared" si="87"/>
        <v>35.423197492163013</v>
      </c>
      <c r="W54" s="139">
        <f t="shared" si="87"/>
        <v>34.482758620689658</v>
      </c>
      <c r="X54" s="139">
        <f t="shared" si="87"/>
        <v>6.8965517241379306</v>
      </c>
      <c r="Y54" s="139">
        <f t="shared" si="87"/>
        <v>3.1347962382445136</v>
      </c>
      <c r="Z54" s="139">
        <f t="shared" si="87"/>
        <v>38.557993730407524</v>
      </c>
      <c r="AA54" s="128">
        <f>AA122</f>
        <v>319</v>
      </c>
      <c r="AB54" s="139">
        <f t="shared" ref="AB54:AK57" si="88">IF($AA54=0,0,AB122/$AA54*100)</f>
        <v>22.570532915360502</v>
      </c>
      <c r="AC54" s="139">
        <f t="shared" si="88"/>
        <v>9.7178683385579934</v>
      </c>
      <c r="AD54" s="139">
        <f t="shared" si="88"/>
        <v>22.257053291536049</v>
      </c>
      <c r="AE54" s="139">
        <f t="shared" si="88"/>
        <v>17.868338557993731</v>
      </c>
      <c r="AF54" s="139">
        <f t="shared" si="88"/>
        <v>10.344827586206897</v>
      </c>
      <c r="AG54" s="139">
        <f t="shared" si="88"/>
        <v>6.2695924764890272</v>
      </c>
      <c r="AH54" s="139">
        <f t="shared" si="88"/>
        <v>6.8965517241379306</v>
      </c>
      <c r="AI54" s="139">
        <f t="shared" si="88"/>
        <v>2.1943573667711598</v>
      </c>
      <c r="AJ54" s="139">
        <f t="shared" si="88"/>
        <v>4.7021943573667713</v>
      </c>
      <c r="AK54" s="139">
        <f t="shared" si="88"/>
        <v>71.473354231974923</v>
      </c>
      <c r="AL54" s="128">
        <f>AL122</f>
        <v>319</v>
      </c>
      <c r="AM54" s="139">
        <f t="shared" ref="AM54:AV57" si="89">IF($AA54=0,0,AM122/$AA54*100)</f>
        <v>49.21630094043887</v>
      </c>
      <c r="AN54" s="139">
        <f t="shared" si="89"/>
        <v>24.76489028213166</v>
      </c>
      <c r="AO54" s="139">
        <f t="shared" si="89"/>
        <v>48.902821316614421</v>
      </c>
      <c r="AP54" s="139">
        <f t="shared" si="89"/>
        <v>41.379310344827587</v>
      </c>
      <c r="AQ54" s="139">
        <f t="shared" si="89"/>
        <v>19.435736677115987</v>
      </c>
      <c r="AR54" s="139">
        <f t="shared" si="89"/>
        <v>9.4043887147335425</v>
      </c>
      <c r="AS54" s="139">
        <f t="shared" si="89"/>
        <v>10.031347962382444</v>
      </c>
      <c r="AT54" s="139">
        <f t="shared" si="89"/>
        <v>6.2695924764890272</v>
      </c>
      <c r="AU54" s="139">
        <f t="shared" si="89"/>
        <v>2.1943573667711598</v>
      </c>
      <c r="AV54" s="139">
        <f t="shared" si="89"/>
        <v>45.141065830721004</v>
      </c>
    </row>
    <row r="55" spans="1:48" ht="15" customHeight="1" x14ac:dyDescent="0.15">
      <c r="A55" s="150"/>
      <c r="B55" s="125"/>
      <c r="C55" s="153" t="s">
        <v>361</v>
      </c>
      <c r="D55" s="140">
        <v>193</v>
      </c>
      <c r="E55" s="141">
        <f t="shared" si="86"/>
        <v>80.310880829015545</v>
      </c>
      <c r="F55" s="141">
        <f t="shared" si="86"/>
        <v>64.248704663212436</v>
      </c>
      <c r="G55" s="141">
        <f t="shared" si="86"/>
        <v>83.937823834196891</v>
      </c>
      <c r="H55" s="141">
        <f t="shared" si="86"/>
        <v>84.974093264248708</v>
      </c>
      <c r="I55" s="141">
        <f t="shared" si="86"/>
        <v>75.129533678756474</v>
      </c>
      <c r="J55" s="141">
        <f t="shared" si="86"/>
        <v>77.202072538860094</v>
      </c>
      <c r="K55" s="141">
        <f t="shared" si="86"/>
        <v>68.393782383419691</v>
      </c>
      <c r="L55" s="141">
        <f t="shared" si="86"/>
        <v>68.393782383419691</v>
      </c>
      <c r="M55" s="142">
        <f t="shared" si="86"/>
        <v>10.362694300518134</v>
      </c>
      <c r="N55" s="142">
        <f t="shared" si="86"/>
        <v>0.5181347150259068</v>
      </c>
      <c r="O55" s="142">
        <f t="shared" si="86"/>
        <v>7.7720207253886011</v>
      </c>
      <c r="P55" s="143">
        <f>P123</f>
        <v>193</v>
      </c>
      <c r="Q55" s="142">
        <f t="shared" si="87"/>
        <v>65.284974093264253</v>
      </c>
      <c r="R55" s="142">
        <f t="shared" si="87"/>
        <v>35.751295336787564</v>
      </c>
      <c r="S55" s="142">
        <f t="shared" si="87"/>
        <v>64.766839378238345</v>
      </c>
      <c r="T55" s="142">
        <f t="shared" si="87"/>
        <v>61.6580310880829</v>
      </c>
      <c r="U55" s="142">
        <f t="shared" si="87"/>
        <v>44.559585492227974</v>
      </c>
      <c r="V55" s="142">
        <f t="shared" si="87"/>
        <v>41.450777202072537</v>
      </c>
      <c r="W55" s="142">
        <f t="shared" si="87"/>
        <v>40.932642487046635</v>
      </c>
      <c r="X55" s="142">
        <f t="shared" si="87"/>
        <v>3.6269430051813467</v>
      </c>
      <c r="Y55" s="142">
        <f t="shared" si="87"/>
        <v>1.0362694300518136</v>
      </c>
      <c r="Z55" s="142">
        <f t="shared" si="87"/>
        <v>31.606217616580313</v>
      </c>
      <c r="AA55" s="143">
        <f>AA123</f>
        <v>193</v>
      </c>
      <c r="AB55" s="142">
        <f t="shared" si="88"/>
        <v>29.015544041450774</v>
      </c>
      <c r="AC55" s="142">
        <f t="shared" si="88"/>
        <v>7.2538860103626934</v>
      </c>
      <c r="AD55" s="142">
        <f t="shared" si="88"/>
        <v>27.979274611398964</v>
      </c>
      <c r="AE55" s="142">
        <f t="shared" si="88"/>
        <v>21.243523316062177</v>
      </c>
      <c r="AF55" s="142">
        <f t="shared" si="88"/>
        <v>9.8445595854922274</v>
      </c>
      <c r="AG55" s="142">
        <f t="shared" si="88"/>
        <v>4.6632124352331603</v>
      </c>
      <c r="AH55" s="142">
        <f t="shared" si="88"/>
        <v>6.2176165803108807</v>
      </c>
      <c r="AI55" s="142">
        <f t="shared" si="88"/>
        <v>1.0362694300518136</v>
      </c>
      <c r="AJ55" s="142">
        <f t="shared" si="88"/>
        <v>2.0725388601036272</v>
      </c>
      <c r="AK55" s="142">
        <f t="shared" si="88"/>
        <v>67.357512953367873</v>
      </c>
      <c r="AL55" s="143">
        <f>AL123</f>
        <v>193</v>
      </c>
      <c r="AM55" s="142">
        <f t="shared" si="89"/>
        <v>47.150259067357517</v>
      </c>
      <c r="AN55" s="142">
        <f t="shared" si="89"/>
        <v>17.616580310880828</v>
      </c>
      <c r="AO55" s="142">
        <f t="shared" si="89"/>
        <v>46.1139896373057</v>
      </c>
      <c r="AP55" s="142">
        <f t="shared" si="89"/>
        <v>39.896373056994818</v>
      </c>
      <c r="AQ55" s="142">
        <f t="shared" si="89"/>
        <v>16.062176165803109</v>
      </c>
      <c r="AR55" s="142">
        <f t="shared" si="89"/>
        <v>7.2538860103626934</v>
      </c>
      <c r="AS55" s="142">
        <f t="shared" si="89"/>
        <v>6.7357512953367875</v>
      </c>
      <c r="AT55" s="142">
        <f t="shared" si="89"/>
        <v>1.5544041450777202</v>
      </c>
      <c r="AU55" s="142">
        <f t="shared" si="89"/>
        <v>0.5181347150259068</v>
      </c>
      <c r="AV55" s="142">
        <f t="shared" si="89"/>
        <v>50.259067357512954</v>
      </c>
    </row>
    <row r="56" spans="1:48" ht="15" customHeight="1" x14ac:dyDescent="0.15">
      <c r="A56" s="150"/>
      <c r="B56" s="125"/>
      <c r="C56" s="153" t="s">
        <v>362</v>
      </c>
      <c r="D56" s="140">
        <v>38</v>
      </c>
      <c r="E56" s="141">
        <f t="shared" si="86"/>
        <v>94.73684210526315</v>
      </c>
      <c r="F56" s="141">
        <f t="shared" si="86"/>
        <v>68.421052631578945</v>
      </c>
      <c r="G56" s="141">
        <f t="shared" si="86"/>
        <v>86.842105263157904</v>
      </c>
      <c r="H56" s="141">
        <f t="shared" si="86"/>
        <v>86.842105263157904</v>
      </c>
      <c r="I56" s="141">
        <f t="shared" si="86"/>
        <v>65.789473684210535</v>
      </c>
      <c r="J56" s="141">
        <f t="shared" si="86"/>
        <v>76.31578947368422</v>
      </c>
      <c r="K56" s="141">
        <f t="shared" si="86"/>
        <v>68.421052631578945</v>
      </c>
      <c r="L56" s="141">
        <f t="shared" si="86"/>
        <v>60.526315789473685</v>
      </c>
      <c r="M56" s="142">
        <f t="shared" si="86"/>
        <v>10.526315789473683</v>
      </c>
      <c r="N56" s="142">
        <f t="shared" si="86"/>
        <v>0</v>
      </c>
      <c r="O56" s="142">
        <f t="shared" si="86"/>
        <v>5.2631578947368416</v>
      </c>
      <c r="P56" s="143">
        <f>P124</f>
        <v>38</v>
      </c>
      <c r="Q56" s="142">
        <f t="shared" si="87"/>
        <v>84.210526315789465</v>
      </c>
      <c r="R56" s="142">
        <f t="shared" si="87"/>
        <v>47.368421052631575</v>
      </c>
      <c r="S56" s="142">
        <f t="shared" si="87"/>
        <v>78.94736842105263</v>
      </c>
      <c r="T56" s="142">
        <f t="shared" si="87"/>
        <v>78.94736842105263</v>
      </c>
      <c r="U56" s="142">
        <f t="shared" si="87"/>
        <v>50</v>
      </c>
      <c r="V56" s="142">
        <f t="shared" si="87"/>
        <v>63.157894736842103</v>
      </c>
      <c r="W56" s="142">
        <f t="shared" si="87"/>
        <v>50</v>
      </c>
      <c r="X56" s="142">
        <f t="shared" si="87"/>
        <v>5.2631578947368416</v>
      </c>
      <c r="Y56" s="142">
        <f t="shared" si="87"/>
        <v>0</v>
      </c>
      <c r="Z56" s="142">
        <f t="shared" si="87"/>
        <v>15.789473684210526</v>
      </c>
      <c r="AA56" s="143">
        <f>AA124</f>
        <v>38</v>
      </c>
      <c r="AB56" s="142">
        <f t="shared" si="88"/>
        <v>44.736842105263158</v>
      </c>
      <c r="AC56" s="142">
        <f t="shared" si="88"/>
        <v>13.157894736842104</v>
      </c>
      <c r="AD56" s="142">
        <f t="shared" si="88"/>
        <v>42.105263157894733</v>
      </c>
      <c r="AE56" s="142">
        <f t="shared" si="88"/>
        <v>39.473684210526315</v>
      </c>
      <c r="AF56" s="142">
        <f t="shared" si="88"/>
        <v>18.421052631578945</v>
      </c>
      <c r="AG56" s="142">
        <f t="shared" si="88"/>
        <v>15.789473684210526</v>
      </c>
      <c r="AH56" s="142">
        <f t="shared" si="88"/>
        <v>13.157894736842104</v>
      </c>
      <c r="AI56" s="142">
        <f t="shared" si="88"/>
        <v>2.6315789473684208</v>
      </c>
      <c r="AJ56" s="142">
        <f t="shared" si="88"/>
        <v>0</v>
      </c>
      <c r="AK56" s="142">
        <f t="shared" si="88"/>
        <v>55.26315789473685</v>
      </c>
      <c r="AL56" s="143">
        <f>AL124</f>
        <v>38</v>
      </c>
      <c r="AM56" s="142">
        <f t="shared" si="89"/>
        <v>31.578947368421051</v>
      </c>
      <c r="AN56" s="142">
        <f t="shared" si="89"/>
        <v>5.2631578947368416</v>
      </c>
      <c r="AO56" s="142">
        <f t="shared" si="89"/>
        <v>31.578947368421051</v>
      </c>
      <c r="AP56" s="142">
        <f t="shared" si="89"/>
        <v>23.684210526315788</v>
      </c>
      <c r="AQ56" s="142">
        <f t="shared" si="89"/>
        <v>5.2631578947368416</v>
      </c>
      <c r="AR56" s="142">
        <f t="shared" si="89"/>
        <v>5.2631578947368416</v>
      </c>
      <c r="AS56" s="142">
        <f t="shared" si="89"/>
        <v>5.2631578947368416</v>
      </c>
      <c r="AT56" s="142">
        <f t="shared" si="89"/>
        <v>0</v>
      </c>
      <c r="AU56" s="142">
        <f t="shared" si="89"/>
        <v>0</v>
      </c>
      <c r="AV56" s="142">
        <f t="shared" si="89"/>
        <v>60.526315789473685</v>
      </c>
    </row>
    <row r="57" spans="1:48" ht="15" customHeight="1" x14ac:dyDescent="0.15">
      <c r="A57" s="150"/>
      <c r="B57" s="145"/>
      <c r="C57" s="154" t="s">
        <v>332</v>
      </c>
      <c r="D57" s="146">
        <v>27</v>
      </c>
      <c r="E57" s="132">
        <f t="shared" si="86"/>
        <v>66.666666666666657</v>
      </c>
      <c r="F57" s="132">
        <f t="shared" si="86"/>
        <v>62.962962962962962</v>
      </c>
      <c r="G57" s="132">
        <f t="shared" si="86"/>
        <v>70.370370370370367</v>
      </c>
      <c r="H57" s="132">
        <f t="shared" si="86"/>
        <v>70.370370370370367</v>
      </c>
      <c r="I57" s="132">
        <f t="shared" si="86"/>
        <v>59.259259259259252</v>
      </c>
      <c r="J57" s="132">
        <f t="shared" si="86"/>
        <v>55.555555555555557</v>
      </c>
      <c r="K57" s="132">
        <f t="shared" si="86"/>
        <v>62.962962962962962</v>
      </c>
      <c r="L57" s="132">
        <f t="shared" si="86"/>
        <v>40.74074074074074</v>
      </c>
      <c r="M57" s="133">
        <f t="shared" si="86"/>
        <v>3.7037037037037033</v>
      </c>
      <c r="N57" s="133">
        <f t="shared" si="86"/>
        <v>3.7037037037037033</v>
      </c>
      <c r="O57" s="133">
        <f t="shared" si="86"/>
        <v>22.222222222222221</v>
      </c>
      <c r="P57" s="147">
        <f>P125</f>
        <v>27</v>
      </c>
      <c r="Q57" s="133">
        <f t="shared" si="87"/>
        <v>51.851851851851848</v>
      </c>
      <c r="R57" s="133">
        <f t="shared" si="87"/>
        <v>44.444444444444443</v>
      </c>
      <c r="S57" s="133">
        <f t="shared" si="87"/>
        <v>51.851851851851848</v>
      </c>
      <c r="T57" s="133">
        <f t="shared" si="87"/>
        <v>51.851851851851848</v>
      </c>
      <c r="U57" s="133">
        <f t="shared" si="87"/>
        <v>44.444444444444443</v>
      </c>
      <c r="V57" s="133">
        <f t="shared" si="87"/>
        <v>33.333333333333329</v>
      </c>
      <c r="W57" s="133">
        <f t="shared" si="87"/>
        <v>29.629629629629626</v>
      </c>
      <c r="X57" s="133">
        <f t="shared" si="87"/>
        <v>3.7037037037037033</v>
      </c>
      <c r="Y57" s="133">
        <f t="shared" si="87"/>
        <v>0</v>
      </c>
      <c r="Z57" s="133">
        <f t="shared" si="87"/>
        <v>48.148148148148145</v>
      </c>
      <c r="AA57" s="147">
        <f>AA125</f>
        <v>27</v>
      </c>
      <c r="AB57" s="133">
        <f t="shared" si="88"/>
        <v>33.333333333333329</v>
      </c>
      <c r="AC57" s="133">
        <f t="shared" si="88"/>
        <v>18.518518518518519</v>
      </c>
      <c r="AD57" s="133">
        <f t="shared" si="88"/>
        <v>33.333333333333329</v>
      </c>
      <c r="AE57" s="133">
        <f t="shared" si="88"/>
        <v>33.333333333333329</v>
      </c>
      <c r="AF57" s="133">
        <f t="shared" si="88"/>
        <v>18.518518518518519</v>
      </c>
      <c r="AG57" s="133">
        <f t="shared" si="88"/>
        <v>14.814814814814813</v>
      </c>
      <c r="AH57" s="133">
        <f t="shared" si="88"/>
        <v>7.4074074074074066</v>
      </c>
      <c r="AI57" s="133">
        <f t="shared" si="88"/>
        <v>0</v>
      </c>
      <c r="AJ57" s="133">
        <f t="shared" si="88"/>
        <v>0</v>
      </c>
      <c r="AK57" s="133">
        <f t="shared" si="88"/>
        <v>62.962962962962962</v>
      </c>
      <c r="AL57" s="147">
        <f>AL125</f>
        <v>27</v>
      </c>
      <c r="AM57" s="133">
        <f t="shared" si="89"/>
        <v>37.037037037037038</v>
      </c>
      <c r="AN57" s="133">
        <f t="shared" si="89"/>
        <v>14.814814814814813</v>
      </c>
      <c r="AO57" s="133">
        <f t="shared" si="89"/>
        <v>33.333333333333329</v>
      </c>
      <c r="AP57" s="133">
        <f t="shared" si="89"/>
        <v>33.333333333333329</v>
      </c>
      <c r="AQ57" s="133">
        <f t="shared" si="89"/>
        <v>14.814814814814813</v>
      </c>
      <c r="AR57" s="133">
        <f t="shared" si="89"/>
        <v>14.814814814814813</v>
      </c>
      <c r="AS57" s="133">
        <f t="shared" si="89"/>
        <v>11.111111111111111</v>
      </c>
      <c r="AT57" s="133">
        <f t="shared" si="89"/>
        <v>11.111111111111111</v>
      </c>
      <c r="AU57" s="133">
        <f t="shared" si="89"/>
        <v>0</v>
      </c>
      <c r="AV57" s="133">
        <f t="shared" si="89"/>
        <v>55.555555555555557</v>
      </c>
    </row>
    <row r="58" spans="1:48" ht="15" customHeight="1" x14ac:dyDescent="0.15">
      <c r="A58" s="150"/>
      <c r="B58" s="125" t="s">
        <v>342</v>
      </c>
      <c r="C58" s="126" t="s">
        <v>335</v>
      </c>
      <c r="D58" s="127">
        <v>57</v>
      </c>
      <c r="E58" s="127">
        <f t="shared" ref="E58:AV58" si="90">E126</f>
        <v>41</v>
      </c>
      <c r="F58" s="127">
        <f t="shared" si="90"/>
        <v>38</v>
      </c>
      <c r="G58" s="127">
        <f t="shared" si="90"/>
        <v>42</v>
      </c>
      <c r="H58" s="127">
        <f t="shared" si="90"/>
        <v>46</v>
      </c>
      <c r="I58" s="127">
        <f t="shared" si="90"/>
        <v>34</v>
      </c>
      <c r="J58" s="127">
        <f t="shared" si="90"/>
        <v>0</v>
      </c>
      <c r="K58" s="127">
        <f t="shared" si="90"/>
        <v>34</v>
      </c>
      <c r="L58" s="127">
        <f t="shared" si="90"/>
        <v>35</v>
      </c>
      <c r="M58" s="128">
        <f t="shared" si="90"/>
        <v>9</v>
      </c>
      <c r="N58" s="128">
        <f t="shared" si="90"/>
        <v>1</v>
      </c>
      <c r="O58" s="128">
        <f t="shared" si="90"/>
        <v>6</v>
      </c>
      <c r="P58" s="128">
        <f t="shared" si="90"/>
        <v>57</v>
      </c>
      <c r="Q58" s="128">
        <f t="shared" si="90"/>
        <v>43</v>
      </c>
      <c r="R58" s="128">
        <f t="shared" si="90"/>
        <v>26</v>
      </c>
      <c r="S58" s="128">
        <f t="shared" si="90"/>
        <v>42</v>
      </c>
      <c r="T58" s="128">
        <f t="shared" si="90"/>
        <v>40</v>
      </c>
      <c r="U58" s="128">
        <f t="shared" si="90"/>
        <v>27</v>
      </c>
      <c r="V58" s="128">
        <f t="shared" si="90"/>
        <v>20</v>
      </c>
      <c r="W58" s="128">
        <f t="shared" si="90"/>
        <v>26</v>
      </c>
      <c r="X58" s="128">
        <f t="shared" si="90"/>
        <v>4</v>
      </c>
      <c r="Y58" s="128">
        <f t="shared" si="90"/>
        <v>0</v>
      </c>
      <c r="Z58" s="128">
        <f t="shared" si="90"/>
        <v>14</v>
      </c>
      <c r="AA58" s="128">
        <f t="shared" si="90"/>
        <v>57</v>
      </c>
      <c r="AB58" s="128">
        <f t="shared" si="90"/>
        <v>20</v>
      </c>
      <c r="AC58" s="128">
        <f t="shared" si="90"/>
        <v>5</v>
      </c>
      <c r="AD58" s="128">
        <f t="shared" si="90"/>
        <v>20</v>
      </c>
      <c r="AE58" s="128">
        <f t="shared" si="90"/>
        <v>17</v>
      </c>
      <c r="AF58" s="128">
        <f t="shared" si="90"/>
        <v>4</v>
      </c>
      <c r="AG58" s="128">
        <f t="shared" si="90"/>
        <v>2</v>
      </c>
      <c r="AH58" s="128">
        <f t="shared" si="90"/>
        <v>5</v>
      </c>
      <c r="AI58" s="128">
        <f t="shared" si="90"/>
        <v>0</v>
      </c>
      <c r="AJ58" s="128">
        <f t="shared" si="90"/>
        <v>4</v>
      </c>
      <c r="AK58" s="128">
        <f t="shared" si="90"/>
        <v>33</v>
      </c>
      <c r="AL58" s="128">
        <f t="shared" si="90"/>
        <v>57</v>
      </c>
      <c r="AM58" s="128">
        <f t="shared" si="90"/>
        <v>27</v>
      </c>
      <c r="AN58" s="128">
        <f t="shared" si="90"/>
        <v>6</v>
      </c>
      <c r="AO58" s="128">
        <f t="shared" si="90"/>
        <v>19</v>
      </c>
      <c r="AP58" s="128">
        <f t="shared" si="90"/>
        <v>18</v>
      </c>
      <c r="AQ58" s="128">
        <f t="shared" si="90"/>
        <v>5</v>
      </c>
      <c r="AR58" s="128">
        <f t="shared" si="90"/>
        <v>2</v>
      </c>
      <c r="AS58" s="128">
        <f t="shared" si="90"/>
        <v>4</v>
      </c>
      <c r="AT58" s="128">
        <f t="shared" si="90"/>
        <v>1</v>
      </c>
      <c r="AU58" s="128">
        <f t="shared" si="90"/>
        <v>0</v>
      </c>
      <c r="AV58" s="128">
        <f t="shared" si="90"/>
        <v>28</v>
      </c>
    </row>
    <row r="59" spans="1:48" ht="15" customHeight="1" x14ac:dyDescent="0.15">
      <c r="A59" s="150"/>
      <c r="B59" s="125" t="s">
        <v>343</v>
      </c>
      <c r="C59" s="130"/>
      <c r="D59" s="131" t="s">
        <v>458</v>
      </c>
      <c r="E59" s="132">
        <f t="shared" ref="E59:O59" si="91">E58/$D58*100</f>
        <v>71.929824561403507</v>
      </c>
      <c r="F59" s="132">
        <f t="shared" si="91"/>
        <v>66.666666666666657</v>
      </c>
      <c r="G59" s="132">
        <f t="shared" si="91"/>
        <v>73.68421052631578</v>
      </c>
      <c r="H59" s="132">
        <f t="shared" si="91"/>
        <v>80.701754385964904</v>
      </c>
      <c r="I59" s="132">
        <f t="shared" si="91"/>
        <v>59.649122807017541</v>
      </c>
      <c r="J59" s="132">
        <f t="shared" si="91"/>
        <v>0</v>
      </c>
      <c r="K59" s="132">
        <f t="shared" si="91"/>
        <v>59.649122807017541</v>
      </c>
      <c r="L59" s="132">
        <f t="shared" si="91"/>
        <v>61.403508771929829</v>
      </c>
      <c r="M59" s="133">
        <f t="shared" si="91"/>
        <v>15.789473684210526</v>
      </c>
      <c r="N59" s="133">
        <f t="shared" si="91"/>
        <v>1.7543859649122806</v>
      </c>
      <c r="O59" s="133">
        <f t="shared" si="91"/>
        <v>10.526315789473683</v>
      </c>
      <c r="P59" s="134" t="str">
        <f>IF(SUM(Q59:Z59)&gt;100,"－",SUM(Q59:Z59))</f>
        <v>－</v>
      </c>
      <c r="Q59" s="133">
        <f t="shared" ref="Q59:Z59" si="92">Q58/$P58*100</f>
        <v>75.438596491228068</v>
      </c>
      <c r="R59" s="133">
        <f t="shared" si="92"/>
        <v>45.614035087719294</v>
      </c>
      <c r="S59" s="133">
        <f t="shared" si="92"/>
        <v>73.68421052631578</v>
      </c>
      <c r="T59" s="133">
        <f t="shared" si="92"/>
        <v>70.175438596491219</v>
      </c>
      <c r="U59" s="133">
        <f t="shared" si="92"/>
        <v>47.368421052631575</v>
      </c>
      <c r="V59" s="133">
        <f t="shared" si="92"/>
        <v>35.087719298245609</v>
      </c>
      <c r="W59" s="133">
        <f t="shared" si="92"/>
        <v>45.614035087719294</v>
      </c>
      <c r="X59" s="133">
        <f t="shared" si="92"/>
        <v>7.0175438596491224</v>
      </c>
      <c r="Y59" s="133">
        <f t="shared" si="92"/>
        <v>0</v>
      </c>
      <c r="Z59" s="133">
        <f t="shared" si="92"/>
        <v>24.561403508771928</v>
      </c>
      <c r="AA59" s="134" t="str">
        <f>IF(SUM(AB59:AK59)&gt;100,"－",SUM(AB59:AK59))</f>
        <v>－</v>
      </c>
      <c r="AB59" s="133">
        <f t="shared" ref="AB59:AK59" si="93">AB58/$AA58*100</f>
        <v>35.087719298245609</v>
      </c>
      <c r="AC59" s="133">
        <f t="shared" si="93"/>
        <v>8.7719298245614024</v>
      </c>
      <c r="AD59" s="133">
        <f t="shared" si="93"/>
        <v>35.087719298245609</v>
      </c>
      <c r="AE59" s="133">
        <f t="shared" si="93"/>
        <v>29.82456140350877</v>
      </c>
      <c r="AF59" s="133">
        <f t="shared" si="93"/>
        <v>7.0175438596491224</v>
      </c>
      <c r="AG59" s="133">
        <f t="shared" si="93"/>
        <v>3.5087719298245612</v>
      </c>
      <c r="AH59" s="133">
        <f t="shared" si="93"/>
        <v>8.7719298245614024</v>
      </c>
      <c r="AI59" s="133">
        <f t="shared" si="93"/>
        <v>0</v>
      </c>
      <c r="AJ59" s="133">
        <f t="shared" si="93"/>
        <v>7.0175438596491224</v>
      </c>
      <c r="AK59" s="133">
        <f t="shared" si="93"/>
        <v>57.894736842105267</v>
      </c>
      <c r="AL59" s="134" t="str">
        <f>IF(SUM(AM59:AV59)&gt;100,"－",SUM(AM59:AV59))</f>
        <v>－</v>
      </c>
      <c r="AM59" s="133">
        <f t="shared" ref="AM59:AV59" si="94">AM58/$AA58*100</f>
        <v>47.368421052631575</v>
      </c>
      <c r="AN59" s="133">
        <f t="shared" si="94"/>
        <v>10.526315789473683</v>
      </c>
      <c r="AO59" s="133">
        <f t="shared" si="94"/>
        <v>33.333333333333329</v>
      </c>
      <c r="AP59" s="133">
        <f t="shared" si="94"/>
        <v>31.578947368421051</v>
      </c>
      <c r="AQ59" s="133">
        <f t="shared" si="94"/>
        <v>8.7719298245614024</v>
      </c>
      <c r="AR59" s="133">
        <f t="shared" si="94"/>
        <v>3.5087719298245612</v>
      </c>
      <c r="AS59" s="133">
        <f t="shared" si="94"/>
        <v>7.0175438596491224</v>
      </c>
      <c r="AT59" s="133">
        <f t="shared" si="94"/>
        <v>1.7543859649122806</v>
      </c>
      <c r="AU59" s="133">
        <f t="shared" si="94"/>
        <v>0</v>
      </c>
      <c r="AV59" s="133">
        <f t="shared" si="94"/>
        <v>49.122807017543856</v>
      </c>
    </row>
    <row r="60" spans="1:48" ht="15" customHeight="1" x14ac:dyDescent="0.15">
      <c r="A60" s="150"/>
      <c r="B60" s="125"/>
      <c r="C60" s="153" t="s">
        <v>360</v>
      </c>
      <c r="D60" s="127">
        <v>26</v>
      </c>
      <c r="E60" s="137">
        <f t="shared" ref="E60:O63" si="95">IF($D60=0,0,E128/$D60*100)</f>
        <v>73.076923076923066</v>
      </c>
      <c r="F60" s="137">
        <f t="shared" si="95"/>
        <v>65.384615384615387</v>
      </c>
      <c r="G60" s="137">
        <f t="shared" si="95"/>
        <v>69.230769230769226</v>
      </c>
      <c r="H60" s="137">
        <f t="shared" si="95"/>
        <v>80.769230769230774</v>
      </c>
      <c r="I60" s="137">
        <f t="shared" si="95"/>
        <v>61.53846153846154</v>
      </c>
      <c r="J60" s="137">
        <f t="shared" si="95"/>
        <v>0</v>
      </c>
      <c r="K60" s="137">
        <f t="shared" si="95"/>
        <v>65.384615384615387</v>
      </c>
      <c r="L60" s="137">
        <f t="shared" si="95"/>
        <v>57.692307692307686</v>
      </c>
      <c r="M60" s="139">
        <f t="shared" si="95"/>
        <v>15.384615384615385</v>
      </c>
      <c r="N60" s="139">
        <f t="shared" si="95"/>
        <v>0</v>
      </c>
      <c r="O60" s="139">
        <f t="shared" si="95"/>
        <v>7.6923076923076925</v>
      </c>
      <c r="P60" s="128">
        <f>P128</f>
        <v>26</v>
      </c>
      <c r="Q60" s="139">
        <f t="shared" ref="Q60:Z63" si="96">IF($P60=0,0,Q128/$P60*100)</f>
        <v>76.923076923076934</v>
      </c>
      <c r="R60" s="139">
        <f t="shared" si="96"/>
        <v>53.846153846153847</v>
      </c>
      <c r="S60" s="139">
        <f t="shared" si="96"/>
        <v>73.076923076923066</v>
      </c>
      <c r="T60" s="139">
        <f t="shared" si="96"/>
        <v>69.230769230769226</v>
      </c>
      <c r="U60" s="139">
        <f t="shared" si="96"/>
        <v>50</v>
      </c>
      <c r="V60" s="139">
        <f t="shared" si="96"/>
        <v>34.615384615384613</v>
      </c>
      <c r="W60" s="139">
        <f t="shared" si="96"/>
        <v>50</v>
      </c>
      <c r="X60" s="139">
        <f t="shared" si="96"/>
        <v>11.538461538461538</v>
      </c>
      <c r="Y60" s="139">
        <f t="shared" si="96"/>
        <v>0</v>
      </c>
      <c r="Z60" s="139">
        <f t="shared" si="96"/>
        <v>23.076923076923077</v>
      </c>
      <c r="AA60" s="128">
        <f>AA128</f>
        <v>26</v>
      </c>
      <c r="AB60" s="139">
        <f t="shared" ref="AB60:AK63" si="97">IF($AA60=0,0,AB128/$AA60*100)</f>
        <v>34.615384615384613</v>
      </c>
      <c r="AC60" s="139">
        <f t="shared" si="97"/>
        <v>15.384615384615385</v>
      </c>
      <c r="AD60" s="139">
        <f t="shared" si="97"/>
        <v>34.615384615384613</v>
      </c>
      <c r="AE60" s="139">
        <f t="shared" si="97"/>
        <v>26.923076923076923</v>
      </c>
      <c r="AF60" s="139">
        <f t="shared" si="97"/>
        <v>11.538461538461538</v>
      </c>
      <c r="AG60" s="139">
        <f t="shared" si="97"/>
        <v>7.6923076923076925</v>
      </c>
      <c r="AH60" s="139">
        <f t="shared" si="97"/>
        <v>11.538461538461538</v>
      </c>
      <c r="AI60" s="139">
        <f t="shared" si="97"/>
        <v>0</v>
      </c>
      <c r="AJ60" s="139">
        <f t="shared" si="97"/>
        <v>3.8461538461538463</v>
      </c>
      <c r="AK60" s="139">
        <f t="shared" si="97"/>
        <v>61.53846153846154</v>
      </c>
      <c r="AL60" s="128">
        <f>AL128</f>
        <v>26</v>
      </c>
      <c r="AM60" s="139">
        <f t="shared" ref="AM60:AV63" si="98">IF($AA60=0,0,AM128/$AA60*100)</f>
        <v>46.153846153846153</v>
      </c>
      <c r="AN60" s="139">
        <f t="shared" si="98"/>
        <v>7.6923076923076925</v>
      </c>
      <c r="AO60" s="139">
        <f t="shared" si="98"/>
        <v>26.923076923076923</v>
      </c>
      <c r="AP60" s="139">
        <f t="shared" si="98"/>
        <v>23.076923076923077</v>
      </c>
      <c r="AQ60" s="139">
        <f t="shared" si="98"/>
        <v>7.6923076923076925</v>
      </c>
      <c r="AR60" s="139">
        <f t="shared" si="98"/>
        <v>3.8461538461538463</v>
      </c>
      <c r="AS60" s="139">
        <f t="shared" si="98"/>
        <v>7.6923076923076925</v>
      </c>
      <c r="AT60" s="139">
        <f t="shared" si="98"/>
        <v>0</v>
      </c>
      <c r="AU60" s="139">
        <f t="shared" si="98"/>
        <v>0</v>
      </c>
      <c r="AV60" s="139">
        <f t="shared" si="98"/>
        <v>50</v>
      </c>
    </row>
    <row r="61" spans="1:48" ht="15" customHeight="1" x14ac:dyDescent="0.15">
      <c r="A61" s="150"/>
      <c r="B61" s="125"/>
      <c r="C61" s="153" t="s">
        <v>361</v>
      </c>
      <c r="D61" s="140">
        <v>18</v>
      </c>
      <c r="E61" s="141">
        <f t="shared" si="95"/>
        <v>72.222222222222214</v>
      </c>
      <c r="F61" s="141">
        <f t="shared" si="95"/>
        <v>77.777777777777786</v>
      </c>
      <c r="G61" s="141">
        <f t="shared" si="95"/>
        <v>83.333333333333343</v>
      </c>
      <c r="H61" s="141">
        <f t="shared" si="95"/>
        <v>88.888888888888886</v>
      </c>
      <c r="I61" s="141">
        <f t="shared" si="95"/>
        <v>61.111111111111114</v>
      </c>
      <c r="J61" s="141">
        <f t="shared" si="95"/>
        <v>0</v>
      </c>
      <c r="K61" s="141">
        <f t="shared" si="95"/>
        <v>66.666666666666657</v>
      </c>
      <c r="L61" s="141">
        <f t="shared" si="95"/>
        <v>61.111111111111114</v>
      </c>
      <c r="M61" s="142">
        <f t="shared" si="95"/>
        <v>22.222222222222221</v>
      </c>
      <c r="N61" s="142">
        <f t="shared" si="95"/>
        <v>5.5555555555555554</v>
      </c>
      <c r="O61" s="142">
        <f t="shared" si="95"/>
        <v>5.5555555555555554</v>
      </c>
      <c r="P61" s="143">
        <f>P129</f>
        <v>18</v>
      </c>
      <c r="Q61" s="142">
        <f t="shared" si="96"/>
        <v>77.777777777777786</v>
      </c>
      <c r="R61" s="142">
        <f t="shared" si="96"/>
        <v>50</v>
      </c>
      <c r="S61" s="142">
        <f t="shared" si="96"/>
        <v>77.777777777777786</v>
      </c>
      <c r="T61" s="142">
        <f t="shared" si="96"/>
        <v>77.777777777777786</v>
      </c>
      <c r="U61" s="142">
        <f t="shared" si="96"/>
        <v>38.888888888888893</v>
      </c>
      <c r="V61" s="142">
        <f t="shared" si="96"/>
        <v>27.777777777777779</v>
      </c>
      <c r="W61" s="142">
        <f t="shared" si="96"/>
        <v>33.333333333333329</v>
      </c>
      <c r="X61" s="142">
        <f t="shared" si="96"/>
        <v>5.5555555555555554</v>
      </c>
      <c r="Y61" s="142">
        <f t="shared" si="96"/>
        <v>0</v>
      </c>
      <c r="Z61" s="142">
        <f t="shared" si="96"/>
        <v>22.222222222222221</v>
      </c>
      <c r="AA61" s="143">
        <f>AA129</f>
        <v>18</v>
      </c>
      <c r="AB61" s="142">
        <f t="shared" si="97"/>
        <v>33.333333333333329</v>
      </c>
      <c r="AC61" s="142">
        <f t="shared" si="97"/>
        <v>0</v>
      </c>
      <c r="AD61" s="142">
        <f t="shared" si="97"/>
        <v>33.333333333333329</v>
      </c>
      <c r="AE61" s="142">
        <f t="shared" si="97"/>
        <v>33.333333333333329</v>
      </c>
      <c r="AF61" s="142">
        <f t="shared" si="97"/>
        <v>0</v>
      </c>
      <c r="AG61" s="142">
        <f t="shared" si="97"/>
        <v>0</v>
      </c>
      <c r="AH61" s="142">
        <f t="shared" si="97"/>
        <v>0</v>
      </c>
      <c r="AI61" s="142">
        <f t="shared" si="97"/>
        <v>0</v>
      </c>
      <c r="AJ61" s="142">
        <f t="shared" si="97"/>
        <v>16.666666666666664</v>
      </c>
      <c r="AK61" s="142">
        <f t="shared" si="97"/>
        <v>50</v>
      </c>
      <c r="AL61" s="143">
        <f>AL129</f>
        <v>18</v>
      </c>
      <c r="AM61" s="142">
        <f t="shared" si="98"/>
        <v>55.555555555555557</v>
      </c>
      <c r="AN61" s="142">
        <f t="shared" si="98"/>
        <v>11.111111111111111</v>
      </c>
      <c r="AO61" s="142">
        <f t="shared" si="98"/>
        <v>50</v>
      </c>
      <c r="AP61" s="142">
        <f t="shared" si="98"/>
        <v>50</v>
      </c>
      <c r="AQ61" s="142">
        <f t="shared" si="98"/>
        <v>5.5555555555555554</v>
      </c>
      <c r="AR61" s="142">
        <f t="shared" si="98"/>
        <v>5.5555555555555554</v>
      </c>
      <c r="AS61" s="142">
        <f t="shared" si="98"/>
        <v>11.111111111111111</v>
      </c>
      <c r="AT61" s="142">
        <f t="shared" si="98"/>
        <v>5.5555555555555554</v>
      </c>
      <c r="AU61" s="142">
        <f t="shared" si="98"/>
        <v>0</v>
      </c>
      <c r="AV61" s="142">
        <f t="shared" si="98"/>
        <v>38.888888888888893</v>
      </c>
    </row>
    <row r="62" spans="1:48" ht="15" customHeight="1" x14ac:dyDescent="0.15">
      <c r="A62" s="150"/>
      <c r="B62" s="125"/>
      <c r="C62" s="153" t="s">
        <v>362</v>
      </c>
      <c r="D62" s="140">
        <v>6</v>
      </c>
      <c r="E62" s="141">
        <f t="shared" si="95"/>
        <v>83.333333333333343</v>
      </c>
      <c r="F62" s="141">
        <f t="shared" si="95"/>
        <v>50</v>
      </c>
      <c r="G62" s="141">
        <f t="shared" si="95"/>
        <v>83.333333333333343</v>
      </c>
      <c r="H62" s="141">
        <f t="shared" si="95"/>
        <v>83.333333333333343</v>
      </c>
      <c r="I62" s="141">
        <f t="shared" si="95"/>
        <v>66.666666666666657</v>
      </c>
      <c r="J62" s="141">
        <f t="shared" si="95"/>
        <v>0</v>
      </c>
      <c r="K62" s="141">
        <f t="shared" si="95"/>
        <v>33.333333333333329</v>
      </c>
      <c r="L62" s="141">
        <f t="shared" si="95"/>
        <v>66.666666666666657</v>
      </c>
      <c r="M62" s="142">
        <f t="shared" si="95"/>
        <v>0</v>
      </c>
      <c r="N62" s="142">
        <f t="shared" si="95"/>
        <v>0</v>
      </c>
      <c r="O62" s="142">
        <f t="shared" si="95"/>
        <v>16.666666666666664</v>
      </c>
      <c r="P62" s="143">
        <f>P130</f>
        <v>6</v>
      </c>
      <c r="Q62" s="142">
        <f t="shared" si="96"/>
        <v>100</v>
      </c>
      <c r="R62" s="142">
        <f t="shared" si="96"/>
        <v>16.666666666666664</v>
      </c>
      <c r="S62" s="142">
        <f t="shared" si="96"/>
        <v>100</v>
      </c>
      <c r="T62" s="142">
        <f t="shared" si="96"/>
        <v>83.333333333333343</v>
      </c>
      <c r="U62" s="142">
        <f t="shared" si="96"/>
        <v>66.666666666666657</v>
      </c>
      <c r="V62" s="142">
        <f t="shared" si="96"/>
        <v>50</v>
      </c>
      <c r="W62" s="142">
        <f t="shared" si="96"/>
        <v>66.666666666666657</v>
      </c>
      <c r="X62" s="142">
        <f t="shared" si="96"/>
        <v>0</v>
      </c>
      <c r="Y62" s="142">
        <f t="shared" si="96"/>
        <v>0</v>
      </c>
      <c r="Z62" s="142">
        <f t="shared" si="96"/>
        <v>0</v>
      </c>
      <c r="AA62" s="143">
        <f>AA130</f>
        <v>6</v>
      </c>
      <c r="AB62" s="142">
        <f t="shared" si="97"/>
        <v>50</v>
      </c>
      <c r="AC62" s="142">
        <f t="shared" si="97"/>
        <v>0</v>
      </c>
      <c r="AD62" s="142">
        <f t="shared" si="97"/>
        <v>50</v>
      </c>
      <c r="AE62" s="142">
        <f t="shared" si="97"/>
        <v>33.333333333333329</v>
      </c>
      <c r="AF62" s="142">
        <f t="shared" si="97"/>
        <v>0</v>
      </c>
      <c r="AG62" s="142">
        <f t="shared" si="97"/>
        <v>0</v>
      </c>
      <c r="AH62" s="142">
        <f t="shared" si="97"/>
        <v>0</v>
      </c>
      <c r="AI62" s="142">
        <f t="shared" si="97"/>
        <v>0</v>
      </c>
      <c r="AJ62" s="142">
        <f t="shared" si="97"/>
        <v>0</v>
      </c>
      <c r="AK62" s="142">
        <f t="shared" si="97"/>
        <v>50</v>
      </c>
      <c r="AL62" s="143">
        <f>AL130</f>
        <v>6</v>
      </c>
      <c r="AM62" s="142">
        <f t="shared" si="98"/>
        <v>50</v>
      </c>
      <c r="AN62" s="142">
        <f t="shared" si="98"/>
        <v>16.666666666666664</v>
      </c>
      <c r="AO62" s="142">
        <f t="shared" si="98"/>
        <v>33.333333333333329</v>
      </c>
      <c r="AP62" s="142">
        <f t="shared" si="98"/>
        <v>33.333333333333329</v>
      </c>
      <c r="AQ62" s="142">
        <f t="shared" si="98"/>
        <v>0</v>
      </c>
      <c r="AR62" s="142">
        <f t="shared" si="98"/>
        <v>0</v>
      </c>
      <c r="AS62" s="142">
        <f t="shared" si="98"/>
        <v>0</v>
      </c>
      <c r="AT62" s="142">
        <f t="shared" si="98"/>
        <v>0</v>
      </c>
      <c r="AU62" s="142">
        <f t="shared" si="98"/>
        <v>0</v>
      </c>
      <c r="AV62" s="142">
        <f t="shared" si="98"/>
        <v>50</v>
      </c>
    </row>
    <row r="63" spans="1:48" ht="15" customHeight="1" x14ac:dyDescent="0.15">
      <c r="A63" s="150"/>
      <c r="B63" s="145"/>
      <c r="C63" s="154" t="s">
        <v>332</v>
      </c>
      <c r="D63" s="146">
        <v>7</v>
      </c>
      <c r="E63" s="132">
        <f t="shared" si="95"/>
        <v>57.142857142857139</v>
      </c>
      <c r="F63" s="132">
        <f t="shared" si="95"/>
        <v>57.142857142857139</v>
      </c>
      <c r="G63" s="132">
        <f t="shared" si="95"/>
        <v>57.142857142857139</v>
      </c>
      <c r="H63" s="132">
        <f t="shared" si="95"/>
        <v>57.142857142857139</v>
      </c>
      <c r="I63" s="132">
        <f t="shared" si="95"/>
        <v>42.857142857142854</v>
      </c>
      <c r="J63" s="132">
        <f t="shared" si="95"/>
        <v>0</v>
      </c>
      <c r="K63" s="132">
        <f t="shared" si="95"/>
        <v>42.857142857142854</v>
      </c>
      <c r="L63" s="132">
        <f t="shared" si="95"/>
        <v>71.428571428571431</v>
      </c>
      <c r="M63" s="133">
        <f t="shared" si="95"/>
        <v>14.285714285714285</v>
      </c>
      <c r="N63" s="133">
        <f t="shared" si="95"/>
        <v>0</v>
      </c>
      <c r="O63" s="133">
        <f t="shared" si="95"/>
        <v>28.571428571428569</v>
      </c>
      <c r="P63" s="147">
        <f>P131</f>
        <v>7</v>
      </c>
      <c r="Q63" s="133">
        <f t="shared" si="96"/>
        <v>42.857142857142854</v>
      </c>
      <c r="R63" s="133">
        <f t="shared" si="96"/>
        <v>28.571428571428569</v>
      </c>
      <c r="S63" s="133">
        <f t="shared" si="96"/>
        <v>42.857142857142854</v>
      </c>
      <c r="T63" s="133">
        <f t="shared" si="96"/>
        <v>42.857142857142854</v>
      </c>
      <c r="U63" s="133">
        <f t="shared" si="96"/>
        <v>42.857142857142854</v>
      </c>
      <c r="V63" s="133">
        <f t="shared" si="96"/>
        <v>42.857142857142854</v>
      </c>
      <c r="W63" s="133">
        <f t="shared" si="96"/>
        <v>42.857142857142854</v>
      </c>
      <c r="X63" s="133">
        <f t="shared" si="96"/>
        <v>0</v>
      </c>
      <c r="Y63" s="133">
        <f t="shared" si="96"/>
        <v>0</v>
      </c>
      <c r="Z63" s="133">
        <f t="shared" si="96"/>
        <v>57.142857142857139</v>
      </c>
      <c r="AA63" s="147">
        <f>AA131</f>
        <v>7</v>
      </c>
      <c r="AB63" s="133">
        <f t="shared" si="97"/>
        <v>28.571428571428569</v>
      </c>
      <c r="AC63" s="133">
        <f t="shared" si="97"/>
        <v>14.285714285714285</v>
      </c>
      <c r="AD63" s="133">
        <f t="shared" si="97"/>
        <v>28.571428571428569</v>
      </c>
      <c r="AE63" s="133">
        <f t="shared" si="97"/>
        <v>28.571428571428569</v>
      </c>
      <c r="AF63" s="133">
        <f t="shared" si="97"/>
        <v>14.285714285714285</v>
      </c>
      <c r="AG63" s="133">
        <f t="shared" si="97"/>
        <v>0</v>
      </c>
      <c r="AH63" s="133">
        <f t="shared" si="97"/>
        <v>28.571428571428569</v>
      </c>
      <c r="AI63" s="133">
        <f t="shared" si="97"/>
        <v>0</v>
      </c>
      <c r="AJ63" s="133">
        <f t="shared" si="97"/>
        <v>0</v>
      </c>
      <c r="AK63" s="133">
        <f t="shared" si="97"/>
        <v>71.428571428571431</v>
      </c>
      <c r="AL63" s="147">
        <f>AL131</f>
        <v>7</v>
      </c>
      <c r="AM63" s="133">
        <f t="shared" si="98"/>
        <v>28.571428571428569</v>
      </c>
      <c r="AN63" s="133">
        <f t="shared" si="98"/>
        <v>14.285714285714285</v>
      </c>
      <c r="AO63" s="133">
        <f t="shared" si="98"/>
        <v>14.285714285714285</v>
      </c>
      <c r="AP63" s="133">
        <f t="shared" si="98"/>
        <v>14.285714285714285</v>
      </c>
      <c r="AQ63" s="133">
        <f t="shared" si="98"/>
        <v>28.571428571428569</v>
      </c>
      <c r="AR63" s="133">
        <f t="shared" si="98"/>
        <v>0</v>
      </c>
      <c r="AS63" s="133">
        <f t="shared" si="98"/>
        <v>0</v>
      </c>
      <c r="AT63" s="133">
        <f t="shared" si="98"/>
        <v>0</v>
      </c>
      <c r="AU63" s="133">
        <f t="shared" si="98"/>
        <v>0</v>
      </c>
      <c r="AV63" s="133">
        <f t="shared" si="98"/>
        <v>71.428571428571431</v>
      </c>
    </row>
    <row r="64" spans="1:48" ht="15" customHeight="1" x14ac:dyDescent="0.15">
      <c r="A64" s="150"/>
      <c r="B64" s="125" t="s">
        <v>345</v>
      </c>
      <c r="C64" s="126" t="s">
        <v>335</v>
      </c>
      <c r="D64" s="127">
        <v>503</v>
      </c>
      <c r="E64" s="127">
        <f t="shared" ref="E64:AV64" si="99">E132</f>
        <v>395</v>
      </c>
      <c r="F64" s="127">
        <f t="shared" si="99"/>
        <v>310</v>
      </c>
      <c r="G64" s="127">
        <f t="shared" si="99"/>
        <v>403</v>
      </c>
      <c r="H64" s="127">
        <f t="shared" si="99"/>
        <v>407</v>
      </c>
      <c r="I64" s="127">
        <f t="shared" si="99"/>
        <v>326</v>
      </c>
      <c r="J64" s="127">
        <f t="shared" si="99"/>
        <v>0</v>
      </c>
      <c r="K64" s="127">
        <f t="shared" si="99"/>
        <v>319</v>
      </c>
      <c r="L64" s="127">
        <f t="shared" si="99"/>
        <v>304</v>
      </c>
      <c r="M64" s="128">
        <f t="shared" si="99"/>
        <v>51</v>
      </c>
      <c r="N64" s="128">
        <f t="shared" si="99"/>
        <v>0</v>
      </c>
      <c r="O64" s="128">
        <f t="shared" si="99"/>
        <v>68</v>
      </c>
      <c r="P64" s="128">
        <f t="shared" si="99"/>
        <v>503</v>
      </c>
      <c r="Q64" s="128">
        <f t="shared" si="99"/>
        <v>290</v>
      </c>
      <c r="R64" s="128">
        <f t="shared" si="99"/>
        <v>185</v>
      </c>
      <c r="S64" s="128">
        <f t="shared" si="99"/>
        <v>283</v>
      </c>
      <c r="T64" s="128">
        <f t="shared" si="99"/>
        <v>268</v>
      </c>
      <c r="U64" s="128">
        <f t="shared" si="99"/>
        <v>186</v>
      </c>
      <c r="V64" s="128">
        <f t="shared" si="99"/>
        <v>183</v>
      </c>
      <c r="W64" s="128">
        <f t="shared" si="99"/>
        <v>159</v>
      </c>
      <c r="X64" s="128">
        <f t="shared" si="99"/>
        <v>24</v>
      </c>
      <c r="Y64" s="128">
        <f t="shared" si="99"/>
        <v>11</v>
      </c>
      <c r="Z64" s="128">
        <f t="shared" si="99"/>
        <v>194</v>
      </c>
      <c r="AA64" s="128">
        <f t="shared" si="99"/>
        <v>503</v>
      </c>
      <c r="AB64" s="128">
        <f t="shared" si="99"/>
        <v>130</v>
      </c>
      <c r="AC64" s="128">
        <f t="shared" si="99"/>
        <v>50</v>
      </c>
      <c r="AD64" s="128">
        <f t="shared" si="99"/>
        <v>130</v>
      </c>
      <c r="AE64" s="128">
        <f t="shared" si="99"/>
        <v>106</v>
      </c>
      <c r="AF64" s="128">
        <f t="shared" si="99"/>
        <v>47</v>
      </c>
      <c r="AG64" s="128">
        <f t="shared" si="99"/>
        <v>36</v>
      </c>
      <c r="AH64" s="128">
        <f t="shared" si="99"/>
        <v>37</v>
      </c>
      <c r="AI64" s="128">
        <f t="shared" si="99"/>
        <v>5</v>
      </c>
      <c r="AJ64" s="128">
        <f t="shared" si="99"/>
        <v>20</v>
      </c>
      <c r="AK64" s="128">
        <f t="shared" si="99"/>
        <v>343</v>
      </c>
      <c r="AL64" s="128">
        <f t="shared" si="99"/>
        <v>503</v>
      </c>
      <c r="AM64" s="128">
        <f t="shared" si="99"/>
        <v>234</v>
      </c>
      <c r="AN64" s="128">
        <f t="shared" si="99"/>
        <v>85</v>
      </c>
      <c r="AO64" s="128">
        <f t="shared" si="99"/>
        <v>223</v>
      </c>
      <c r="AP64" s="128">
        <f t="shared" si="99"/>
        <v>201</v>
      </c>
      <c r="AQ64" s="128">
        <f t="shared" si="99"/>
        <v>89</v>
      </c>
      <c r="AR64" s="128">
        <f t="shared" si="99"/>
        <v>38</v>
      </c>
      <c r="AS64" s="128">
        <f t="shared" si="99"/>
        <v>45</v>
      </c>
      <c r="AT64" s="128">
        <f t="shared" si="99"/>
        <v>21</v>
      </c>
      <c r="AU64" s="128">
        <f t="shared" si="99"/>
        <v>6</v>
      </c>
      <c r="AV64" s="128">
        <f t="shared" si="99"/>
        <v>250</v>
      </c>
    </row>
    <row r="65" spans="1:48" ht="15" customHeight="1" x14ac:dyDescent="0.15">
      <c r="A65" s="150"/>
      <c r="B65" s="125"/>
      <c r="C65" s="130"/>
      <c r="D65" s="131" t="s">
        <v>458</v>
      </c>
      <c r="E65" s="132">
        <f t="shared" ref="E65:O65" si="100">E64/$D64*100</f>
        <v>78.528827037773368</v>
      </c>
      <c r="F65" s="132">
        <f t="shared" si="100"/>
        <v>61.630218687872762</v>
      </c>
      <c r="G65" s="132">
        <f t="shared" si="100"/>
        <v>80.119284294234589</v>
      </c>
      <c r="H65" s="132">
        <f t="shared" si="100"/>
        <v>80.914512922465207</v>
      </c>
      <c r="I65" s="132">
        <f t="shared" si="100"/>
        <v>64.811133200795226</v>
      </c>
      <c r="J65" s="132">
        <f t="shared" si="100"/>
        <v>0</v>
      </c>
      <c r="K65" s="132">
        <f t="shared" si="100"/>
        <v>63.419483101391648</v>
      </c>
      <c r="L65" s="132">
        <f t="shared" si="100"/>
        <v>60.437375745526836</v>
      </c>
      <c r="M65" s="133">
        <f t="shared" si="100"/>
        <v>10.139165009940358</v>
      </c>
      <c r="N65" s="133">
        <f t="shared" si="100"/>
        <v>0</v>
      </c>
      <c r="O65" s="133">
        <f t="shared" si="100"/>
        <v>13.518886679920477</v>
      </c>
      <c r="P65" s="134" t="str">
        <f>IF(SUM(Q65:Z65)&gt;100,"－",SUM(Q65:Z65))</f>
        <v>－</v>
      </c>
      <c r="Q65" s="133">
        <f t="shared" ref="Q65:Z65" si="101">Q64/$P64*100</f>
        <v>57.654075546719682</v>
      </c>
      <c r="R65" s="133">
        <f t="shared" si="101"/>
        <v>36.779324055666002</v>
      </c>
      <c r="S65" s="133">
        <f t="shared" si="101"/>
        <v>56.262425447316097</v>
      </c>
      <c r="T65" s="133">
        <f t="shared" si="101"/>
        <v>53.280318091451292</v>
      </c>
      <c r="U65" s="133">
        <f t="shared" si="101"/>
        <v>36.97813121272366</v>
      </c>
      <c r="V65" s="133">
        <f t="shared" si="101"/>
        <v>36.381709741550694</v>
      </c>
      <c r="W65" s="133">
        <f t="shared" si="101"/>
        <v>31.610337972166995</v>
      </c>
      <c r="X65" s="133">
        <f t="shared" si="101"/>
        <v>4.7713717693836974</v>
      </c>
      <c r="Y65" s="133">
        <f t="shared" si="101"/>
        <v>2.1868787276341948</v>
      </c>
      <c r="Z65" s="133">
        <f t="shared" si="101"/>
        <v>38.568588469184888</v>
      </c>
      <c r="AA65" s="134" t="str">
        <f>IF(SUM(AB65:AK65)&gt;100,"－",SUM(AB65:AK65))</f>
        <v>－</v>
      </c>
      <c r="AB65" s="133">
        <f t="shared" ref="AB65:AK65" si="102">AB64/$AA64*100</f>
        <v>25.844930417495032</v>
      </c>
      <c r="AC65" s="133">
        <f t="shared" si="102"/>
        <v>9.9403578528827037</v>
      </c>
      <c r="AD65" s="133">
        <f t="shared" si="102"/>
        <v>25.844930417495032</v>
      </c>
      <c r="AE65" s="133">
        <f t="shared" si="102"/>
        <v>21.07355864811133</v>
      </c>
      <c r="AF65" s="133">
        <f t="shared" si="102"/>
        <v>9.3439363817097423</v>
      </c>
      <c r="AG65" s="133">
        <f t="shared" si="102"/>
        <v>7.1570576540755466</v>
      </c>
      <c r="AH65" s="133">
        <f t="shared" si="102"/>
        <v>7.3558648111332001</v>
      </c>
      <c r="AI65" s="133">
        <f t="shared" si="102"/>
        <v>0.99403578528827041</v>
      </c>
      <c r="AJ65" s="133">
        <f t="shared" si="102"/>
        <v>3.9761431411530817</v>
      </c>
      <c r="AK65" s="133">
        <f t="shared" si="102"/>
        <v>68.190854870775354</v>
      </c>
      <c r="AL65" s="134" t="str">
        <f>IF(SUM(AM65:AV65)&gt;100,"－",SUM(AM65:AV65))</f>
        <v>－</v>
      </c>
      <c r="AM65" s="133">
        <f t="shared" ref="AM65:AV65" si="103">AM64/$AA64*100</f>
        <v>46.520874751491057</v>
      </c>
      <c r="AN65" s="133">
        <f t="shared" si="103"/>
        <v>16.898608349900595</v>
      </c>
      <c r="AO65" s="133">
        <f t="shared" si="103"/>
        <v>44.333996023856855</v>
      </c>
      <c r="AP65" s="133">
        <f t="shared" si="103"/>
        <v>39.960238568588466</v>
      </c>
      <c r="AQ65" s="133">
        <f t="shared" si="103"/>
        <v>17.693836978131213</v>
      </c>
      <c r="AR65" s="133">
        <f t="shared" si="103"/>
        <v>7.5546719681908545</v>
      </c>
      <c r="AS65" s="133">
        <f t="shared" si="103"/>
        <v>8.9463220675944335</v>
      </c>
      <c r="AT65" s="133">
        <f t="shared" si="103"/>
        <v>4.1749502982107352</v>
      </c>
      <c r="AU65" s="133">
        <f t="shared" si="103"/>
        <v>1.1928429423459244</v>
      </c>
      <c r="AV65" s="133">
        <f t="shared" si="103"/>
        <v>49.70178926441352</v>
      </c>
    </row>
    <row r="66" spans="1:48" ht="15" customHeight="1" x14ac:dyDescent="0.15">
      <c r="A66" s="150"/>
      <c r="B66" s="125"/>
      <c r="C66" s="153" t="s">
        <v>360</v>
      </c>
      <c r="D66" s="127">
        <v>106</v>
      </c>
      <c r="E66" s="137">
        <f t="shared" ref="E66:O66" si="104">IF($D66=0,0,E134/$D66*100)</f>
        <v>74.528301886792448</v>
      </c>
      <c r="F66" s="137">
        <f t="shared" si="104"/>
        <v>67.924528301886795</v>
      </c>
      <c r="G66" s="137">
        <f t="shared" si="104"/>
        <v>77.358490566037744</v>
      </c>
      <c r="H66" s="137">
        <f t="shared" si="104"/>
        <v>74.528301886792448</v>
      </c>
      <c r="I66" s="137">
        <f t="shared" si="104"/>
        <v>64.15094339622641</v>
      </c>
      <c r="J66" s="137">
        <f t="shared" si="104"/>
        <v>0</v>
      </c>
      <c r="K66" s="137">
        <f t="shared" si="104"/>
        <v>60.377358490566039</v>
      </c>
      <c r="L66" s="137">
        <f t="shared" si="104"/>
        <v>62.264150943396224</v>
      </c>
      <c r="M66" s="139">
        <f t="shared" si="104"/>
        <v>10.377358490566039</v>
      </c>
      <c r="N66" s="139">
        <f t="shared" si="104"/>
        <v>0</v>
      </c>
      <c r="O66" s="139">
        <f t="shared" si="104"/>
        <v>16.981132075471699</v>
      </c>
      <c r="P66" s="128">
        <f>P134</f>
        <v>106</v>
      </c>
      <c r="Q66" s="139">
        <f t="shared" ref="Q66:Z67" si="105">IF($P66=0,0,Q134/$P66*100)</f>
        <v>38.679245283018872</v>
      </c>
      <c r="R66" s="139">
        <f t="shared" si="105"/>
        <v>30.188679245283019</v>
      </c>
      <c r="S66" s="139">
        <f t="shared" si="105"/>
        <v>37.735849056603776</v>
      </c>
      <c r="T66" s="139">
        <f t="shared" si="105"/>
        <v>33.962264150943398</v>
      </c>
      <c r="U66" s="139">
        <f t="shared" si="105"/>
        <v>28.30188679245283</v>
      </c>
      <c r="V66" s="139">
        <f t="shared" si="105"/>
        <v>21.69811320754717</v>
      </c>
      <c r="W66" s="139">
        <f t="shared" si="105"/>
        <v>21.69811320754717</v>
      </c>
      <c r="X66" s="139">
        <f t="shared" si="105"/>
        <v>4.716981132075472</v>
      </c>
      <c r="Y66" s="139">
        <f t="shared" si="105"/>
        <v>1.8867924528301887</v>
      </c>
      <c r="Z66" s="139">
        <f t="shared" si="105"/>
        <v>57.547169811320757</v>
      </c>
      <c r="AA66" s="128">
        <f>AA134</f>
        <v>106</v>
      </c>
      <c r="AB66" s="139">
        <f t="shared" ref="AB66:AK67" si="106">IF($AA66=0,0,AB134/$AA66*100)</f>
        <v>16.037735849056602</v>
      </c>
      <c r="AC66" s="139">
        <f t="shared" si="106"/>
        <v>9.433962264150944</v>
      </c>
      <c r="AD66" s="139">
        <f t="shared" si="106"/>
        <v>16.037735849056602</v>
      </c>
      <c r="AE66" s="139">
        <f t="shared" si="106"/>
        <v>11.320754716981133</v>
      </c>
      <c r="AF66" s="139">
        <f t="shared" si="106"/>
        <v>6.6037735849056602</v>
      </c>
      <c r="AG66" s="139">
        <f t="shared" si="106"/>
        <v>7.5471698113207548</v>
      </c>
      <c r="AH66" s="139">
        <f t="shared" si="106"/>
        <v>7.5471698113207548</v>
      </c>
      <c r="AI66" s="139">
        <f t="shared" si="106"/>
        <v>0.94339622641509435</v>
      </c>
      <c r="AJ66" s="139">
        <f t="shared" si="106"/>
        <v>1.8867924528301887</v>
      </c>
      <c r="AK66" s="139">
        <f t="shared" si="106"/>
        <v>79.245283018867923</v>
      </c>
      <c r="AL66" s="128">
        <f>AL134</f>
        <v>106</v>
      </c>
      <c r="AM66" s="139">
        <f t="shared" ref="AM66:AV67" si="107">IF($AA66=0,0,AM134/$AA66*100)</f>
        <v>52.830188679245282</v>
      </c>
      <c r="AN66" s="139">
        <f t="shared" si="107"/>
        <v>29.245283018867923</v>
      </c>
      <c r="AO66" s="139">
        <f t="shared" si="107"/>
        <v>50</v>
      </c>
      <c r="AP66" s="139">
        <f t="shared" si="107"/>
        <v>44.339622641509436</v>
      </c>
      <c r="AQ66" s="139">
        <f t="shared" si="107"/>
        <v>24.528301886792452</v>
      </c>
      <c r="AR66" s="139">
        <f t="shared" si="107"/>
        <v>12.264150943396226</v>
      </c>
      <c r="AS66" s="139">
        <f t="shared" si="107"/>
        <v>15.09433962264151</v>
      </c>
      <c r="AT66" s="139">
        <f t="shared" si="107"/>
        <v>5.6603773584905666</v>
      </c>
      <c r="AU66" s="139">
        <f t="shared" si="107"/>
        <v>0</v>
      </c>
      <c r="AV66" s="139">
        <f t="shared" si="107"/>
        <v>44.339622641509436</v>
      </c>
    </row>
    <row r="67" spans="1:48" ht="15" customHeight="1" x14ac:dyDescent="0.15">
      <c r="A67" s="150"/>
      <c r="B67" s="125"/>
      <c r="C67" s="153" t="s">
        <v>366</v>
      </c>
      <c r="D67" s="140">
        <v>325</v>
      </c>
      <c r="E67" s="141">
        <f>IF($D67=0,0,E139/$D67*100)</f>
        <v>82.769230769230774</v>
      </c>
      <c r="F67" s="141">
        <f t="shared" ref="F67:O67" si="108">IF($D67=0,0,F139/$D67*100)</f>
        <v>63.076923076923073</v>
      </c>
      <c r="G67" s="141">
        <f t="shared" si="108"/>
        <v>84.92307692307692</v>
      </c>
      <c r="H67" s="141">
        <f t="shared" si="108"/>
        <v>86.15384615384616</v>
      </c>
      <c r="I67" s="141">
        <f t="shared" si="108"/>
        <v>68.615384615384613</v>
      </c>
      <c r="J67" s="141">
        <f t="shared" si="108"/>
        <v>0</v>
      </c>
      <c r="K67" s="141">
        <f t="shared" si="108"/>
        <v>67.384615384615387</v>
      </c>
      <c r="L67" s="141">
        <f t="shared" si="108"/>
        <v>63.692307692307693</v>
      </c>
      <c r="M67" s="141">
        <f t="shared" si="108"/>
        <v>10.461538461538462</v>
      </c>
      <c r="N67" s="141">
        <f t="shared" si="108"/>
        <v>0</v>
      </c>
      <c r="O67" s="141">
        <f t="shared" si="108"/>
        <v>8.9230769230769234</v>
      </c>
      <c r="P67" s="143">
        <f>P135</f>
        <v>254</v>
      </c>
      <c r="Q67" s="142">
        <f t="shared" si="105"/>
        <v>66.535433070866148</v>
      </c>
      <c r="R67" s="142">
        <f t="shared" si="105"/>
        <v>40.551181102362207</v>
      </c>
      <c r="S67" s="142">
        <f t="shared" si="105"/>
        <v>63.779527559055119</v>
      </c>
      <c r="T67" s="142">
        <f t="shared" si="105"/>
        <v>61.023622047244096</v>
      </c>
      <c r="U67" s="142">
        <f t="shared" si="105"/>
        <v>42.125984251968504</v>
      </c>
      <c r="V67" s="142">
        <f t="shared" si="105"/>
        <v>42.913385826771652</v>
      </c>
      <c r="W67" s="142">
        <f t="shared" si="105"/>
        <v>39.370078740157481</v>
      </c>
      <c r="X67" s="142">
        <f t="shared" si="105"/>
        <v>5.5118110236220472</v>
      </c>
      <c r="Y67" s="142">
        <f t="shared" si="105"/>
        <v>2.3622047244094486</v>
      </c>
      <c r="Z67" s="142">
        <f t="shared" si="105"/>
        <v>30.314960629921263</v>
      </c>
      <c r="AA67" s="143">
        <f>AA135</f>
        <v>254</v>
      </c>
      <c r="AB67" s="142">
        <f t="shared" si="106"/>
        <v>29.133858267716533</v>
      </c>
      <c r="AC67" s="142">
        <f t="shared" si="106"/>
        <v>10.236220472440944</v>
      </c>
      <c r="AD67" s="142">
        <f t="shared" si="106"/>
        <v>28.740157480314959</v>
      </c>
      <c r="AE67" s="142">
        <f t="shared" si="106"/>
        <v>23.228346456692915</v>
      </c>
      <c r="AF67" s="142">
        <f t="shared" si="106"/>
        <v>8.6614173228346463</v>
      </c>
      <c r="AG67" s="142">
        <f t="shared" si="106"/>
        <v>7.0866141732283463</v>
      </c>
      <c r="AH67" s="142">
        <f t="shared" si="106"/>
        <v>7.4803149606299222</v>
      </c>
      <c r="AI67" s="142">
        <f t="shared" si="106"/>
        <v>1.5748031496062991</v>
      </c>
      <c r="AJ67" s="142">
        <f t="shared" si="106"/>
        <v>4.7244094488188972</v>
      </c>
      <c r="AK67" s="142">
        <f t="shared" si="106"/>
        <v>64.960629921259837</v>
      </c>
      <c r="AL67" s="143">
        <f>AL135</f>
        <v>254</v>
      </c>
      <c r="AM67" s="142">
        <f t="shared" si="107"/>
        <v>47.637795275590548</v>
      </c>
      <c r="AN67" s="142">
        <f t="shared" si="107"/>
        <v>13.779527559055119</v>
      </c>
      <c r="AO67" s="142">
        <f t="shared" si="107"/>
        <v>46.062992125984252</v>
      </c>
      <c r="AP67" s="142">
        <f t="shared" si="107"/>
        <v>40.15748031496063</v>
      </c>
      <c r="AQ67" s="142">
        <f t="shared" si="107"/>
        <v>17.322834645669293</v>
      </c>
      <c r="AR67" s="142">
        <f t="shared" si="107"/>
        <v>5.5118110236220472</v>
      </c>
      <c r="AS67" s="142">
        <f t="shared" si="107"/>
        <v>7.4803149606299222</v>
      </c>
      <c r="AT67" s="142">
        <f t="shared" si="107"/>
        <v>3.9370078740157481</v>
      </c>
      <c r="AU67" s="142">
        <f t="shared" si="107"/>
        <v>1.5748031496062991</v>
      </c>
      <c r="AV67" s="142">
        <f t="shared" si="107"/>
        <v>49.212598425196852</v>
      </c>
    </row>
    <row r="68" spans="1:48" ht="15" customHeight="1" x14ac:dyDescent="0.15">
      <c r="A68" s="152"/>
      <c r="B68" s="145"/>
      <c r="C68" s="154" t="s">
        <v>332</v>
      </c>
      <c r="D68" s="147">
        <v>72</v>
      </c>
      <c r="E68" s="133">
        <f t="shared" ref="E68:O68" si="109">IF($D68=0,0,E137/$D68*100)</f>
        <v>65.277777777777786</v>
      </c>
      <c r="F68" s="133">
        <f t="shared" si="109"/>
        <v>45.833333333333329</v>
      </c>
      <c r="G68" s="133">
        <f t="shared" si="109"/>
        <v>62.5</v>
      </c>
      <c r="H68" s="133">
        <f t="shared" si="109"/>
        <v>66.666666666666657</v>
      </c>
      <c r="I68" s="133">
        <f t="shared" si="109"/>
        <v>48.611111111111107</v>
      </c>
      <c r="J68" s="133">
        <f t="shared" si="109"/>
        <v>0</v>
      </c>
      <c r="K68" s="133">
        <f t="shared" si="109"/>
        <v>50</v>
      </c>
      <c r="L68" s="133">
        <f t="shared" si="109"/>
        <v>43.055555555555557</v>
      </c>
      <c r="M68" s="133">
        <f t="shared" si="109"/>
        <v>8.3333333333333321</v>
      </c>
      <c r="N68" s="133">
        <f t="shared" si="109"/>
        <v>0</v>
      </c>
      <c r="O68" s="133">
        <f t="shared" si="109"/>
        <v>29.166666666666668</v>
      </c>
      <c r="P68" s="147">
        <f>P137</f>
        <v>72</v>
      </c>
      <c r="Q68" s="133">
        <f t="shared" ref="Q68:Z68" si="110">IF($P68=0,0,Q137/$P68*100)</f>
        <v>50</v>
      </c>
      <c r="R68" s="133">
        <f t="shared" si="110"/>
        <v>36.111111111111107</v>
      </c>
      <c r="S68" s="133">
        <f t="shared" si="110"/>
        <v>51.388888888888886</v>
      </c>
      <c r="T68" s="133">
        <f t="shared" si="110"/>
        <v>48.611111111111107</v>
      </c>
      <c r="U68" s="133">
        <f t="shared" si="110"/>
        <v>37.5</v>
      </c>
      <c r="V68" s="133">
        <f t="shared" si="110"/>
        <v>30.555555555555557</v>
      </c>
      <c r="W68" s="133">
        <f t="shared" si="110"/>
        <v>23.611111111111111</v>
      </c>
      <c r="X68" s="133">
        <f t="shared" si="110"/>
        <v>4.1666666666666661</v>
      </c>
      <c r="Y68" s="133">
        <f t="shared" si="110"/>
        <v>2.7777777777777777</v>
      </c>
      <c r="Z68" s="133">
        <f t="shared" si="110"/>
        <v>43.055555555555557</v>
      </c>
      <c r="AA68" s="147">
        <f>AA137</f>
        <v>72</v>
      </c>
      <c r="AB68" s="133">
        <f t="shared" ref="AB68:AK68" si="111">IF($AA68=0,0,AB137/$AA68*100)</f>
        <v>22.222222222222221</v>
      </c>
      <c r="AC68" s="133">
        <f t="shared" si="111"/>
        <v>11.111111111111111</v>
      </c>
      <c r="AD68" s="133">
        <f t="shared" si="111"/>
        <v>23.611111111111111</v>
      </c>
      <c r="AE68" s="133">
        <f t="shared" si="111"/>
        <v>18.055555555555554</v>
      </c>
      <c r="AF68" s="133">
        <f t="shared" si="111"/>
        <v>12.5</v>
      </c>
      <c r="AG68" s="133">
        <f t="shared" si="111"/>
        <v>6.9444444444444446</v>
      </c>
      <c r="AH68" s="133">
        <f t="shared" si="111"/>
        <v>5.5555555555555554</v>
      </c>
      <c r="AI68" s="133">
        <f t="shared" si="111"/>
        <v>0</v>
      </c>
      <c r="AJ68" s="133">
        <f t="shared" si="111"/>
        <v>2.7777777777777777</v>
      </c>
      <c r="AK68" s="133">
        <f t="shared" si="111"/>
        <v>72.222222222222214</v>
      </c>
      <c r="AL68" s="147">
        <f>AL137</f>
        <v>72</v>
      </c>
      <c r="AM68" s="133">
        <f t="shared" ref="AM68:AV68" si="112">IF($AA68=0,0,AM137/$AA68*100)</f>
        <v>37.5</v>
      </c>
      <c r="AN68" s="133">
        <f t="shared" si="112"/>
        <v>12.5</v>
      </c>
      <c r="AO68" s="133">
        <f t="shared" si="112"/>
        <v>36.111111111111107</v>
      </c>
      <c r="AP68" s="133">
        <f t="shared" si="112"/>
        <v>38.888888888888893</v>
      </c>
      <c r="AQ68" s="133">
        <f t="shared" si="112"/>
        <v>16.666666666666664</v>
      </c>
      <c r="AR68" s="133">
        <f t="shared" si="112"/>
        <v>6.9444444444444446</v>
      </c>
      <c r="AS68" s="133">
        <f t="shared" si="112"/>
        <v>5.5555555555555554</v>
      </c>
      <c r="AT68" s="133">
        <f t="shared" si="112"/>
        <v>5.5555555555555554</v>
      </c>
      <c r="AU68" s="133">
        <f t="shared" si="112"/>
        <v>1.3888888888888888</v>
      </c>
      <c r="AV68" s="133">
        <f t="shared" si="112"/>
        <v>55.555555555555557</v>
      </c>
    </row>
    <row r="72" spans="1:48" ht="15" customHeight="1" x14ac:dyDescent="0.15">
      <c r="A72" s="124" t="s">
        <v>333</v>
      </c>
      <c r="B72" s="124" t="s">
        <v>334</v>
      </c>
      <c r="C72" s="155" t="s">
        <v>335</v>
      </c>
      <c r="D72" s="156">
        <v>577</v>
      </c>
      <c r="E72" s="156">
        <v>471</v>
      </c>
      <c r="F72" s="156">
        <v>389</v>
      </c>
      <c r="G72" s="156">
        <v>489</v>
      </c>
      <c r="H72" s="156">
        <v>491</v>
      </c>
      <c r="I72" s="156">
        <v>442</v>
      </c>
      <c r="J72" s="156">
        <v>454</v>
      </c>
      <c r="K72" s="156">
        <v>411</v>
      </c>
      <c r="L72" s="156">
        <v>377</v>
      </c>
      <c r="M72" s="156">
        <v>64</v>
      </c>
      <c r="N72" s="156">
        <v>2</v>
      </c>
      <c r="O72" s="156">
        <v>49</v>
      </c>
      <c r="P72" s="156">
        <v>577</v>
      </c>
      <c r="Q72" s="156">
        <v>345</v>
      </c>
      <c r="R72" s="156">
        <v>220</v>
      </c>
      <c r="S72" s="156">
        <v>340</v>
      </c>
      <c r="T72" s="156">
        <v>328</v>
      </c>
      <c r="U72" s="156">
        <v>258</v>
      </c>
      <c r="V72" s="156">
        <v>226</v>
      </c>
      <c r="W72" s="156">
        <v>216</v>
      </c>
      <c r="X72" s="156">
        <v>32</v>
      </c>
      <c r="Y72" s="156">
        <v>12</v>
      </c>
      <c r="Z72" s="156">
        <v>203</v>
      </c>
      <c r="AA72" s="156">
        <v>577</v>
      </c>
      <c r="AB72" s="156">
        <v>154</v>
      </c>
      <c r="AC72" s="156">
        <v>55</v>
      </c>
      <c r="AD72" s="156">
        <v>150</v>
      </c>
      <c r="AE72" s="156">
        <v>122</v>
      </c>
      <c r="AF72" s="156">
        <v>64</v>
      </c>
      <c r="AG72" s="156">
        <v>39</v>
      </c>
      <c r="AH72" s="156">
        <v>41</v>
      </c>
      <c r="AI72" s="156">
        <v>10</v>
      </c>
      <c r="AJ72" s="156">
        <v>19</v>
      </c>
      <c r="AK72" s="156">
        <v>396</v>
      </c>
      <c r="AL72" s="156">
        <v>577</v>
      </c>
      <c r="AM72" s="156">
        <v>270</v>
      </c>
      <c r="AN72" s="156">
        <v>119</v>
      </c>
      <c r="AO72" s="156">
        <v>266</v>
      </c>
      <c r="AP72" s="156">
        <v>227</v>
      </c>
      <c r="AQ72" s="156">
        <v>99</v>
      </c>
      <c r="AR72" s="156">
        <v>50</v>
      </c>
      <c r="AS72" s="156">
        <v>50</v>
      </c>
      <c r="AT72" s="156">
        <v>26</v>
      </c>
      <c r="AU72" s="156">
        <v>8</v>
      </c>
      <c r="AV72" s="156">
        <v>279</v>
      </c>
    </row>
    <row r="73" spans="1:48" ht="15" customHeight="1" x14ac:dyDescent="0.15">
      <c r="A73" s="125" t="s">
        <v>457</v>
      </c>
      <c r="B73" s="129"/>
      <c r="C73" s="130"/>
      <c r="D73" s="156"/>
      <c r="E73" s="156"/>
      <c r="F73" s="156"/>
      <c r="G73" s="156"/>
      <c r="H73" s="156"/>
      <c r="I73" s="156"/>
      <c r="J73" s="156"/>
      <c r="K73" s="156"/>
      <c r="L73" s="156"/>
      <c r="M73" s="156"/>
      <c r="N73" s="156"/>
      <c r="O73" s="156"/>
      <c r="P73" s="156"/>
      <c r="Q73" s="156"/>
      <c r="R73" s="156"/>
      <c r="S73" s="156"/>
      <c r="T73" s="156"/>
      <c r="U73" s="156"/>
      <c r="V73" s="156"/>
      <c r="W73" s="156"/>
      <c r="X73" s="156"/>
      <c r="Y73" s="156"/>
      <c r="Z73" s="156"/>
      <c r="AA73" s="156"/>
      <c r="AB73" s="156"/>
      <c r="AC73" s="156"/>
      <c r="AD73" s="156"/>
      <c r="AE73" s="156"/>
      <c r="AF73" s="156"/>
      <c r="AG73" s="156"/>
      <c r="AH73" s="156"/>
      <c r="AI73" s="156"/>
      <c r="AJ73" s="156"/>
      <c r="AK73" s="156"/>
      <c r="AL73" s="156"/>
      <c r="AM73" s="156"/>
      <c r="AN73" s="156"/>
      <c r="AO73" s="156"/>
      <c r="AP73" s="156"/>
      <c r="AQ73" s="156"/>
      <c r="AR73" s="156"/>
      <c r="AS73" s="156"/>
      <c r="AT73" s="156"/>
      <c r="AU73" s="156"/>
      <c r="AV73" s="156"/>
    </row>
    <row r="74" spans="1:48" ht="15" customHeight="1" x14ac:dyDescent="0.15">
      <c r="A74" s="125" t="s">
        <v>459</v>
      </c>
      <c r="B74" s="125"/>
      <c r="C74" s="135" t="s">
        <v>339</v>
      </c>
      <c r="D74" s="156">
        <v>518</v>
      </c>
      <c r="E74" s="156">
        <v>431</v>
      </c>
      <c r="F74" s="156">
        <v>351</v>
      </c>
      <c r="G74" s="156">
        <v>449</v>
      </c>
      <c r="H74" s="156">
        <v>448</v>
      </c>
      <c r="I74" s="156">
        <v>404</v>
      </c>
      <c r="J74" s="156">
        <v>412</v>
      </c>
      <c r="K74" s="156">
        <v>375</v>
      </c>
      <c r="L74" s="156">
        <v>348</v>
      </c>
      <c r="M74" s="156">
        <v>58</v>
      </c>
      <c r="N74" s="156">
        <v>1</v>
      </c>
      <c r="O74" s="156">
        <v>39</v>
      </c>
      <c r="P74" s="156">
        <v>518</v>
      </c>
      <c r="Q74" s="156">
        <v>323</v>
      </c>
      <c r="R74" s="156">
        <v>209</v>
      </c>
      <c r="S74" s="156">
        <v>321</v>
      </c>
      <c r="T74" s="156">
        <v>308</v>
      </c>
      <c r="U74" s="156">
        <v>248</v>
      </c>
      <c r="V74" s="156">
        <v>216</v>
      </c>
      <c r="W74" s="156">
        <v>204</v>
      </c>
      <c r="X74" s="156">
        <v>31</v>
      </c>
      <c r="Y74" s="156">
        <v>11</v>
      </c>
      <c r="Z74" s="156">
        <v>167</v>
      </c>
      <c r="AA74" s="156">
        <v>518</v>
      </c>
      <c r="AB74" s="156">
        <v>138</v>
      </c>
      <c r="AC74" s="156">
        <v>45</v>
      </c>
      <c r="AD74" s="156">
        <v>134</v>
      </c>
      <c r="AE74" s="156">
        <v>107</v>
      </c>
      <c r="AF74" s="156">
        <v>55</v>
      </c>
      <c r="AG74" s="156">
        <v>30</v>
      </c>
      <c r="AH74" s="156">
        <v>35</v>
      </c>
      <c r="AI74" s="156">
        <v>8</v>
      </c>
      <c r="AJ74" s="156">
        <v>17</v>
      </c>
      <c r="AK74" s="156">
        <v>356</v>
      </c>
      <c r="AL74" s="156">
        <v>518</v>
      </c>
      <c r="AM74" s="156">
        <v>241</v>
      </c>
      <c r="AN74" s="156">
        <v>111</v>
      </c>
      <c r="AO74" s="156">
        <v>239</v>
      </c>
      <c r="AP74" s="156">
        <v>201</v>
      </c>
      <c r="AQ74" s="156">
        <v>92</v>
      </c>
      <c r="AR74" s="156">
        <v>44</v>
      </c>
      <c r="AS74" s="156">
        <v>45</v>
      </c>
      <c r="AT74" s="156">
        <v>23</v>
      </c>
      <c r="AU74" s="156">
        <v>8</v>
      </c>
      <c r="AV74" s="156">
        <v>250</v>
      </c>
    </row>
    <row r="75" spans="1:48" ht="15" customHeight="1" x14ac:dyDescent="0.15">
      <c r="A75" s="129"/>
      <c r="B75" s="125"/>
      <c r="C75" s="129" t="s">
        <v>340</v>
      </c>
      <c r="D75" s="156">
        <v>32</v>
      </c>
      <c r="E75" s="156">
        <v>23</v>
      </c>
      <c r="F75" s="156">
        <v>20</v>
      </c>
      <c r="G75" s="156">
        <v>21</v>
      </c>
      <c r="H75" s="156">
        <v>24</v>
      </c>
      <c r="I75" s="156">
        <v>21</v>
      </c>
      <c r="J75" s="156">
        <v>22</v>
      </c>
      <c r="K75" s="156">
        <v>20</v>
      </c>
      <c r="L75" s="156">
        <v>15</v>
      </c>
      <c r="M75" s="156">
        <v>4</v>
      </c>
      <c r="N75" s="156">
        <v>0</v>
      </c>
      <c r="O75" s="156">
        <v>5</v>
      </c>
      <c r="P75" s="156">
        <v>32</v>
      </c>
      <c r="Q75" s="156">
        <v>12</v>
      </c>
      <c r="R75" s="156">
        <v>6</v>
      </c>
      <c r="S75" s="156">
        <v>9</v>
      </c>
      <c r="T75" s="156">
        <v>10</v>
      </c>
      <c r="U75" s="156">
        <v>6</v>
      </c>
      <c r="V75" s="156">
        <v>6</v>
      </c>
      <c r="W75" s="156">
        <v>7</v>
      </c>
      <c r="X75" s="156">
        <v>1</v>
      </c>
      <c r="Y75" s="156">
        <v>1</v>
      </c>
      <c r="Z75" s="156">
        <v>19</v>
      </c>
      <c r="AA75" s="156">
        <v>32</v>
      </c>
      <c r="AB75" s="156">
        <v>13</v>
      </c>
      <c r="AC75" s="156">
        <v>8</v>
      </c>
      <c r="AD75" s="156">
        <v>12</v>
      </c>
      <c r="AE75" s="156">
        <v>11</v>
      </c>
      <c r="AF75" s="156">
        <v>7</v>
      </c>
      <c r="AG75" s="156">
        <v>6</v>
      </c>
      <c r="AH75" s="156">
        <v>5</v>
      </c>
      <c r="AI75" s="156">
        <v>2</v>
      </c>
      <c r="AJ75" s="156">
        <v>2</v>
      </c>
      <c r="AK75" s="156">
        <v>17</v>
      </c>
      <c r="AL75" s="156">
        <v>32</v>
      </c>
      <c r="AM75" s="156">
        <v>15</v>
      </c>
      <c r="AN75" s="156">
        <v>5</v>
      </c>
      <c r="AO75" s="156">
        <v>13</v>
      </c>
      <c r="AP75" s="156">
        <v>13</v>
      </c>
      <c r="AQ75" s="156">
        <v>2</v>
      </c>
      <c r="AR75" s="156">
        <v>3</v>
      </c>
      <c r="AS75" s="156">
        <v>3</v>
      </c>
      <c r="AT75" s="156">
        <v>1</v>
      </c>
      <c r="AU75" s="156">
        <v>0</v>
      </c>
      <c r="AV75" s="156">
        <v>17</v>
      </c>
    </row>
    <row r="76" spans="1:48" ht="15" customHeight="1" x14ac:dyDescent="0.15">
      <c r="A76" s="125"/>
      <c r="B76" s="129"/>
      <c r="C76" s="129" t="s">
        <v>341</v>
      </c>
      <c r="D76" s="156">
        <v>14</v>
      </c>
      <c r="E76" s="156">
        <v>6</v>
      </c>
      <c r="F76" s="156">
        <v>9</v>
      </c>
      <c r="G76" s="156">
        <v>8</v>
      </c>
      <c r="H76" s="156">
        <v>8</v>
      </c>
      <c r="I76" s="156">
        <v>7</v>
      </c>
      <c r="J76" s="156">
        <v>10</v>
      </c>
      <c r="K76" s="156">
        <v>5</v>
      </c>
      <c r="L76" s="156">
        <v>6</v>
      </c>
      <c r="M76" s="156">
        <v>1</v>
      </c>
      <c r="N76" s="156">
        <v>1</v>
      </c>
      <c r="O76" s="156">
        <v>3</v>
      </c>
      <c r="P76" s="156">
        <v>14</v>
      </c>
      <c r="Q76" s="156">
        <v>5</v>
      </c>
      <c r="R76" s="156">
        <v>4</v>
      </c>
      <c r="S76" s="156">
        <v>5</v>
      </c>
      <c r="T76" s="156">
        <v>5</v>
      </c>
      <c r="U76" s="156">
        <v>3</v>
      </c>
      <c r="V76" s="156">
        <v>2</v>
      </c>
      <c r="W76" s="156">
        <v>3</v>
      </c>
      <c r="X76" s="156">
        <v>0</v>
      </c>
      <c r="Y76" s="156">
        <v>0</v>
      </c>
      <c r="Z76" s="156">
        <v>9</v>
      </c>
      <c r="AA76" s="156">
        <v>14</v>
      </c>
      <c r="AB76" s="156">
        <v>0</v>
      </c>
      <c r="AC76" s="156">
        <v>0</v>
      </c>
      <c r="AD76" s="156">
        <v>0</v>
      </c>
      <c r="AE76" s="156">
        <v>0</v>
      </c>
      <c r="AF76" s="156">
        <v>0</v>
      </c>
      <c r="AG76" s="156">
        <v>0</v>
      </c>
      <c r="AH76" s="156">
        <v>0</v>
      </c>
      <c r="AI76" s="156">
        <v>0</v>
      </c>
      <c r="AJ76" s="156">
        <v>0</v>
      </c>
      <c r="AK76" s="156">
        <v>14</v>
      </c>
      <c r="AL76" s="156">
        <v>14</v>
      </c>
      <c r="AM76" s="156">
        <v>8</v>
      </c>
      <c r="AN76" s="156">
        <v>3</v>
      </c>
      <c r="AO76" s="156">
        <v>8</v>
      </c>
      <c r="AP76" s="156">
        <v>8</v>
      </c>
      <c r="AQ76" s="156">
        <v>4</v>
      </c>
      <c r="AR76" s="156">
        <v>2</v>
      </c>
      <c r="AS76" s="156">
        <v>2</v>
      </c>
      <c r="AT76" s="156">
        <v>1</v>
      </c>
      <c r="AU76" s="156">
        <v>0</v>
      </c>
      <c r="AV76" s="156">
        <v>5</v>
      </c>
    </row>
    <row r="77" spans="1:48" ht="15" customHeight="1" x14ac:dyDescent="0.15">
      <c r="A77" s="125"/>
      <c r="B77" s="145"/>
      <c r="C77" s="130" t="s">
        <v>332</v>
      </c>
      <c r="D77" s="156">
        <v>13</v>
      </c>
      <c r="E77" s="156">
        <v>11</v>
      </c>
      <c r="F77" s="156">
        <v>9</v>
      </c>
      <c r="G77" s="156">
        <v>11</v>
      </c>
      <c r="H77" s="156">
        <v>11</v>
      </c>
      <c r="I77" s="156">
        <v>10</v>
      </c>
      <c r="J77" s="156">
        <v>10</v>
      </c>
      <c r="K77" s="156">
        <v>11</v>
      </c>
      <c r="L77" s="156">
        <v>8</v>
      </c>
      <c r="M77" s="156">
        <v>1</v>
      </c>
      <c r="N77" s="156">
        <v>0</v>
      </c>
      <c r="O77" s="156">
        <v>2</v>
      </c>
      <c r="P77" s="156">
        <v>13</v>
      </c>
      <c r="Q77" s="156">
        <v>5</v>
      </c>
      <c r="R77" s="156">
        <v>1</v>
      </c>
      <c r="S77" s="156">
        <v>5</v>
      </c>
      <c r="T77" s="156">
        <v>5</v>
      </c>
      <c r="U77" s="156">
        <v>1</v>
      </c>
      <c r="V77" s="156">
        <v>2</v>
      </c>
      <c r="W77" s="156">
        <v>2</v>
      </c>
      <c r="X77" s="156">
        <v>0</v>
      </c>
      <c r="Y77" s="156">
        <v>0</v>
      </c>
      <c r="Z77" s="156">
        <v>8</v>
      </c>
      <c r="AA77" s="156">
        <v>13</v>
      </c>
      <c r="AB77" s="156">
        <v>3</v>
      </c>
      <c r="AC77" s="156">
        <v>2</v>
      </c>
      <c r="AD77" s="156">
        <v>4</v>
      </c>
      <c r="AE77" s="156">
        <v>4</v>
      </c>
      <c r="AF77" s="156">
        <v>2</v>
      </c>
      <c r="AG77" s="156">
        <v>3</v>
      </c>
      <c r="AH77" s="156">
        <v>1</v>
      </c>
      <c r="AI77" s="156">
        <v>0</v>
      </c>
      <c r="AJ77" s="156">
        <v>0</v>
      </c>
      <c r="AK77" s="156">
        <v>9</v>
      </c>
      <c r="AL77" s="156">
        <v>13</v>
      </c>
      <c r="AM77" s="156">
        <v>6</v>
      </c>
      <c r="AN77" s="156">
        <v>0</v>
      </c>
      <c r="AO77" s="156">
        <v>6</v>
      </c>
      <c r="AP77" s="156">
        <v>5</v>
      </c>
      <c r="AQ77" s="156">
        <v>1</v>
      </c>
      <c r="AR77" s="156">
        <v>1</v>
      </c>
      <c r="AS77" s="156">
        <v>0</v>
      </c>
      <c r="AT77" s="156">
        <v>1</v>
      </c>
      <c r="AU77" s="156">
        <v>0</v>
      </c>
      <c r="AV77" s="156">
        <v>7</v>
      </c>
    </row>
    <row r="78" spans="1:48" ht="15" customHeight="1" x14ac:dyDescent="0.15">
      <c r="A78" s="125"/>
      <c r="B78" s="125" t="s">
        <v>342</v>
      </c>
      <c r="C78" s="126" t="s">
        <v>335</v>
      </c>
      <c r="D78" s="156">
        <v>57</v>
      </c>
      <c r="E78" s="156">
        <v>41</v>
      </c>
      <c r="F78" s="156">
        <v>38</v>
      </c>
      <c r="G78" s="156">
        <v>42</v>
      </c>
      <c r="H78" s="156">
        <v>46</v>
      </c>
      <c r="I78" s="156">
        <v>34</v>
      </c>
      <c r="J78" s="156">
        <v>0</v>
      </c>
      <c r="K78" s="156">
        <v>34</v>
      </c>
      <c r="L78" s="156">
        <v>35</v>
      </c>
      <c r="M78" s="156">
        <v>9</v>
      </c>
      <c r="N78" s="156">
        <v>1</v>
      </c>
      <c r="O78" s="156">
        <v>6</v>
      </c>
      <c r="P78" s="156">
        <v>57</v>
      </c>
      <c r="Q78" s="156">
        <v>43</v>
      </c>
      <c r="R78" s="156">
        <v>26</v>
      </c>
      <c r="S78" s="156">
        <v>42</v>
      </c>
      <c r="T78" s="156">
        <v>40</v>
      </c>
      <c r="U78" s="156">
        <v>27</v>
      </c>
      <c r="V78" s="156">
        <v>20</v>
      </c>
      <c r="W78" s="156">
        <v>26</v>
      </c>
      <c r="X78" s="156">
        <v>4</v>
      </c>
      <c r="Y78" s="156">
        <v>0</v>
      </c>
      <c r="Z78" s="156">
        <v>14</v>
      </c>
      <c r="AA78" s="156">
        <v>57</v>
      </c>
      <c r="AB78" s="156">
        <v>20</v>
      </c>
      <c r="AC78" s="156">
        <v>5</v>
      </c>
      <c r="AD78" s="156">
        <v>20</v>
      </c>
      <c r="AE78" s="156">
        <v>17</v>
      </c>
      <c r="AF78" s="156">
        <v>4</v>
      </c>
      <c r="AG78" s="156">
        <v>2</v>
      </c>
      <c r="AH78" s="156">
        <v>5</v>
      </c>
      <c r="AI78" s="156">
        <v>0</v>
      </c>
      <c r="AJ78" s="156">
        <v>4</v>
      </c>
      <c r="AK78" s="156">
        <v>33</v>
      </c>
      <c r="AL78" s="156">
        <v>57</v>
      </c>
      <c r="AM78" s="156">
        <v>27</v>
      </c>
      <c r="AN78" s="156">
        <v>6</v>
      </c>
      <c r="AO78" s="156">
        <v>19</v>
      </c>
      <c r="AP78" s="156">
        <v>18</v>
      </c>
      <c r="AQ78" s="156">
        <v>5</v>
      </c>
      <c r="AR78" s="156">
        <v>2</v>
      </c>
      <c r="AS78" s="156">
        <v>4</v>
      </c>
      <c r="AT78" s="156">
        <v>1</v>
      </c>
      <c r="AU78" s="156">
        <v>0</v>
      </c>
      <c r="AV78" s="156">
        <v>28</v>
      </c>
    </row>
    <row r="79" spans="1:48" ht="15" customHeight="1" x14ac:dyDescent="0.15">
      <c r="A79" s="125"/>
      <c r="B79" s="125" t="s">
        <v>343</v>
      </c>
      <c r="C79" s="130"/>
      <c r="D79" s="156"/>
      <c r="E79" s="156"/>
      <c r="F79" s="156"/>
      <c r="G79" s="156"/>
      <c r="H79" s="156"/>
      <c r="I79" s="156"/>
      <c r="J79" s="156"/>
      <c r="K79" s="156"/>
      <c r="L79" s="156"/>
      <c r="M79" s="156"/>
      <c r="N79" s="156"/>
      <c r="O79" s="156"/>
      <c r="P79" s="156"/>
      <c r="Q79" s="156"/>
      <c r="R79" s="156"/>
      <c r="S79" s="156"/>
      <c r="T79" s="156"/>
      <c r="U79" s="156"/>
      <c r="V79" s="156"/>
      <c r="W79" s="156"/>
      <c r="X79" s="156"/>
      <c r="Y79" s="156"/>
      <c r="Z79" s="156"/>
      <c r="AA79" s="156"/>
      <c r="AB79" s="156"/>
      <c r="AC79" s="156"/>
      <c r="AD79" s="156"/>
      <c r="AE79" s="156"/>
      <c r="AF79" s="156"/>
      <c r="AG79" s="156"/>
      <c r="AH79" s="156"/>
      <c r="AI79" s="156"/>
      <c r="AJ79" s="156"/>
      <c r="AK79" s="156"/>
      <c r="AL79" s="156"/>
      <c r="AM79" s="156"/>
      <c r="AN79" s="156"/>
      <c r="AO79" s="156"/>
      <c r="AP79" s="156"/>
      <c r="AQ79" s="156"/>
      <c r="AR79" s="156"/>
      <c r="AS79" s="156"/>
      <c r="AT79" s="156"/>
      <c r="AU79" s="156"/>
      <c r="AV79" s="156"/>
    </row>
    <row r="80" spans="1:48" ht="15" customHeight="1" x14ac:dyDescent="0.15">
      <c r="A80" s="125"/>
      <c r="B80" s="125"/>
      <c r="C80" s="135" t="s">
        <v>339</v>
      </c>
      <c r="D80" s="156">
        <v>45</v>
      </c>
      <c r="E80" s="156">
        <v>34</v>
      </c>
      <c r="F80" s="156">
        <v>31</v>
      </c>
      <c r="G80" s="156">
        <v>35</v>
      </c>
      <c r="H80" s="156">
        <v>38</v>
      </c>
      <c r="I80" s="156">
        <v>30</v>
      </c>
      <c r="J80" s="156">
        <v>0</v>
      </c>
      <c r="K80" s="156">
        <v>30</v>
      </c>
      <c r="L80" s="156">
        <v>30</v>
      </c>
      <c r="M80" s="156">
        <v>7</v>
      </c>
      <c r="N80" s="156">
        <v>0</v>
      </c>
      <c r="O80" s="156">
        <v>4</v>
      </c>
      <c r="P80" s="156">
        <v>45</v>
      </c>
      <c r="Q80" s="156">
        <v>36</v>
      </c>
      <c r="R80" s="156">
        <v>20</v>
      </c>
      <c r="S80" s="156">
        <v>35</v>
      </c>
      <c r="T80" s="156">
        <v>33</v>
      </c>
      <c r="U80" s="156">
        <v>23</v>
      </c>
      <c r="V80" s="156">
        <v>18</v>
      </c>
      <c r="W80" s="156">
        <v>23</v>
      </c>
      <c r="X80" s="156">
        <v>3</v>
      </c>
      <c r="Y80" s="156">
        <v>0</v>
      </c>
      <c r="Z80" s="156">
        <v>9</v>
      </c>
      <c r="AA80" s="156">
        <v>45</v>
      </c>
      <c r="AB80" s="156">
        <v>16</v>
      </c>
      <c r="AC80" s="156">
        <v>4</v>
      </c>
      <c r="AD80" s="156">
        <v>16</v>
      </c>
      <c r="AE80" s="156">
        <v>14</v>
      </c>
      <c r="AF80" s="156">
        <v>4</v>
      </c>
      <c r="AG80" s="156">
        <v>2</v>
      </c>
      <c r="AH80" s="156">
        <v>5</v>
      </c>
      <c r="AI80" s="156">
        <v>0</v>
      </c>
      <c r="AJ80" s="156">
        <v>4</v>
      </c>
      <c r="AK80" s="156">
        <v>25</v>
      </c>
      <c r="AL80" s="156">
        <v>45</v>
      </c>
      <c r="AM80" s="156">
        <v>23</v>
      </c>
      <c r="AN80" s="156">
        <v>6</v>
      </c>
      <c r="AO80" s="156">
        <v>18</v>
      </c>
      <c r="AP80" s="156">
        <v>16</v>
      </c>
      <c r="AQ80" s="156">
        <v>5</v>
      </c>
      <c r="AR80" s="156">
        <v>2</v>
      </c>
      <c r="AS80" s="156">
        <v>4</v>
      </c>
      <c r="AT80" s="156">
        <v>1</v>
      </c>
      <c r="AU80" s="156">
        <v>0</v>
      </c>
      <c r="AV80" s="156">
        <v>20</v>
      </c>
    </row>
    <row r="81" spans="1:48" ht="15" customHeight="1" x14ac:dyDescent="0.15">
      <c r="A81" s="125"/>
      <c r="B81" s="125"/>
      <c r="C81" s="129" t="s">
        <v>340</v>
      </c>
      <c r="D81" s="156">
        <v>4</v>
      </c>
      <c r="E81" s="156">
        <v>3</v>
      </c>
      <c r="F81" s="156">
        <v>3</v>
      </c>
      <c r="G81" s="156">
        <v>3</v>
      </c>
      <c r="H81" s="156">
        <v>3</v>
      </c>
      <c r="I81" s="156">
        <v>2</v>
      </c>
      <c r="J81" s="156">
        <v>0</v>
      </c>
      <c r="K81" s="156">
        <v>2</v>
      </c>
      <c r="L81" s="156">
        <v>2</v>
      </c>
      <c r="M81" s="156">
        <v>1</v>
      </c>
      <c r="N81" s="156">
        <v>0</v>
      </c>
      <c r="O81" s="156">
        <v>0</v>
      </c>
      <c r="P81" s="156">
        <v>4</v>
      </c>
      <c r="Q81" s="156">
        <v>3</v>
      </c>
      <c r="R81" s="156">
        <v>3</v>
      </c>
      <c r="S81" s="156">
        <v>3</v>
      </c>
      <c r="T81" s="156">
        <v>3</v>
      </c>
      <c r="U81" s="156">
        <v>3</v>
      </c>
      <c r="V81" s="156">
        <v>1</v>
      </c>
      <c r="W81" s="156">
        <v>1</v>
      </c>
      <c r="X81" s="156">
        <v>1</v>
      </c>
      <c r="Y81" s="156">
        <v>0</v>
      </c>
      <c r="Z81" s="156">
        <v>1</v>
      </c>
      <c r="AA81" s="156">
        <v>4</v>
      </c>
      <c r="AB81" s="156">
        <v>1</v>
      </c>
      <c r="AC81" s="156">
        <v>1</v>
      </c>
      <c r="AD81" s="156">
        <v>1</v>
      </c>
      <c r="AE81" s="156">
        <v>0</v>
      </c>
      <c r="AF81" s="156">
        <v>0</v>
      </c>
      <c r="AG81" s="156">
        <v>0</v>
      </c>
      <c r="AH81" s="156">
        <v>0</v>
      </c>
      <c r="AI81" s="156">
        <v>0</v>
      </c>
      <c r="AJ81" s="156">
        <v>0</v>
      </c>
      <c r="AK81" s="156">
        <v>3</v>
      </c>
      <c r="AL81" s="156">
        <v>4</v>
      </c>
      <c r="AM81" s="156">
        <v>2</v>
      </c>
      <c r="AN81" s="156">
        <v>0</v>
      </c>
      <c r="AO81" s="156">
        <v>0</v>
      </c>
      <c r="AP81" s="156">
        <v>0</v>
      </c>
      <c r="AQ81" s="156">
        <v>0</v>
      </c>
      <c r="AR81" s="156">
        <v>0</v>
      </c>
      <c r="AS81" s="156">
        <v>0</v>
      </c>
      <c r="AT81" s="156">
        <v>0</v>
      </c>
      <c r="AU81" s="156">
        <v>0</v>
      </c>
      <c r="AV81" s="156">
        <v>2</v>
      </c>
    </row>
    <row r="82" spans="1:48" ht="15" customHeight="1" x14ac:dyDescent="0.15">
      <c r="A82" s="125"/>
      <c r="B82" s="129"/>
      <c r="C82" s="129" t="s">
        <v>341</v>
      </c>
      <c r="D82" s="156">
        <v>5</v>
      </c>
      <c r="E82" s="156">
        <v>3</v>
      </c>
      <c r="F82" s="156">
        <v>4</v>
      </c>
      <c r="G82" s="156">
        <v>4</v>
      </c>
      <c r="H82" s="156">
        <v>4</v>
      </c>
      <c r="I82" s="156">
        <v>2</v>
      </c>
      <c r="J82" s="156">
        <v>0</v>
      </c>
      <c r="K82" s="156">
        <v>2</v>
      </c>
      <c r="L82" s="156">
        <v>3</v>
      </c>
      <c r="M82" s="156">
        <v>1</v>
      </c>
      <c r="N82" s="156">
        <v>1</v>
      </c>
      <c r="O82" s="156">
        <v>0</v>
      </c>
      <c r="P82" s="156">
        <v>5</v>
      </c>
      <c r="Q82" s="156">
        <v>4</v>
      </c>
      <c r="R82" s="156">
        <v>3</v>
      </c>
      <c r="S82" s="156">
        <v>4</v>
      </c>
      <c r="T82" s="156">
        <v>4</v>
      </c>
      <c r="U82" s="156">
        <v>1</v>
      </c>
      <c r="V82" s="156">
        <v>1</v>
      </c>
      <c r="W82" s="156">
        <v>2</v>
      </c>
      <c r="X82" s="156">
        <v>0</v>
      </c>
      <c r="Y82" s="156">
        <v>0</v>
      </c>
      <c r="Z82" s="156">
        <v>1</v>
      </c>
      <c r="AA82" s="156">
        <v>5</v>
      </c>
      <c r="AB82" s="156">
        <v>2</v>
      </c>
      <c r="AC82" s="156">
        <v>0</v>
      </c>
      <c r="AD82" s="156">
        <v>2</v>
      </c>
      <c r="AE82" s="156">
        <v>2</v>
      </c>
      <c r="AF82" s="156">
        <v>0</v>
      </c>
      <c r="AG82" s="156">
        <v>0</v>
      </c>
      <c r="AH82" s="156">
        <v>0</v>
      </c>
      <c r="AI82" s="156">
        <v>0</v>
      </c>
      <c r="AJ82" s="156">
        <v>0</v>
      </c>
      <c r="AK82" s="156">
        <v>3</v>
      </c>
      <c r="AL82" s="156">
        <v>5</v>
      </c>
      <c r="AM82" s="156">
        <v>2</v>
      </c>
      <c r="AN82" s="156">
        <v>0</v>
      </c>
      <c r="AO82" s="156">
        <v>1</v>
      </c>
      <c r="AP82" s="156">
        <v>2</v>
      </c>
      <c r="AQ82" s="156">
        <v>0</v>
      </c>
      <c r="AR82" s="156">
        <v>0</v>
      </c>
      <c r="AS82" s="156">
        <v>0</v>
      </c>
      <c r="AT82" s="156">
        <v>0</v>
      </c>
      <c r="AU82" s="156">
        <v>0</v>
      </c>
      <c r="AV82" s="156">
        <v>3</v>
      </c>
    </row>
    <row r="83" spans="1:48" ht="15" customHeight="1" x14ac:dyDescent="0.15">
      <c r="A83" s="125"/>
      <c r="B83" s="145"/>
      <c r="C83" s="130" t="s">
        <v>332</v>
      </c>
      <c r="D83" s="156">
        <v>3</v>
      </c>
      <c r="E83" s="156">
        <v>1</v>
      </c>
      <c r="F83" s="156">
        <v>0</v>
      </c>
      <c r="G83" s="156">
        <v>0</v>
      </c>
      <c r="H83" s="156">
        <v>1</v>
      </c>
      <c r="I83" s="156">
        <v>0</v>
      </c>
      <c r="J83" s="156">
        <v>0</v>
      </c>
      <c r="K83" s="156">
        <v>0</v>
      </c>
      <c r="L83" s="156">
        <v>0</v>
      </c>
      <c r="M83" s="156">
        <v>0</v>
      </c>
      <c r="N83" s="156">
        <v>0</v>
      </c>
      <c r="O83" s="156">
        <v>2</v>
      </c>
      <c r="P83" s="156">
        <v>3</v>
      </c>
      <c r="Q83" s="156">
        <v>0</v>
      </c>
      <c r="R83" s="156">
        <v>0</v>
      </c>
      <c r="S83" s="156">
        <v>0</v>
      </c>
      <c r="T83" s="156">
        <v>0</v>
      </c>
      <c r="U83" s="156">
        <v>0</v>
      </c>
      <c r="V83" s="156">
        <v>0</v>
      </c>
      <c r="W83" s="156">
        <v>0</v>
      </c>
      <c r="X83" s="156">
        <v>0</v>
      </c>
      <c r="Y83" s="156">
        <v>0</v>
      </c>
      <c r="Z83" s="156">
        <v>3</v>
      </c>
      <c r="AA83" s="156">
        <v>3</v>
      </c>
      <c r="AB83" s="156">
        <v>1</v>
      </c>
      <c r="AC83" s="156">
        <v>0</v>
      </c>
      <c r="AD83" s="156">
        <v>1</v>
      </c>
      <c r="AE83" s="156">
        <v>1</v>
      </c>
      <c r="AF83" s="156">
        <v>0</v>
      </c>
      <c r="AG83" s="156">
        <v>0</v>
      </c>
      <c r="AH83" s="156">
        <v>0</v>
      </c>
      <c r="AI83" s="156">
        <v>0</v>
      </c>
      <c r="AJ83" s="156">
        <v>0</v>
      </c>
      <c r="AK83" s="156">
        <v>2</v>
      </c>
      <c r="AL83" s="156">
        <v>3</v>
      </c>
      <c r="AM83" s="156">
        <v>0</v>
      </c>
      <c r="AN83" s="156">
        <v>0</v>
      </c>
      <c r="AO83" s="156">
        <v>0</v>
      </c>
      <c r="AP83" s="156">
        <v>0</v>
      </c>
      <c r="AQ83" s="156">
        <v>0</v>
      </c>
      <c r="AR83" s="156">
        <v>0</v>
      </c>
      <c r="AS83" s="156">
        <v>0</v>
      </c>
      <c r="AT83" s="156">
        <v>0</v>
      </c>
      <c r="AU83" s="156">
        <v>0</v>
      </c>
      <c r="AV83" s="156">
        <v>3</v>
      </c>
    </row>
    <row r="84" spans="1:48" ht="15" customHeight="1" x14ac:dyDescent="0.15">
      <c r="A84" s="125"/>
      <c r="B84" s="125" t="s">
        <v>345</v>
      </c>
      <c r="C84" s="126" t="s">
        <v>335</v>
      </c>
      <c r="D84" s="156">
        <v>503</v>
      </c>
      <c r="E84" s="156">
        <v>395</v>
      </c>
      <c r="F84" s="156">
        <v>310</v>
      </c>
      <c r="G84" s="156">
        <v>403</v>
      </c>
      <c r="H84" s="156">
        <v>407</v>
      </c>
      <c r="I84" s="156">
        <v>326</v>
      </c>
      <c r="J84" s="156">
        <v>0</v>
      </c>
      <c r="K84" s="156">
        <v>319</v>
      </c>
      <c r="L84" s="156">
        <v>304</v>
      </c>
      <c r="M84" s="156">
        <v>51</v>
      </c>
      <c r="N84" s="156">
        <v>0</v>
      </c>
      <c r="O84" s="156">
        <v>68</v>
      </c>
      <c r="P84" s="156">
        <v>503</v>
      </c>
      <c r="Q84" s="156">
        <v>290</v>
      </c>
      <c r="R84" s="156">
        <v>185</v>
      </c>
      <c r="S84" s="156">
        <v>283</v>
      </c>
      <c r="T84" s="156">
        <v>268</v>
      </c>
      <c r="U84" s="156">
        <v>186</v>
      </c>
      <c r="V84" s="156">
        <v>183</v>
      </c>
      <c r="W84" s="156">
        <v>159</v>
      </c>
      <c r="X84" s="156">
        <v>24</v>
      </c>
      <c r="Y84" s="156">
        <v>11</v>
      </c>
      <c r="Z84" s="156">
        <v>194</v>
      </c>
      <c r="AA84" s="156">
        <v>503</v>
      </c>
      <c r="AB84" s="156">
        <v>130</v>
      </c>
      <c r="AC84" s="156">
        <v>50</v>
      </c>
      <c r="AD84" s="156">
        <v>130</v>
      </c>
      <c r="AE84" s="156">
        <v>106</v>
      </c>
      <c r="AF84" s="156">
        <v>47</v>
      </c>
      <c r="AG84" s="156">
        <v>36</v>
      </c>
      <c r="AH84" s="156">
        <v>37</v>
      </c>
      <c r="AI84" s="156">
        <v>5</v>
      </c>
      <c r="AJ84" s="156">
        <v>20</v>
      </c>
      <c r="AK84" s="156">
        <v>343</v>
      </c>
      <c r="AL84" s="156">
        <v>503</v>
      </c>
      <c r="AM84" s="156">
        <v>234</v>
      </c>
      <c r="AN84" s="156">
        <v>85</v>
      </c>
      <c r="AO84" s="156">
        <v>223</v>
      </c>
      <c r="AP84" s="156">
        <v>201</v>
      </c>
      <c r="AQ84" s="156">
        <v>89</v>
      </c>
      <c r="AR84" s="156">
        <v>38</v>
      </c>
      <c r="AS84" s="156">
        <v>45</v>
      </c>
      <c r="AT84" s="156">
        <v>21</v>
      </c>
      <c r="AU84" s="156">
        <v>6</v>
      </c>
      <c r="AV84" s="156">
        <v>250</v>
      </c>
    </row>
    <row r="85" spans="1:48" ht="15" customHeight="1" x14ac:dyDescent="0.15">
      <c r="A85" s="125"/>
      <c r="B85" s="125"/>
      <c r="C85" s="130"/>
      <c r="D85" s="156"/>
      <c r="E85" s="156"/>
      <c r="F85" s="156"/>
      <c r="G85" s="156"/>
      <c r="H85" s="156"/>
      <c r="I85" s="156"/>
      <c r="J85" s="156"/>
      <c r="K85" s="156"/>
      <c r="L85" s="156"/>
      <c r="M85" s="156"/>
      <c r="N85" s="156"/>
      <c r="O85" s="156"/>
      <c r="P85" s="156"/>
      <c r="Q85" s="156"/>
      <c r="R85" s="156"/>
      <c r="S85" s="156"/>
      <c r="T85" s="156"/>
      <c r="U85" s="156"/>
      <c r="V85" s="156"/>
      <c r="W85" s="156"/>
      <c r="X85" s="156"/>
      <c r="Y85" s="156"/>
      <c r="Z85" s="156"/>
      <c r="AA85" s="156"/>
      <c r="AB85" s="156"/>
      <c r="AC85" s="156"/>
      <c r="AD85" s="156"/>
      <c r="AE85" s="156"/>
      <c r="AF85" s="156"/>
      <c r="AG85" s="156"/>
      <c r="AH85" s="156"/>
      <c r="AI85" s="156"/>
      <c r="AJ85" s="156"/>
      <c r="AK85" s="156"/>
      <c r="AL85" s="156"/>
      <c r="AM85" s="156"/>
      <c r="AN85" s="156"/>
      <c r="AO85" s="156"/>
      <c r="AP85" s="156"/>
      <c r="AQ85" s="156"/>
      <c r="AR85" s="156"/>
      <c r="AS85" s="156"/>
      <c r="AT85" s="156"/>
      <c r="AU85" s="156"/>
      <c r="AV85" s="156"/>
    </row>
    <row r="86" spans="1:48" ht="15" customHeight="1" x14ac:dyDescent="0.15">
      <c r="A86" s="125"/>
      <c r="B86" s="125"/>
      <c r="C86" s="135" t="s">
        <v>339</v>
      </c>
      <c r="D86" s="156">
        <v>473</v>
      </c>
      <c r="E86" s="156">
        <v>375</v>
      </c>
      <c r="F86" s="156">
        <v>295</v>
      </c>
      <c r="G86" s="156">
        <v>382</v>
      </c>
      <c r="H86" s="156">
        <v>385</v>
      </c>
      <c r="I86" s="156">
        <v>312</v>
      </c>
      <c r="J86" s="156">
        <v>0</v>
      </c>
      <c r="K86" s="156">
        <v>301</v>
      </c>
      <c r="L86" s="156">
        <v>289</v>
      </c>
      <c r="M86" s="156">
        <v>49</v>
      </c>
      <c r="N86" s="156">
        <v>0</v>
      </c>
      <c r="O86" s="156">
        <v>61</v>
      </c>
      <c r="P86" s="156">
        <v>473</v>
      </c>
      <c r="Q86" s="156">
        <v>276</v>
      </c>
      <c r="R86" s="156">
        <v>177</v>
      </c>
      <c r="S86" s="156">
        <v>269</v>
      </c>
      <c r="T86" s="156">
        <v>255</v>
      </c>
      <c r="U86" s="156">
        <v>175</v>
      </c>
      <c r="V86" s="156">
        <v>174</v>
      </c>
      <c r="W86" s="156">
        <v>151</v>
      </c>
      <c r="X86" s="156">
        <v>24</v>
      </c>
      <c r="Y86" s="156">
        <v>11</v>
      </c>
      <c r="Z86" s="156">
        <v>178</v>
      </c>
      <c r="AA86" s="156">
        <v>473</v>
      </c>
      <c r="AB86" s="156">
        <v>119</v>
      </c>
      <c r="AC86" s="156">
        <v>45</v>
      </c>
      <c r="AD86" s="156">
        <v>119</v>
      </c>
      <c r="AE86" s="156">
        <v>95</v>
      </c>
      <c r="AF86" s="156">
        <v>38</v>
      </c>
      <c r="AG86" s="156">
        <v>32</v>
      </c>
      <c r="AH86" s="156">
        <v>31</v>
      </c>
      <c r="AI86" s="156">
        <v>5</v>
      </c>
      <c r="AJ86" s="156">
        <v>20</v>
      </c>
      <c r="AK86" s="156">
        <v>325</v>
      </c>
      <c r="AL86" s="156">
        <v>473</v>
      </c>
      <c r="AM86" s="156">
        <v>224</v>
      </c>
      <c r="AN86" s="156">
        <v>81</v>
      </c>
      <c r="AO86" s="156">
        <v>213</v>
      </c>
      <c r="AP86" s="156">
        <v>190</v>
      </c>
      <c r="AQ86" s="156">
        <v>83</v>
      </c>
      <c r="AR86" s="156">
        <v>38</v>
      </c>
      <c r="AS86" s="156">
        <v>44</v>
      </c>
      <c r="AT86" s="156">
        <v>20</v>
      </c>
      <c r="AU86" s="156">
        <v>6</v>
      </c>
      <c r="AV86" s="156">
        <v>231</v>
      </c>
    </row>
    <row r="87" spans="1:48" ht="15" customHeight="1" x14ac:dyDescent="0.15">
      <c r="A87" s="125"/>
      <c r="B87" s="125"/>
      <c r="C87" s="129" t="s">
        <v>340</v>
      </c>
      <c r="D87" s="156">
        <v>16</v>
      </c>
      <c r="E87" s="156">
        <v>12</v>
      </c>
      <c r="F87" s="156">
        <v>9</v>
      </c>
      <c r="G87" s="156">
        <v>12</v>
      </c>
      <c r="H87" s="156">
        <v>13</v>
      </c>
      <c r="I87" s="156">
        <v>8</v>
      </c>
      <c r="J87" s="156">
        <v>0</v>
      </c>
      <c r="K87" s="156">
        <v>10</v>
      </c>
      <c r="L87" s="156">
        <v>8</v>
      </c>
      <c r="M87" s="156">
        <v>1</v>
      </c>
      <c r="N87" s="156">
        <v>0</v>
      </c>
      <c r="O87" s="156">
        <v>3</v>
      </c>
      <c r="P87" s="156">
        <v>16</v>
      </c>
      <c r="Q87" s="156">
        <v>7</v>
      </c>
      <c r="R87" s="156">
        <v>5</v>
      </c>
      <c r="S87" s="156">
        <v>7</v>
      </c>
      <c r="T87" s="156">
        <v>7</v>
      </c>
      <c r="U87" s="156">
        <v>6</v>
      </c>
      <c r="V87" s="156">
        <v>4</v>
      </c>
      <c r="W87" s="156">
        <v>4</v>
      </c>
      <c r="X87" s="156">
        <v>0</v>
      </c>
      <c r="Y87" s="156">
        <v>0</v>
      </c>
      <c r="Z87" s="156">
        <v>9</v>
      </c>
      <c r="AA87" s="156">
        <v>16</v>
      </c>
      <c r="AB87" s="156">
        <v>7</v>
      </c>
      <c r="AC87" s="156">
        <v>4</v>
      </c>
      <c r="AD87" s="156">
        <v>7</v>
      </c>
      <c r="AE87" s="156">
        <v>7</v>
      </c>
      <c r="AF87" s="156">
        <v>5</v>
      </c>
      <c r="AG87" s="156">
        <v>3</v>
      </c>
      <c r="AH87" s="156">
        <v>5</v>
      </c>
      <c r="AI87" s="156">
        <v>0</v>
      </c>
      <c r="AJ87" s="156">
        <v>0</v>
      </c>
      <c r="AK87" s="156">
        <v>8</v>
      </c>
      <c r="AL87" s="156">
        <v>16</v>
      </c>
      <c r="AM87" s="156">
        <v>4</v>
      </c>
      <c r="AN87" s="156">
        <v>3</v>
      </c>
      <c r="AO87" s="156">
        <v>4</v>
      </c>
      <c r="AP87" s="156">
        <v>4</v>
      </c>
      <c r="AQ87" s="156">
        <v>2</v>
      </c>
      <c r="AR87" s="156">
        <v>0</v>
      </c>
      <c r="AS87" s="156">
        <v>1</v>
      </c>
      <c r="AT87" s="156">
        <v>0</v>
      </c>
      <c r="AU87" s="156">
        <v>0</v>
      </c>
      <c r="AV87" s="156">
        <v>12</v>
      </c>
    </row>
    <row r="88" spans="1:48" ht="15" customHeight="1" x14ac:dyDescent="0.15">
      <c r="A88" s="125"/>
      <c r="B88" s="129"/>
      <c r="C88" s="129" t="s">
        <v>341</v>
      </c>
      <c r="D88" s="156">
        <v>7</v>
      </c>
      <c r="E88" s="156">
        <v>5</v>
      </c>
      <c r="F88" s="156">
        <v>3</v>
      </c>
      <c r="G88" s="156">
        <v>5</v>
      </c>
      <c r="H88" s="156">
        <v>5</v>
      </c>
      <c r="I88" s="156">
        <v>3</v>
      </c>
      <c r="J88" s="156">
        <v>0</v>
      </c>
      <c r="K88" s="156">
        <v>4</v>
      </c>
      <c r="L88" s="156">
        <v>4</v>
      </c>
      <c r="M88" s="156">
        <v>1</v>
      </c>
      <c r="N88" s="156">
        <v>0</v>
      </c>
      <c r="O88" s="156">
        <v>1</v>
      </c>
      <c r="P88" s="156">
        <v>7</v>
      </c>
      <c r="Q88" s="156">
        <v>4</v>
      </c>
      <c r="R88" s="156">
        <v>2</v>
      </c>
      <c r="S88" s="156">
        <v>4</v>
      </c>
      <c r="T88" s="156">
        <v>3</v>
      </c>
      <c r="U88" s="156">
        <v>3</v>
      </c>
      <c r="V88" s="156">
        <v>3</v>
      </c>
      <c r="W88" s="156">
        <v>2</v>
      </c>
      <c r="X88" s="156">
        <v>0</v>
      </c>
      <c r="Y88" s="156">
        <v>0</v>
      </c>
      <c r="Z88" s="156">
        <v>3</v>
      </c>
      <c r="AA88" s="156">
        <v>7</v>
      </c>
      <c r="AB88" s="156">
        <v>2</v>
      </c>
      <c r="AC88" s="156">
        <v>1</v>
      </c>
      <c r="AD88" s="156">
        <v>2</v>
      </c>
      <c r="AE88" s="156">
        <v>2</v>
      </c>
      <c r="AF88" s="156">
        <v>2</v>
      </c>
      <c r="AG88" s="156">
        <v>0</v>
      </c>
      <c r="AH88" s="156">
        <v>0</v>
      </c>
      <c r="AI88" s="156">
        <v>0</v>
      </c>
      <c r="AJ88" s="156">
        <v>0</v>
      </c>
      <c r="AK88" s="156">
        <v>5</v>
      </c>
      <c r="AL88" s="156">
        <v>7</v>
      </c>
      <c r="AM88" s="156">
        <v>2</v>
      </c>
      <c r="AN88" s="156">
        <v>0</v>
      </c>
      <c r="AO88" s="156">
        <v>1</v>
      </c>
      <c r="AP88" s="156">
        <v>2</v>
      </c>
      <c r="AQ88" s="156">
        <v>0</v>
      </c>
      <c r="AR88" s="156">
        <v>0</v>
      </c>
      <c r="AS88" s="156">
        <v>0</v>
      </c>
      <c r="AT88" s="156">
        <v>1</v>
      </c>
      <c r="AU88" s="156">
        <v>0</v>
      </c>
      <c r="AV88" s="156">
        <v>5</v>
      </c>
    </row>
    <row r="89" spans="1:48" ht="15" customHeight="1" x14ac:dyDescent="0.15">
      <c r="A89" s="125"/>
      <c r="B89" s="145"/>
      <c r="C89" s="130" t="s">
        <v>332</v>
      </c>
      <c r="D89" s="156">
        <v>7</v>
      </c>
      <c r="E89" s="156">
        <v>3</v>
      </c>
      <c r="F89" s="156">
        <v>3</v>
      </c>
      <c r="G89" s="156">
        <v>4</v>
      </c>
      <c r="H89" s="156">
        <v>4</v>
      </c>
      <c r="I89" s="156">
        <v>3</v>
      </c>
      <c r="J89" s="156">
        <v>0</v>
      </c>
      <c r="K89" s="156">
        <v>4</v>
      </c>
      <c r="L89" s="156">
        <v>3</v>
      </c>
      <c r="M89" s="156">
        <v>0</v>
      </c>
      <c r="N89" s="156">
        <v>0</v>
      </c>
      <c r="O89" s="156">
        <v>3</v>
      </c>
      <c r="P89" s="156">
        <v>7</v>
      </c>
      <c r="Q89" s="156">
        <v>3</v>
      </c>
      <c r="R89" s="156">
        <v>1</v>
      </c>
      <c r="S89" s="156">
        <v>3</v>
      </c>
      <c r="T89" s="156">
        <v>3</v>
      </c>
      <c r="U89" s="156">
        <v>2</v>
      </c>
      <c r="V89" s="156">
        <v>2</v>
      </c>
      <c r="W89" s="156">
        <v>2</v>
      </c>
      <c r="X89" s="156">
        <v>0</v>
      </c>
      <c r="Y89" s="156">
        <v>0</v>
      </c>
      <c r="Z89" s="156">
        <v>4</v>
      </c>
      <c r="AA89" s="156">
        <v>7</v>
      </c>
      <c r="AB89" s="156">
        <v>2</v>
      </c>
      <c r="AC89" s="156">
        <v>0</v>
      </c>
      <c r="AD89" s="156">
        <v>2</v>
      </c>
      <c r="AE89" s="156">
        <v>2</v>
      </c>
      <c r="AF89" s="156">
        <v>2</v>
      </c>
      <c r="AG89" s="156">
        <v>1</v>
      </c>
      <c r="AH89" s="156">
        <v>1</v>
      </c>
      <c r="AI89" s="156">
        <v>0</v>
      </c>
      <c r="AJ89" s="156">
        <v>0</v>
      </c>
      <c r="AK89" s="156">
        <v>5</v>
      </c>
      <c r="AL89" s="156">
        <v>7</v>
      </c>
      <c r="AM89" s="156">
        <v>4</v>
      </c>
      <c r="AN89" s="156">
        <v>1</v>
      </c>
      <c r="AO89" s="156">
        <v>5</v>
      </c>
      <c r="AP89" s="156">
        <v>5</v>
      </c>
      <c r="AQ89" s="156">
        <v>4</v>
      </c>
      <c r="AR89" s="156">
        <v>0</v>
      </c>
      <c r="AS89" s="156">
        <v>0</v>
      </c>
      <c r="AT89" s="156">
        <v>0</v>
      </c>
      <c r="AU89" s="156">
        <v>0</v>
      </c>
      <c r="AV89" s="156">
        <v>2</v>
      </c>
    </row>
    <row r="90" spans="1:48" ht="15" customHeight="1" x14ac:dyDescent="0.15">
      <c r="A90" s="124" t="s">
        <v>347</v>
      </c>
      <c r="B90" s="125" t="s">
        <v>334</v>
      </c>
      <c r="C90" s="126" t="s">
        <v>335</v>
      </c>
      <c r="D90" s="156">
        <v>577</v>
      </c>
      <c r="E90" s="156">
        <v>471</v>
      </c>
      <c r="F90" s="156">
        <v>389</v>
      </c>
      <c r="G90" s="156">
        <v>489</v>
      </c>
      <c r="H90" s="156">
        <v>491</v>
      </c>
      <c r="I90" s="156">
        <v>442</v>
      </c>
      <c r="J90" s="156">
        <v>454</v>
      </c>
      <c r="K90" s="156">
        <v>411</v>
      </c>
      <c r="L90" s="156">
        <v>377</v>
      </c>
      <c r="M90" s="156">
        <v>64</v>
      </c>
      <c r="N90" s="156">
        <v>2</v>
      </c>
      <c r="O90" s="156">
        <v>49</v>
      </c>
      <c r="P90" s="156">
        <v>577</v>
      </c>
      <c r="Q90" s="156">
        <v>345</v>
      </c>
      <c r="R90" s="156">
        <v>220</v>
      </c>
      <c r="S90" s="156">
        <v>340</v>
      </c>
      <c r="T90" s="156">
        <v>328</v>
      </c>
      <c r="U90" s="156">
        <v>258</v>
      </c>
      <c r="V90" s="156">
        <v>226</v>
      </c>
      <c r="W90" s="156">
        <v>216</v>
      </c>
      <c r="X90" s="156">
        <v>32</v>
      </c>
      <c r="Y90" s="156">
        <v>12</v>
      </c>
      <c r="Z90" s="156">
        <v>203</v>
      </c>
      <c r="AA90" s="156">
        <v>577</v>
      </c>
      <c r="AB90" s="156">
        <v>154</v>
      </c>
      <c r="AC90" s="156">
        <v>55</v>
      </c>
      <c r="AD90" s="156">
        <v>150</v>
      </c>
      <c r="AE90" s="156">
        <v>122</v>
      </c>
      <c r="AF90" s="156">
        <v>64</v>
      </c>
      <c r="AG90" s="156">
        <v>39</v>
      </c>
      <c r="AH90" s="156">
        <v>41</v>
      </c>
      <c r="AI90" s="156">
        <v>10</v>
      </c>
      <c r="AJ90" s="156">
        <v>19</v>
      </c>
      <c r="AK90" s="156">
        <v>396</v>
      </c>
      <c r="AL90" s="156">
        <v>577</v>
      </c>
      <c r="AM90" s="156">
        <v>270</v>
      </c>
      <c r="AN90" s="156">
        <v>119</v>
      </c>
      <c r="AO90" s="156">
        <v>266</v>
      </c>
      <c r="AP90" s="156">
        <v>227</v>
      </c>
      <c r="AQ90" s="156">
        <v>99</v>
      </c>
      <c r="AR90" s="156">
        <v>50</v>
      </c>
      <c r="AS90" s="156">
        <v>50</v>
      </c>
      <c r="AT90" s="156">
        <v>26</v>
      </c>
      <c r="AU90" s="156">
        <v>8</v>
      </c>
      <c r="AV90" s="156">
        <v>279</v>
      </c>
    </row>
    <row r="91" spans="1:48" ht="15" customHeight="1" x14ac:dyDescent="0.15">
      <c r="A91" s="150" t="s">
        <v>460</v>
      </c>
      <c r="B91" s="125"/>
      <c r="C91" s="130"/>
      <c r="D91" s="156"/>
      <c r="E91" s="156"/>
      <c r="F91" s="156"/>
      <c r="G91" s="156"/>
      <c r="H91" s="156"/>
      <c r="I91" s="156"/>
      <c r="J91" s="156"/>
      <c r="K91" s="156"/>
      <c r="L91" s="156"/>
      <c r="M91" s="156"/>
      <c r="N91" s="156"/>
      <c r="O91" s="156"/>
      <c r="P91" s="156"/>
      <c r="Q91" s="156"/>
      <c r="R91" s="156"/>
      <c r="S91" s="156"/>
      <c r="T91" s="156"/>
      <c r="U91" s="156"/>
      <c r="V91" s="156"/>
      <c r="W91" s="156"/>
      <c r="X91" s="156"/>
      <c r="Y91" s="156"/>
      <c r="Z91" s="156"/>
      <c r="AA91" s="156"/>
      <c r="AB91" s="156"/>
      <c r="AC91" s="156"/>
      <c r="AD91" s="156"/>
      <c r="AE91" s="156"/>
      <c r="AF91" s="156"/>
      <c r="AG91" s="156"/>
      <c r="AH91" s="156"/>
      <c r="AI91" s="156"/>
      <c r="AJ91" s="156"/>
      <c r="AK91" s="156"/>
      <c r="AL91" s="156"/>
      <c r="AM91" s="156"/>
      <c r="AN91" s="156"/>
      <c r="AO91" s="156"/>
      <c r="AP91" s="156"/>
      <c r="AQ91" s="156"/>
      <c r="AR91" s="156"/>
      <c r="AS91" s="156"/>
      <c r="AT91" s="156"/>
      <c r="AU91" s="156"/>
      <c r="AV91" s="156"/>
    </row>
    <row r="92" spans="1:48" ht="15" customHeight="1" x14ac:dyDescent="0.15">
      <c r="A92" s="150" t="s">
        <v>461</v>
      </c>
      <c r="B92" s="125"/>
      <c r="C92" s="129" t="s">
        <v>350</v>
      </c>
      <c r="D92" s="156">
        <v>339</v>
      </c>
      <c r="E92" s="156">
        <v>279</v>
      </c>
      <c r="F92" s="156">
        <v>231</v>
      </c>
      <c r="G92" s="156">
        <v>285</v>
      </c>
      <c r="H92" s="156">
        <v>288</v>
      </c>
      <c r="I92" s="156">
        <v>262</v>
      </c>
      <c r="J92" s="156">
        <v>264</v>
      </c>
      <c r="K92" s="156">
        <v>250</v>
      </c>
      <c r="L92" s="156">
        <v>220</v>
      </c>
      <c r="M92" s="156">
        <v>42</v>
      </c>
      <c r="N92" s="156">
        <v>2</v>
      </c>
      <c r="O92" s="156">
        <v>32</v>
      </c>
      <c r="P92" s="156">
        <v>339</v>
      </c>
      <c r="Q92" s="156">
        <v>194</v>
      </c>
      <c r="R92" s="156">
        <v>126</v>
      </c>
      <c r="S92" s="156">
        <v>188</v>
      </c>
      <c r="T92" s="156">
        <v>182</v>
      </c>
      <c r="U92" s="156">
        <v>148</v>
      </c>
      <c r="V92" s="156">
        <v>130</v>
      </c>
      <c r="W92" s="156">
        <v>121</v>
      </c>
      <c r="X92" s="156">
        <v>20</v>
      </c>
      <c r="Y92" s="156">
        <v>10</v>
      </c>
      <c r="Z92" s="156">
        <v>129</v>
      </c>
      <c r="AA92" s="156">
        <v>339</v>
      </c>
      <c r="AB92" s="156">
        <v>80</v>
      </c>
      <c r="AC92" s="156">
        <v>22</v>
      </c>
      <c r="AD92" s="156">
        <v>77</v>
      </c>
      <c r="AE92" s="156">
        <v>60</v>
      </c>
      <c r="AF92" s="156">
        <v>26</v>
      </c>
      <c r="AG92" s="156">
        <v>17</v>
      </c>
      <c r="AH92" s="156">
        <v>19</v>
      </c>
      <c r="AI92" s="156">
        <v>4</v>
      </c>
      <c r="AJ92" s="156">
        <v>15</v>
      </c>
      <c r="AK92" s="156">
        <v>239</v>
      </c>
      <c r="AL92" s="156">
        <v>339</v>
      </c>
      <c r="AM92" s="156">
        <v>156</v>
      </c>
      <c r="AN92" s="156">
        <v>72</v>
      </c>
      <c r="AO92" s="156">
        <v>153</v>
      </c>
      <c r="AP92" s="156">
        <v>127</v>
      </c>
      <c r="AQ92" s="156">
        <v>58</v>
      </c>
      <c r="AR92" s="156">
        <v>28</v>
      </c>
      <c r="AS92" s="156">
        <v>28</v>
      </c>
      <c r="AT92" s="156">
        <v>15</v>
      </c>
      <c r="AU92" s="156">
        <v>7</v>
      </c>
      <c r="AV92" s="156">
        <v>169</v>
      </c>
    </row>
    <row r="93" spans="1:48" ht="15" customHeight="1" x14ac:dyDescent="0.15">
      <c r="A93" s="150"/>
      <c r="B93" s="125"/>
      <c r="C93" s="129" t="s">
        <v>351</v>
      </c>
      <c r="D93" s="156">
        <v>211</v>
      </c>
      <c r="E93" s="156">
        <v>169</v>
      </c>
      <c r="F93" s="156">
        <v>143</v>
      </c>
      <c r="G93" s="156">
        <v>181</v>
      </c>
      <c r="H93" s="156">
        <v>179</v>
      </c>
      <c r="I93" s="156">
        <v>160</v>
      </c>
      <c r="J93" s="156">
        <v>171</v>
      </c>
      <c r="K93" s="156">
        <v>143</v>
      </c>
      <c r="L93" s="156">
        <v>141</v>
      </c>
      <c r="M93" s="156">
        <v>20</v>
      </c>
      <c r="N93" s="156">
        <v>0</v>
      </c>
      <c r="O93" s="156">
        <v>15</v>
      </c>
      <c r="P93" s="156">
        <v>211</v>
      </c>
      <c r="Q93" s="156">
        <v>135</v>
      </c>
      <c r="R93" s="156">
        <v>86</v>
      </c>
      <c r="S93" s="156">
        <v>135</v>
      </c>
      <c r="T93" s="156">
        <v>130</v>
      </c>
      <c r="U93" s="156">
        <v>98</v>
      </c>
      <c r="V93" s="156">
        <v>84</v>
      </c>
      <c r="W93" s="156">
        <v>82</v>
      </c>
      <c r="X93" s="156">
        <v>10</v>
      </c>
      <c r="Y93" s="156">
        <v>2</v>
      </c>
      <c r="Z93" s="156">
        <v>65</v>
      </c>
      <c r="AA93" s="156">
        <v>211</v>
      </c>
      <c r="AB93" s="156">
        <v>66</v>
      </c>
      <c r="AC93" s="156">
        <v>28</v>
      </c>
      <c r="AD93" s="156">
        <v>64</v>
      </c>
      <c r="AE93" s="156">
        <v>55</v>
      </c>
      <c r="AF93" s="156">
        <v>32</v>
      </c>
      <c r="AG93" s="156">
        <v>18</v>
      </c>
      <c r="AH93" s="156">
        <v>19</v>
      </c>
      <c r="AI93" s="156">
        <v>6</v>
      </c>
      <c r="AJ93" s="156">
        <v>4</v>
      </c>
      <c r="AK93" s="156">
        <v>139</v>
      </c>
      <c r="AL93" s="156">
        <v>211</v>
      </c>
      <c r="AM93" s="156">
        <v>106</v>
      </c>
      <c r="AN93" s="156">
        <v>43</v>
      </c>
      <c r="AO93" s="156">
        <v>106</v>
      </c>
      <c r="AP93" s="156">
        <v>95</v>
      </c>
      <c r="AQ93" s="156">
        <v>38</v>
      </c>
      <c r="AR93" s="156">
        <v>21</v>
      </c>
      <c r="AS93" s="156">
        <v>21</v>
      </c>
      <c r="AT93" s="156">
        <v>10</v>
      </c>
      <c r="AU93" s="156">
        <v>1</v>
      </c>
      <c r="AV93" s="156">
        <v>92</v>
      </c>
    </row>
    <row r="94" spans="1:48" ht="15" customHeight="1" x14ac:dyDescent="0.15">
      <c r="A94" s="150"/>
      <c r="B94" s="145"/>
      <c r="C94" s="130" t="s">
        <v>332</v>
      </c>
      <c r="D94" s="156">
        <v>27</v>
      </c>
      <c r="E94" s="156">
        <v>23</v>
      </c>
      <c r="F94" s="156">
        <v>15</v>
      </c>
      <c r="G94" s="156">
        <v>23</v>
      </c>
      <c r="H94" s="156">
        <v>24</v>
      </c>
      <c r="I94" s="156">
        <v>20</v>
      </c>
      <c r="J94" s="156">
        <v>19</v>
      </c>
      <c r="K94" s="156">
        <v>18</v>
      </c>
      <c r="L94" s="156">
        <v>16</v>
      </c>
      <c r="M94" s="156">
        <v>2</v>
      </c>
      <c r="N94" s="156">
        <v>0</v>
      </c>
      <c r="O94" s="156">
        <v>2</v>
      </c>
      <c r="P94" s="156">
        <v>27</v>
      </c>
      <c r="Q94" s="156">
        <v>16</v>
      </c>
      <c r="R94" s="156">
        <v>8</v>
      </c>
      <c r="S94" s="156">
        <v>17</v>
      </c>
      <c r="T94" s="156">
        <v>16</v>
      </c>
      <c r="U94" s="156">
        <v>12</v>
      </c>
      <c r="V94" s="156">
        <v>12</v>
      </c>
      <c r="W94" s="156">
        <v>13</v>
      </c>
      <c r="X94" s="156">
        <v>2</v>
      </c>
      <c r="Y94" s="156">
        <v>0</v>
      </c>
      <c r="Z94" s="156">
        <v>9</v>
      </c>
      <c r="AA94" s="156">
        <v>27</v>
      </c>
      <c r="AB94" s="156">
        <v>8</v>
      </c>
      <c r="AC94" s="156">
        <v>5</v>
      </c>
      <c r="AD94" s="156">
        <v>9</v>
      </c>
      <c r="AE94" s="156">
        <v>7</v>
      </c>
      <c r="AF94" s="156">
        <v>6</v>
      </c>
      <c r="AG94" s="156">
        <v>4</v>
      </c>
      <c r="AH94" s="156">
        <v>3</v>
      </c>
      <c r="AI94" s="156">
        <v>0</v>
      </c>
      <c r="AJ94" s="156">
        <v>0</v>
      </c>
      <c r="AK94" s="156">
        <v>18</v>
      </c>
      <c r="AL94" s="156">
        <v>27</v>
      </c>
      <c r="AM94" s="156">
        <v>8</v>
      </c>
      <c r="AN94" s="156">
        <v>4</v>
      </c>
      <c r="AO94" s="156">
        <v>7</v>
      </c>
      <c r="AP94" s="156">
        <v>5</v>
      </c>
      <c r="AQ94" s="156">
        <v>3</v>
      </c>
      <c r="AR94" s="156">
        <v>1</v>
      </c>
      <c r="AS94" s="156">
        <v>1</v>
      </c>
      <c r="AT94" s="156">
        <v>1</v>
      </c>
      <c r="AU94" s="156">
        <v>0</v>
      </c>
      <c r="AV94" s="156">
        <v>18</v>
      </c>
    </row>
    <row r="95" spans="1:48" ht="15" customHeight="1" x14ac:dyDescent="0.15">
      <c r="A95" s="150"/>
      <c r="B95" s="125" t="s">
        <v>342</v>
      </c>
      <c r="C95" s="126" t="s">
        <v>335</v>
      </c>
      <c r="D95" s="156">
        <v>57</v>
      </c>
      <c r="E95" s="156">
        <v>41</v>
      </c>
      <c r="F95" s="156">
        <v>38</v>
      </c>
      <c r="G95" s="156">
        <v>42</v>
      </c>
      <c r="H95" s="156">
        <v>46</v>
      </c>
      <c r="I95" s="156">
        <v>34</v>
      </c>
      <c r="J95" s="156">
        <v>0</v>
      </c>
      <c r="K95" s="156">
        <v>34</v>
      </c>
      <c r="L95" s="156">
        <v>35</v>
      </c>
      <c r="M95" s="156">
        <v>9</v>
      </c>
      <c r="N95" s="156">
        <v>1</v>
      </c>
      <c r="O95" s="156">
        <v>6</v>
      </c>
      <c r="P95" s="156">
        <v>57</v>
      </c>
      <c r="Q95" s="156">
        <v>43</v>
      </c>
      <c r="R95" s="156">
        <v>26</v>
      </c>
      <c r="S95" s="156">
        <v>42</v>
      </c>
      <c r="T95" s="156">
        <v>40</v>
      </c>
      <c r="U95" s="156">
        <v>27</v>
      </c>
      <c r="V95" s="156">
        <v>20</v>
      </c>
      <c r="W95" s="156">
        <v>26</v>
      </c>
      <c r="X95" s="156">
        <v>4</v>
      </c>
      <c r="Y95" s="156">
        <v>0</v>
      </c>
      <c r="Z95" s="156">
        <v>14</v>
      </c>
      <c r="AA95" s="156">
        <v>57</v>
      </c>
      <c r="AB95" s="156">
        <v>20</v>
      </c>
      <c r="AC95" s="156">
        <v>5</v>
      </c>
      <c r="AD95" s="156">
        <v>20</v>
      </c>
      <c r="AE95" s="156">
        <v>17</v>
      </c>
      <c r="AF95" s="156">
        <v>4</v>
      </c>
      <c r="AG95" s="156">
        <v>2</v>
      </c>
      <c r="AH95" s="156">
        <v>5</v>
      </c>
      <c r="AI95" s="156">
        <v>0</v>
      </c>
      <c r="AJ95" s="156">
        <v>4</v>
      </c>
      <c r="AK95" s="156">
        <v>33</v>
      </c>
      <c r="AL95" s="156">
        <v>57</v>
      </c>
      <c r="AM95" s="156">
        <v>27</v>
      </c>
      <c r="AN95" s="156">
        <v>6</v>
      </c>
      <c r="AO95" s="156">
        <v>19</v>
      </c>
      <c r="AP95" s="156">
        <v>18</v>
      </c>
      <c r="AQ95" s="156">
        <v>5</v>
      </c>
      <c r="AR95" s="156">
        <v>2</v>
      </c>
      <c r="AS95" s="156">
        <v>4</v>
      </c>
      <c r="AT95" s="156">
        <v>1</v>
      </c>
      <c r="AU95" s="156">
        <v>0</v>
      </c>
      <c r="AV95" s="156">
        <v>28</v>
      </c>
    </row>
    <row r="96" spans="1:48" ht="15" customHeight="1" x14ac:dyDescent="0.15">
      <c r="A96" s="150"/>
      <c r="B96" s="125" t="s">
        <v>343</v>
      </c>
      <c r="C96" s="130"/>
      <c r="D96" s="156"/>
      <c r="E96" s="156"/>
      <c r="F96" s="156"/>
      <c r="G96" s="156"/>
      <c r="H96" s="156"/>
      <c r="I96" s="156"/>
      <c r="J96" s="156"/>
      <c r="K96" s="156"/>
      <c r="L96" s="156"/>
      <c r="M96" s="156"/>
      <c r="N96" s="156"/>
      <c r="O96" s="156"/>
      <c r="P96" s="156"/>
      <c r="Q96" s="156"/>
      <c r="R96" s="156"/>
      <c r="S96" s="156"/>
      <c r="T96" s="156"/>
      <c r="U96" s="156"/>
      <c r="V96" s="156"/>
      <c r="W96" s="156"/>
      <c r="X96" s="156"/>
      <c r="Y96" s="156"/>
      <c r="Z96" s="156"/>
      <c r="AA96" s="156"/>
      <c r="AB96" s="156"/>
      <c r="AC96" s="156"/>
      <c r="AD96" s="156"/>
      <c r="AE96" s="156"/>
      <c r="AF96" s="156"/>
      <c r="AG96" s="156"/>
      <c r="AH96" s="156"/>
      <c r="AI96" s="156"/>
      <c r="AJ96" s="156"/>
      <c r="AK96" s="156"/>
      <c r="AL96" s="156"/>
      <c r="AM96" s="156"/>
      <c r="AN96" s="156"/>
      <c r="AO96" s="156"/>
      <c r="AP96" s="156"/>
      <c r="AQ96" s="156"/>
      <c r="AR96" s="156"/>
      <c r="AS96" s="156"/>
      <c r="AT96" s="156"/>
      <c r="AU96" s="156"/>
      <c r="AV96" s="156"/>
    </row>
    <row r="97" spans="1:48" ht="15" customHeight="1" x14ac:dyDescent="0.15">
      <c r="A97" s="150"/>
      <c r="B97" s="125"/>
      <c r="C97" s="129" t="s">
        <v>350</v>
      </c>
      <c r="D97" s="156">
        <v>23</v>
      </c>
      <c r="E97" s="156">
        <v>15</v>
      </c>
      <c r="F97" s="156">
        <v>14</v>
      </c>
      <c r="G97" s="156">
        <v>17</v>
      </c>
      <c r="H97" s="156">
        <v>17</v>
      </c>
      <c r="I97" s="156">
        <v>15</v>
      </c>
      <c r="J97" s="156">
        <v>0</v>
      </c>
      <c r="K97" s="156">
        <v>14</v>
      </c>
      <c r="L97" s="156">
        <v>15</v>
      </c>
      <c r="M97" s="156">
        <v>3</v>
      </c>
      <c r="N97" s="156">
        <v>0</v>
      </c>
      <c r="O97" s="156">
        <v>4</v>
      </c>
      <c r="P97" s="156">
        <v>23</v>
      </c>
      <c r="Q97" s="156">
        <v>17</v>
      </c>
      <c r="R97" s="156">
        <v>11</v>
      </c>
      <c r="S97" s="156">
        <v>17</v>
      </c>
      <c r="T97" s="156">
        <v>16</v>
      </c>
      <c r="U97" s="156">
        <v>10</v>
      </c>
      <c r="V97" s="156">
        <v>8</v>
      </c>
      <c r="W97" s="156">
        <v>12</v>
      </c>
      <c r="X97" s="156">
        <v>1</v>
      </c>
      <c r="Y97" s="156">
        <v>0</v>
      </c>
      <c r="Z97" s="156">
        <v>6</v>
      </c>
      <c r="AA97" s="156">
        <v>23</v>
      </c>
      <c r="AB97" s="156">
        <v>5</v>
      </c>
      <c r="AC97" s="156">
        <v>0</v>
      </c>
      <c r="AD97" s="156">
        <v>5</v>
      </c>
      <c r="AE97" s="156">
        <v>4</v>
      </c>
      <c r="AF97" s="156">
        <v>1</v>
      </c>
      <c r="AG97" s="156">
        <v>1</v>
      </c>
      <c r="AH97" s="156">
        <v>0</v>
      </c>
      <c r="AI97" s="156">
        <v>0</v>
      </c>
      <c r="AJ97" s="156">
        <v>2</v>
      </c>
      <c r="AK97" s="156">
        <v>16</v>
      </c>
      <c r="AL97" s="156">
        <v>23</v>
      </c>
      <c r="AM97" s="156">
        <v>12</v>
      </c>
      <c r="AN97" s="156">
        <v>2</v>
      </c>
      <c r="AO97" s="156">
        <v>9</v>
      </c>
      <c r="AP97" s="156">
        <v>8</v>
      </c>
      <c r="AQ97" s="156">
        <v>3</v>
      </c>
      <c r="AR97" s="156">
        <v>1</v>
      </c>
      <c r="AS97" s="156">
        <v>2</v>
      </c>
      <c r="AT97" s="156">
        <v>1</v>
      </c>
      <c r="AU97" s="156">
        <v>0</v>
      </c>
      <c r="AV97" s="156">
        <v>10</v>
      </c>
    </row>
    <row r="98" spans="1:48" ht="15" customHeight="1" x14ac:dyDescent="0.15">
      <c r="A98" s="150"/>
      <c r="B98" s="125"/>
      <c r="C98" s="129" t="s">
        <v>351</v>
      </c>
      <c r="D98" s="156">
        <v>27</v>
      </c>
      <c r="E98" s="156">
        <v>21</v>
      </c>
      <c r="F98" s="156">
        <v>19</v>
      </c>
      <c r="G98" s="156">
        <v>20</v>
      </c>
      <c r="H98" s="156">
        <v>24</v>
      </c>
      <c r="I98" s="156">
        <v>15</v>
      </c>
      <c r="J98" s="156">
        <v>0</v>
      </c>
      <c r="K98" s="156">
        <v>15</v>
      </c>
      <c r="L98" s="156">
        <v>15</v>
      </c>
      <c r="M98" s="156">
        <v>3</v>
      </c>
      <c r="N98" s="156">
        <v>1</v>
      </c>
      <c r="O98" s="156">
        <v>0</v>
      </c>
      <c r="P98" s="156">
        <v>27</v>
      </c>
      <c r="Q98" s="156">
        <v>22</v>
      </c>
      <c r="R98" s="156">
        <v>11</v>
      </c>
      <c r="S98" s="156">
        <v>21</v>
      </c>
      <c r="T98" s="156">
        <v>20</v>
      </c>
      <c r="U98" s="156">
        <v>14</v>
      </c>
      <c r="V98" s="156">
        <v>10</v>
      </c>
      <c r="W98" s="156">
        <v>10</v>
      </c>
      <c r="X98" s="156">
        <v>1</v>
      </c>
      <c r="Y98" s="156">
        <v>0</v>
      </c>
      <c r="Z98" s="156">
        <v>5</v>
      </c>
      <c r="AA98" s="156">
        <v>27</v>
      </c>
      <c r="AB98" s="156">
        <v>13</v>
      </c>
      <c r="AC98" s="156">
        <v>3</v>
      </c>
      <c r="AD98" s="156">
        <v>13</v>
      </c>
      <c r="AE98" s="156">
        <v>11</v>
      </c>
      <c r="AF98" s="156">
        <v>2</v>
      </c>
      <c r="AG98" s="156">
        <v>1</v>
      </c>
      <c r="AH98" s="156">
        <v>4</v>
      </c>
      <c r="AI98" s="156">
        <v>0</v>
      </c>
      <c r="AJ98" s="156">
        <v>2</v>
      </c>
      <c r="AK98" s="156">
        <v>12</v>
      </c>
      <c r="AL98" s="156">
        <v>27</v>
      </c>
      <c r="AM98" s="156">
        <v>13</v>
      </c>
      <c r="AN98" s="156">
        <v>3</v>
      </c>
      <c r="AO98" s="156">
        <v>9</v>
      </c>
      <c r="AP98" s="156">
        <v>10</v>
      </c>
      <c r="AQ98" s="156">
        <v>1</v>
      </c>
      <c r="AR98" s="156">
        <v>1</v>
      </c>
      <c r="AS98" s="156">
        <v>2</v>
      </c>
      <c r="AT98" s="156">
        <v>0</v>
      </c>
      <c r="AU98" s="156">
        <v>0</v>
      </c>
      <c r="AV98" s="156">
        <v>13</v>
      </c>
    </row>
    <row r="99" spans="1:48" ht="15" customHeight="1" x14ac:dyDescent="0.15">
      <c r="A99" s="150"/>
      <c r="B99" s="145"/>
      <c r="C99" s="130" t="s">
        <v>332</v>
      </c>
      <c r="D99" s="156">
        <v>7</v>
      </c>
      <c r="E99" s="156">
        <v>5</v>
      </c>
      <c r="F99" s="156">
        <v>5</v>
      </c>
      <c r="G99" s="156">
        <v>5</v>
      </c>
      <c r="H99" s="156">
        <v>5</v>
      </c>
      <c r="I99" s="156">
        <v>4</v>
      </c>
      <c r="J99" s="156">
        <v>0</v>
      </c>
      <c r="K99" s="156">
        <v>5</v>
      </c>
      <c r="L99" s="156">
        <v>5</v>
      </c>
      <c r="M99" s="156">
        <v>3</v>
      </c>
      <c r="N99" s="156">
        <v>0</v>
      </c>
      <c r="O99" s="156">
        <v>2</v>
      </c>
      <c r="P99" s="156">
        <v>7</v>
      </c>
      <c r="Q99" s="156">
        <v>4</v>
      </c>
      <c r="R99" s="156">
        <v>4</v>
      </c>
      <c r="S99" s="156">
        <v>4</v>
      </c>
      <c r="T99" s="156">
        <v>4</v>
      </c>
      <c r="U99" s="156">
        <v>3</v>
      </c>
      <c r="V99" s="156">
        <v>2</v>
      </c>
      <c r="W99" s="156">
        <v>4</v>
      </c>
      <c r="X99" s="156">
        <v>2</v>
      </c>
      <c r="Y99" s="156">
        <v>0</v>
      </c>
      <c r="Z99" s="156">
        <v>3</v>
      </c>
      <c r="AA99" s="156">
        <v>7</v>
      </c>
      <c r="AB99" s="156">
        <v>2</v>
      </c>
      <c r="AC99" s="156">
        <v>2</v>
      </c>
      <c r="AD99" s="156">
        <v>2</v>
      </c>
      <c r="AE99" s="156">
        <v>2</v>
      </c>
      <c r="AF99" s="156">
        <v>1</v>
      </c>
      <c r="AG99" s="156">
        <v>0</v>
      </c>
      <c r="AH99" s="156">
        <v>1</v>
      </c>
      <c r="AI99" s="156">
        <v>0</v>
      </c>
      <c r="AJ99" s="156">
        <v>0</v>
      </c>
      <c r="AK99" s="156">
        <v>5</v>
      </c>
      <c r="AL99" s="156">
        <v>7</v>
      </c>
      <c r="AM99" s="156">
        <v>2</v>
      </c>
      <c r="AN99" s="156">
        <v>1</v>
      </c>
      <c r="AO99" s="156">
        <v>1</v>
      </c>
      <c r="AP99" s="156">
        <v>0</v>
      </c>
      <c r="AQ99" s="156">
        <v>1</v>
      </c>
      <c r="AR99" s="156">
        <v>0</v>
      </c>
      <c r="AS99" s="156">
        <v>0</v>
      </c>
      <c r="AT99" s="156">
        <v>0</v>
      </c>
      <c r="AU99" s="156">
        <v>0</v>
      </c>
      <c r="AV99" s="156">
        <v>5</v>
      </c>
    </row>
    <row r="100" spans="1:48" ht="15" customHeight="1" x14ac:dyDescent="0.15">
      <c r="A100" s="150"/>
      <c r="B100" s="125" t="s">
        <v>345</v>
      </c>
      <c r="C100" s="126" t="s">
        <v>335</v>
      </c>
      <c r="D100" s="156">
        <v>503</v>
      </c>
      <c r="E100" s="156">
        <v>395</v>
      </c>
      <c r="F100" s="156">
        <v>310</v>
      </c>
      <c r="G100" s="156">
        <v>403</v>
      </c>
      <c r="H100" s="156">
        <v>407</v>
      </c>
      <c r="I100" s="156">
        <v>326</v>
      </c>
      <c r="J100" s="156">
        <v>0</v>
      </c>
      <c r="K100" s="156">
        <v>319</v>
      </c>
      <c r="L100" s="156">
        <v>304</v>
      </c>
      <c r="M100" s="156">
        <v>51</v>
      </c>
      <c r="N100" s="156">
        <v>0</v>
      </c>
      <c r="O100" s="156">
        <v>68</v>
      </c>
      <c r="P100" s="156">
        <v>503</v>
      </c>
      <c r="Q100" s="156">
        <v>290</v>
      </c>
      <c r="R100" s="156">
        <v>185</v>
      </c>
      <c r="S100" s="156">
        <v>283</v>
      </c>
      <c r="T100" s="156">
        <v>268</v>
      </c>
      <c r="U100" s="156">
        <v>186</v>
      </c>
      <c r="V100" s="156">
        <v>183</v>
      </c>
      <c r="W100" s="156">
        <v>159</v>
      </c>
      <c r="X100" s="156">
        <v>24</v>
      </c>
      <c r="Y100" s="156">
        <v>11</v>
      </c>
      <c r="Z100" s="156">
        <v>194</v>
      </c>
      <c r="AA100" s="156">
        <v>503</v>
      </c>
      <c r="AB100" s="156">
        <v>130</v>
      </c>
      <c r="AC100" s="156">
        <v>50</v>
      </c>
      <c r="AD100" s="156">
        <v>130</v>
      </c>
      <c r="AE100" s="156">
        <v>106</v>
      </c>
      <c r="AF100" s="156">
        <v>47</v>
      </c>
      <c r="AG100" s="156">
        <v>36</v>
      </c>
      <c r="AH100" s="156">
        <v>37</v>
      </c>
      <c r="AI100" s="156">
        <v>5</v>
      </c>
      <c r="AJ100" s="156">
        <v>20</v>
      </c>
      <c r="AK100" s="156">
        <v>343</v>
      </c>
      <c r="AL100" s="156">
        <v>503</v>
      </c>
      <c r="AM100" s="156">
        <v>234</v>
      </c>
      <c r="AN100" s="156">
        <v>85</v>
      </c>
      <c r="AO100" s="156">
        <v>223</v>
      </c>
      <c r="AP100" s="156">
        <v>201</v>
      </c>
      <c r="AQ100" s="156">
        <v>89</v>
      </c>
      <c r="AR100" s="156">
        <v>38</v>
      </c>
      <c r="AS100" s="156">
        <v>45</v>
      </c>
      <c r="AT100" s="156">
        <v>21</v>
      </c>
      <c r="AU100" s="156">
        <v>6</v>
      </c>
      <c r="AV100" s="156">
        <v>250</v>
      </c>
    </row>
    <row r="101" spans="1:48" ht="15" customHeight="1" x14ac:dyDescent="0.15">
      <c r="A101" s="150"/>
      <c r="B101" s="125"/>
      <c r="C101" s="130"/>
      <c r="D101" s="156"/>
      <c r="E101" s="156"/>
      <c r="F101" s="156"/>
      <c r="G101" s="156"/>
      <c r="H101" s="156"/>
      <c r="I101" s="156"/>
      <c r="J101" s="156"/>
      <c r="K101" s="156"/>
      <c r="L101" s="156"/>
      <c r="M101" s="156"/>
      <c r="N101" s="156"/>
      <c r="O101" s="156"/>
      <c r="P101" s="156"/>
      <c r="Q101" s="156"/>
      <c r="R101" s="156"/>
      <c r="S101" s="156"/>
      <c r="T101" s="156"/>
      <c r="U101" s="156"/>
      <c r="V101" s="156"/>
      <c r="W101" s="156"/>
      <c r="X101" s="156"/>
      <c r="Y101" s="156"/>
      <c r="Z101" s="156"/>
      <c r="AA101" s="156"/>
      <c r="AB101" s="156"/>
      <c r="AC101" s="156"/>
      <c r="AD101" s="156"/>
      <c r="AE101" s="156"/>
      <c r="AF101" s="156"/>
      <c r="AG101" s="156"/>
      <c r="AH101" s="156"/>
      <c r="AI101" s="156"/>
      <c r="AJ101" s="156"/>
      <c r="AK101" s="156"/>
      <c r="AL101" s="156"/>
      <c r="AM101" s="156"/>
      <c r="AN101" s="156"/>
      <c r="AO101" s="156"/>
      <c r="AP101" s="156"/>
      <c r="AQ101" s="156"/>
      <c r="AR101" s="156"/>
      <c r="AS101" s="156"/>
      <c r="AT101" s="156"/>
      <c r="AU101" s="156"/>
      <c r="AV101" s="156"/>
    </row>
    <row r="102" spans="1:48" ht="15" customHeight="1" x14ac:dyDescent="0.15">
      <c r="A102" s="150"/>
      <c r="B102" s="125"/>
      <c r="C102" s="129" t="s">
        <v>350</v>
      </c>
      <c r="D102" s="156">
        <v>235</v>
      </c>
      <c r="E102" s="156">
        <v>192</v>
      </c>
      <c r="F102" s="156">
        <v>154</v>
      </c>
      <c r="G102" s="156">
        <v>198</v>
      </c>
      <c r="H102" s="156">
        <v>192</v>
      </c>
      <c r="I102" s="156">
        <v>158</v>
      </c>
      <c r="J102" s="156">
        <v>0</v>
      </c>
      <c r="K102" s="156">
        <v>154</v>
      </c>
      <c r="L102" s="156">
        <v>150</v>
      </c>
      <c r="M102" s="156">
        <v>28</v>
      </c>
      <c r="N102" s="156">
        <v>0</v>
      </c>
      <c r="O102" s="156">
        <v>28</v>
      </c>
      <c r="P102" s="156">
        <v>235</v>
      </c>
      <c r="Q102" s="156">
        <v>131</v>
      </c>
      <c r="R102" s="156">
        <v>84</v>
      </c>
      <c r="S102" s="156">
        <v>126</v>
      </c>
      <c r="T102" s="156">
        <v>122</v>
      </c>
      <c r="U102" s="156">
        <v>81</v>
      </c>
      <c r="V102" s="156">
        <v>84</v>
      </c>
      <c r="W102" s="156">
        <v>75</v>
      </c>
      <c r="X102" s="156">
        <v>12</v>
      </c>
      <c r="Y102" s="156">
        <v>6</v>
      </c>
      <c r="Z102" s="156">
        <v>95</v>
      </c>
      <c r="AA102" s="156">
        <v>235</v>
      </c>
      <c r="AB102" s="156">
        <v>50</v>
      </c>
      <c r="AC102" s="156">
        <v>17</v>
      </c>
      <c r="AD102" s="156">
        <v>51</v>
      </c>
      <c r="AE102" s="156">
        <v>40</v>
      </c>
      <c r="AF102" s="156">
        <v>13</v>
      </c>
      <c r="AG102" s="156">
        <v>12</v>
      </c>
      <c r="AH102" s="156">
        <v>10</v>
      </c>
      <c r="AI102" s="156">
        <v>2</v>
      </c>
      <c r="AJ102" s="156">
        <v>13</v>
      </c>
      <c r="AK102" s="156">
        <v>168</v>
      </c>
      <c r="AL102" s="156">
        <v>235</v>
      </c>
      <c r="AM102" s="156">
        <v>111</v>
      </c>
      <c r="AN102" s="156">
        <v>40</v>
      </c>
      <c r="AO102" s="156">
        <v>105</v>
      </c>
      <c r="AP102" s="156">
        <v>91</v>
      </c>
      <c r="AQ102" s="156">
        <v>40</v>
      </c>
      <c r="AR102" s="156">
        <v>16</v>
      </c>
      <c r="AS102" s="156">
        <v>20</v>
      </c>
      <c r="AT102" s="156">
        <v>11</v>
      </c>
      <c r="AU102" s="156">
        <v>2</v>
      </c>
      <c r="AV102" s="156">
        <v>116</v>
      </c>
    </row>
    <row r="103" spans="1:48" ht="15" customHeight="1" x14ac:dyDescent="0.15">
      <c r="A103" s="150"/>
      <c r="B103" s="125"/>
      <c r="C103" s="129" t="s">
        <v>351</v>
      </c>
      <c r="D103" s="156">
        <v>204</v>
      </c>
      <c r="E103" s="156">
        <v>155</v>
      </c>
      <c r="F103" s="156">
        <v>120</v>
      </c>
      <c r="G103" s="156">
        <v>158</v>
      </c>
      <c r="H103" s="156">
        <v>165</v>
      </c>
      <c r="I103" s="156">
        <v>127</v>
      </c>
      <c r="J103" s="156">
        <v>0</v>
      </c>
      <c r="K103" s="156">
        <v>126</v>
      </c>
      <c r="L103" s="156">
        <v>117</v>
      </c>
      <c r="M103" s="156">
        <v>18</v>
      </c>
      <c r="N103" s="156">
        <v>0</v>
      </c>
      <c r="O103" s="156">
        <v>29</v>
      </c>
      <c r="P103" s="156">
        <v>204</v>
      </c>
      <c r="Q103" s="156">
        <v>129</v>
      </c>
      <c r="R103" s="156">
        <v>80</v>
      </c>
      <c r="S103" s="156">
        <v>126</v>
      </c>
      <c r="T103" s="156">
        <v>118</v>
      </c>
      <c r="U103" s="156">
        <v>85</v>
      </c>
      <c r="V103" s="156">
        <v>80</v>
      </c>
      <c r="W103" s="156">
        <v>69</v>
      </c>
      <c r="X103" s="156">
        <v>11</v>
      </c>
      <c r="Y103" s="156">
        <v>4</v>
      </c>
      <c r="Z103" s="156">
        <v>69</v>
      </c>
      <c r="AA103" s="156">
        <v>204</v>
      </c>
      <c r="AB103" s="156">
        <v>69</v>
      </c>
      <c r="AC103" s="156">
        <v>26</v>
      </c>
      <c r="AD103" s="156">
        <v>68</v>
      </c>
      <c r="AE103" s="156">
        <v>56</v>
      </c>
      <c r="AF103" s="156">
        <v>28</v>
      </c>
      <c r="AG103" s="156">
        <v>19</v>
      </c>
      <c r="AH103" s="156">
        <v>24</v>
      </c>
      <c r="AI103" s="156">
        <v>3</v>
      </c>
      <c r="AJ103" s="156">
        <v>5</v>
      </c>
      <c r="AK103" s="156">
        <v>125</v>
      </c>
      <c r="AL103" s="156">
        <v>204</v>
      </c>
      <c r="AM103" s="156">
        <v>88</v>
      </c>
      <c r="AN103" s="156">
        <v>34</v>
      </c>
      <c r="AO103" s="156">
        <v>83</v>
      </c>
      <c r="AP103" s="156">
        <v>77</v>
      </c>
      <c r="AQ103" s="156">
        <v>32</v>
      </c>
      <c r="AR103" s="156">
        <v>14</v>
      </c>
      <c r="AS103" s="156">
        <v>18</v>
      </c>
      <c r="AT103" s="156">
        <v>9</v>
      </c>
      <c r="AU103" s="156">
        <v>4</v>
      </c>
      <c r="AV103" s="156">
        <v>108</v>
      </c>
    </row>
    <row r="104" spans="1:48" ht="15" customHeight="1" x14ac:dyDescent="0.15">
      <c r="A104" s="152"/>
      <c r="B104" s="145"/>
      <c r="C104" s="130" t="s">
        <v>332</v>
      </c>
      <c r="D104" s="156">
        <v>64</v>
      </c>
      <c r="E104" s="156">
        <v>48</v>
      </c>
      <c r="F104" s="156">
        <v>36</v>
      </c>
      <c r="G104" s="156">
        <v>47</v>
      </c>
      <c r="H104" s="156">
        <v>50</v>
      </c>
      <c r="I104" s="156">
        <v>41</v>
      </c>
      <c r="J104" s="156">
        <v>0</v>
      </c>
      <c r="K104" s="156">
        <v>39</v>
      </c>
      <c r="L104" s="156">
        <v>37</v>
      </c>
      <c r="M104" s="156">
        <v>5</v>
      </c>
      <c r="N104" s="156">
        <v>0</v>
      </c>
      <c r="O104" s="156">
        <v>11</v>
      </c>
      <c r="P104" s="156">
        <v>64</v>
      </c>
      <c r="Q104" s="156">
        <v>30</v>
      </c>
      <c r="R104" s="156">
        <v>21</v>
      </c>
      <c r="S104" s="156">
        <v>31</v>
      </c>
      <c r="T104" s="156">
        <v>28</v>
      </c>
      <c r="U104" s="156">
        <v>20</v>
      </c>
      <c r="V104" s="156">
        <v>19</v>
      </c>
      <c r="W104" s="156">
        <v>15</v>
      </c>
      <c r="X104" s="156">
        <v>1</v>
      </c>
      <c r="Y104" s="156">
        <v>1</v>
      </c>
      <c r="Z104" s="156">
        <v>30</v>
      </c>
      <c r="AA104" s="156">
        <v>64</v>
      </c>
      <c r="AB104" s="156">
        <v>11</v>
      </c>
      <c r="AC104" s="156">
        <v>7</v>
      </c>
      <c r="AD104" s="156">
        <v>11</v>
      </c>
      <c r="AE104" s="156">
        <v>10</v>
      </c>
      <c r="AF104" s="156">
        <v>6</v>
      </c>
      <c r="AG104" s="156">
        <v>5</v>
      </c>
      <c r="AH104" s="156">
        <v>3</v>
      </c>
      <c r="AI104" s="156">
        <v>0</v>
      </c>
      <c r="AJ104" s="156">
        <v>2</v>
      </c>
      <c r="AK104" s="156">
        <v>50</v>
      </c>
      <c r="AL104" s="156">
        <v>64</v>
      </c>
      <c r="AM104" s="156">
        <v>35</v>
      </c>
      <c r="AN104" s="156">
        <v>11</v>
      </c>
      <c r="AO104" s="156">
        <v>35</v>
      </c>
      <c r="AP104" s="156">
        <v>33</v>
      </c>
      <c r="AQ104" s="156">
        <v>17</v>
      </c>
      <c r="AR104" s="156">
        <v>8</v>
      </c>
      <c r="AS104" s="156">
        <v>7</v>
      </c>
      <c r="AT104" s="156">
        <v>1</v>
      </c>
      <c r="AU104" s="156">
        <v>0</v>
      </c>
      <c r="AV104" s="156">
        <v>26</v>
      </c>
    </row>
    <row r="105" spans="1:48" ht="15" customHeight="1" x14ac:dyDescent="0.15">
      <c r="A105" s="124" t="s">
        <v>462</v>
      </c>
      <c r="B105" s="125" t="s">
        <v>334</v>
      </c>
      <c r="C105" s="126" t="s">
        <v>335</v>
      </c>
      <c r="D105" s="156">
        <v>577</v>
      </c>
      <c r="E105" s="156">
        <v>471</v>
      </c>
      <c r="F105" s="156">
        <v>389</v>
      </c>
      <c r="G105" s="156">
        <v>489</v>
      </c>
      <c r="H105" s="156">
        <v>491</v>
      </c>
      <c r="I105" s="156">
        <v>442</v>
      </c>
      <c r="J105" s="156">
        <v>454</v>
      </c>
      <c r="K105" s="156">
        <v>411</v>
      </c>
      <c r="L105" s="156">
        <v>377</v>
      </c>
      <c r="M105" s="156">
        <v>64</v>
      </c>
      <c r="N105" s="156">
        <v>2</v>
      </c>
      <c r="O105" s="156">
        <v>49</v>
      </c>
      <c r="P105" s="156">
        <v>577</v>
      </c>
      <c r="Q105" s="156">
        <v>345</v>
      </c>
      <c r="R105" s="156">
        <v>220</v>
      </c>
      <c r="S105" s="156">
        <v>340</v>
      </c>
      <c r="T105" s="156">
        <v>328</v>
      </c>
      <c r="U105" s="156">
        <v>258</v>
      </c>
      <c r="V105" s="156">
        <v>226</v>
      </c>
      <c r="W105" s="156">
        <v>216</v>
      </c>
      <c r="X105" s="156">
        <v>32</v>
      </c>
      <c r="Y105" s="156">
        <v>12</v>
      </c>
      <c r="Z105" s="156">
        <v>203</v>
      </c>
      <c r="AA105" s="156">
        <v>577</v>
      </c>
      <c r="AB105" s="156">
        <v>154</v>
      </c>
      <c r="AC105" s="156">
        <v>55</v>
      </c>
      <c r="AD105" s="156">
        <v>150</v>
      </c>
      <c r="AE105" s="156">
        <v>122</v>
      </c>
      <c r="AF105" s="156">
        <v>64</v>
      </c>
      <c r="AG105" s="156">
        <v>39</v>
      </c>
      <c r="AH105" s="156">
        <v>41</v>
      </c>
      <c r="AI105" s="156">
        <v>10</v>
      </c>
      <c r="AJ105" s="156">
        <v>19</v>
      </c>
      <c r="AK105" s="156">
        <v>396</v>
      </c>
      <c r="AL105" s="156">
        <v>577</v>
      </c>
      <c r="AM105" s="156">
        <v>270</v>
      </c>
      <c r="AN105" s="156">
        <v>119</v>
      </c>
      <c r="AO105" s="156">
        <v>266</v>
      </c>
      <c r="AP105" s="156">
        <v>227</v>
      </c>
      <c r="AQ105" s="156">
        <v>99</v>
      </c>
      <c r="AR105" s="156">
        <v>50</v>
      </c>
      <c r="AS105" s="156">
        <v>50</v>
      </c>
      <c r="AT105" s="156">
        <v>26</v>
      </c>
      <c r="AU105" s="156">
        <v>8</v>
      </c>
      <c r="AV105" s="156">
        <v>279</v>
      </c>
    </row>
    <row r="106" spans="1:48" ht="15" customHeight="1" x14ac:dyDescent="0.15">
      <c r="A106" s="150" t="s">
        <v>463</v>
      </c>
      <c r="B106" s="125"/>
      <c r="C106" s="130"/>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row>
    <row r="107" spans="1:48" ht="15" customHeight="1" x14ac:dyDescent="0.15">
      <c r="A107" s="150" t="s">
        <v>464</v>
      </c>
      <c r="B107" s="125"/>
      <c r="C107" s="129" t="s">
        <v>354</v>
      </c>
      <c r="D107" s="156">
        <v>172</v>
      </c>
      <c r="E107" s="156">
        <v>139</v>
      </c>
      <c r="F107" s="156">
        <v>115</v>
      </c>
      <c r="G107" s="156">
        <v>144</v>
      </c>
      <c r="H107" s="156">
        <v>142</v>
      </c>
      <c r="I107" s="156">
        <v>132</v>
      </c>
      <c r="J107" s="156">
        <v>137</v>
      </c>
      <c r="K107" s="156">
        <v>120</v>
      </c>
      <c r="L107" s="156">
        <v>113</v>
      </c>
      <c r="M107" s="156">
        <v>25</v>
      </c>
      <c r="N107" s="156">
        <v>1</v>
      </c>
      <c r="O107" s="156">
        <v>16</v>
      </c>
      <c r="P107" s="156">
        <v>172</v>
      </c>
      <c r="Q107" s="156">
        <v>92</v>
      </c>
      <c r="R107" s="156">
        <v>57</v>
      </c>
      <c r="S107" s="156">
        <v>92</v>
      </c>
      <c r="T107" s="156">
        <v>86</v>
      </c>
      <c r="U107" s="156">
        <v>74</v>
      </c>
      <c r="V107" s="156">
        <v>59</v>
      </c>
      <c r="W107" s="156">
        <v>60</v>
      </c>
      <c r="X107" s="156">
        <v>8</v>
      </c>
      <c r="Y107" s="156">
        <v>5</v>
      </c>
      <c r="Z107" s="156">
        <v>70</v>
      </c>
      <c r="AA107" s="156">
        <v>172</v>
      </c>
      <c r="AB107" s="156">
        <v>38</v>
      </c>
      <c r="AC107" s="156">
        <v>15</v>
      </c>
      <c r="AD107" s="156">
        <v>36</v>
      </c>
      <c r="AE107" s="156">
        <v>28</v>
      </c>
      <c r="AF107" s="156">
        <v>18</v>
      </c>
      <c r="AG107" s="156">
        <v>10</v>
      </c>
      <c r="AH107" s="156">
        <v>10</v>
      </c>
      <c r="AI107" s="156">
        <v>3</v>
      </c>
      <c r="AJ107" s="156">
        <v>7</v>
      </c>
      <c r="AK107" s="156">
        <v>126</v>
      </c>
      <c r="AL107" s="156">
        <v>172</v>
      </c>
      <c r="AM107" s="156">
        <v>90</v>
      </c>
      <c r="AN107" s="156">
        <v>41</v>
      </c>
      <c r="AO107" s="156">
        <v>88</v>
      </c>
      <c r="AP107" s="156">
        <v>75</v>
      </c>
      <c r="AQ107" s="156">
        <v>42</v>
      </c>
      <c r="AR107" s="156">
        <v>16</v>
      </c>
      <c r="AS107" s="156">
        <v>18</v>
      </c>
      <c r="AT107" s="156">
        <v>12</v>
      </c>
      <c r="AU107" s="156">
        <v>3</v>
      </c>
      <c r="AV107" s="156">
        <v>77</v>
      </c>
    </row>
    <row r="108" spans="1:48" ht="15" customHeight="1" x14ac:dyDescent="0.15">
      <c r="A108" s="150"/>
      <c r="B108" s="125"/>
      <c r="C108" s="129" t="s">
        <v>355</v>
      </c>
      <c r="D108" s="156">
        <v>386</v>
      </c>
      <c r="E108" s="156">
        <v>321</v>
      </c>
      <c r="F108" s="156">
        <v>266</v>
      </c>
      <c r="G108" s="156">
        <v>334</v>
      </c>
      <c r="H108" s="156">
        <v>337</v>
      </c>
      <c r="I108" s="156">
        <v>302</v>
      </c>
      <c r="J108" s="156">
        <v>306</v>
      </c>
      <c r="K108" s="156">
        <v>279</v>
      </c>
      <c r="L108" s="156">
        <v>256</v>
      </c>
      <c r="M108" s="156">
        <v>38</v>
      </c>
      <c r="N108" s="156">
        <v>1</v>
      </c>
      <c r="O108" s="156">
        <v>27</v>
      </c>
      <c r="P108" s="156">
        <v>386</v>
      </c>
      <c r="Q108" s="156">
        <v>242</v>
      </c>
      <c r="R108" s="156">
        <v>157</v>
      </c>
      <c r="S108" s="156">
        <v>237</v>
      </c>
      <c r="T108" s="156">
        <v>231</v>
      </c>
      <c r="U108" s="156">
        <v>178</v>
      </c>
      <c r="V108" s="156">
        <v>161</v>
      </c>
      <c r="W108" s="156">
        <v>150</v>
      </c>
      <c r="X108" s="156">
        <v>22</v>
      </c>
      <c r="Y108" s="156">
        <v>7</v>
      </c>
      <c r="Z108" s="156">
        <v>125</v>
      </c>
      <c r="AA108" s="156">
        <v>386</v>
      </c>
      <c r="AB108" s="156">
        <v>110</v>
      </c>
      <c r="AC108" s="156">
        <v>38</v>
      </c>
      <c r="AD108" s="156">
        <v>108</v>
      </c>
      <c r="AE108" s="156">
        <v>88</v>
      </c>
      <c r="AF108" s="156">
        <v>43</v>
      </c>
      <c r="AG108" s="156">
        <v>28</v>
      </c>
      <c r="AH108" s="156">
        <v>30</v>
      </c>
      <c r="AI108" s="156">
        <v>7</v>
      </c>
      <c r="AJ108" s="156">
        <v>12</v>
      </c>
      <c r="AK108" s="156">
        <v>257</v>
      </c>
      <c r="AL108" s="156">
        <v>386</v>
      </c>
      <c r="AM108" s="156">
        <v>175</v>
      </c>
      <c r="AN108" s="156">
        <v>76</v>
      </c>
      <c r="AO108" s="156">
        <v>175</v>
      </c>
      <c r="AP108" s="156">
        <v>148</v>
      </c>
      <c r="AQ108" s="156">
        <v>55</v>
      </c>
      <c r="AR108" s="156">
        <v>31</v>
      </c>
      <c r="AS108" s="156">
        <v>31</v>
      </c>
      <c r="AT108" s="156">
        <v>14</v>
      </c>
      <c r="AU108" s="156">
        <v>5</v>
      </c>
      <c r="AV108" s="156">
        <v>189</v>
      </c>
    </row>
    <row r="109" spans="1:48" ht="15" customHeight="1" x14ac:dyDescent="0.15">
      <c r="A109" s="150"/>
      <c r="B109" s="145"/>
      <c r="C109" s="130" t="s">
        <v>332</v>
      </c>
      <c r="D109" s="156">
        <v>19</v>
      </c>
      <c r="E109" s="156">
        <v>11</v>
      </c>
      <c r="F109" s="156">
        <v>8</v>
      </c>
      <c r="G109" s="156">
        <v>11</v>
      </c>
      <c r="H109" s="156">
        <v>12</v>
      </c>
      <c r="I109" s="156">
        <v>8</v>
      </c>
      <c r="J109" s="156">
        <v>11</v>
      </c>
      <c r="K109" s="156">
        <v>12</v>
      </c>
      <c r="L109" s="156">
        <v>8</v>
      </c>
      <c r="M109" s="156">
        <v>1</v>
      </c>
      <c r="N109" s="156">
        <v>0</v>
      </c>
      <c r="O109" s="156">
        <v>6</v>
      </c>
      <c r="P109" s="156">
        <v>19</v>
      </c>
      <c r="Q109" s="156">
        <v>11</v>
      </c>
      <c r="R109" s="156">
        <v>6</v>
      </c>
      <c r="S109" s="156">
        <v>11</v>
      </c>
      <c r="T109" s="156">
        <v>11</v>
      </c>
      <c r="U109" s="156">
        <v>6</v>
      </c>
      <c r="V109" s="156">
        <v>6</v>
      </c>
      <c r="W109" s="156">
        <v>6</v>
      </c>
      <c r="X109" s="156">
        <v>2</v>
      </c>
      <c r="Y109" s="156">
        <v>0</v>
      </c>
      <c r="Z109" s="156">
        <v>8</v>
      </c>
      <c r="AA109" s="156">
        <v>19</v>
      </c>
      <c r="AB109" s="156">
        <v>6</v>
      </c>
      <c r="AC109" s="156">
        <v>2</v>
      </c>
      <c r="AD109" s="156">
        <v>6</v>
      </c>
      <c r="AE109" s="156">
        <v>6</v>
      </c>
      <c r="AF109" s="156">
        <v>3</v>
      </c>
      <c r="AG109" s="156">
        <v>1</v>
      </c>
      <c r="AH109" s="156">
        <v>1</v>
      </c>
      <c r="AI109" s="156">
        <v>0</v>
      </c>
      <c r="AJ109" s="156">
        <v>0</v>
      </c>
      <c r="AK109" s="156">
        <v>13</v>
      </c>
      <c r="AL109" s="156">
        <v>19</v>
      </c>
      <c r="AM109" s="156">
        <v>5</v>
      </c>
      <c r="AN109" s="156">
        <v>2</v>
      </c>
      <c r="AO109" s="156">
        <v>3</v>
      </c>
      <c r="AP109" s="156">
        <v>4</v>
      </c>
      <c r="AQ109" s="156">
        <v>2</v>
      </c>
      <c r="AR109" s="156">
        <v>3</v>
      </c>
      <c r="AS109" s="156">
        <v>1</v>
      </c>
      <c r="AT109" s="156">
        <v>0</v>
      </c>
      <c r="AU109" s="156">
        <v>0</v>
      </c>
      <c r="AV109" s="156">
        <v>13</v>
      </c>
    </row>
    <row r="110" spans="1:48" ht="15" customHeight="1" x14ac:dyDescent="0.15">
      <c r="A110" s="150"/>
      <c r="B110" s="125" t="s">
        <v>342</v>
      </c>
      <c r="C110" s="126" t="s">
        <v>335</v>
      </c>
      <c r="D110" s="156">
        <v>57</v>
      </c>
      <c r="E110" s="156">
        <v>41</v>
      </c>
      <c r="F110" s="156">
        <v>38</v>
      </c>
      <c r="G110" s="156">
        <v>42</v>
      </c>
      <c r="H110" s="156">
        <v>46</v>
      </c>
      <c r="I110" s="156">
        <v>34</v>
      </c>
      <c r="J110" s="156">
        <v>0</v>
      </c>
      <c r="K110" s="156">
        <v>34</v>
      </c>
      <c r="L110" s="156">
        <v>35</v>
      </c>
      <c r="M110" s="156">
        <v>9</v>
      </c>
      <c r="N110" s="156">
        <v>1</v>
      </c>
      <c r="O110" s="156">
        <v>6</v>
      </c>
      <c r="P110" s="156">
        <v>57</v>
      </c>
      <c r="Q110" s="156">
        <v>43</v>
      </c>
      <c r="R110" s="156">
        <v>26</v>
      </c>
      <c r="S110" s="156">
        <v>42</v>
      </c>
      <c r="T110" s="156">
        <v>40</v>
      </c>
      <c r="U110" s="156">
        <v>27</v>
      </c>
      <c r="V110" s="156">
        <v>20</v>
      </c>
      <c r="W110" s="156">
        <v>26</v>
      </c>
      <c r="X110" s="156">
        <v>4</v>
      </c>
      <c r="Y110" s="156">
        <v>0</v>
      </c>
      <c r="Z110" s="156">
        <v>14</v>
      </c>
      <c r="AA110" s="156">
        <v>57</v>
      </c>
      <c r="AB110" s="156">
        <v>20</v>
      </c>
      <c r="AC110" s="156">
        <v>5</v>
      </c>
      <c r="AD110" s="156">
        <v>20</v>
      </c>
      <c r="AE110" s="156">
        <v>17</v>
      </c>
      <c r="AF110" s="156">
        <v>4</v>
      </c>
      <c r="AG110" s="156">
        <v>2</v>
      </c>
      <c r="AH110" s="156">
        <v>5</v>
      </c>
      <c r="AI110" s="156">
        <v>0</v>
      </c>
      <c r="AJ110" s="156">
        <v>4</v>
      </c>
      <c r="AK110" s="156">
        <v>33</v>
      </c>
      <c r="AL110" s="156">
        <v>57</v>
      </c>
      <c r="AM110" s="156">
        <v>27</v>
      </c>
      <c r="AN110" s="156">
        <v>6</v>
      </c>
      <c r="AO110" s="156">
        <v>19</v>
      </c>
      <c r="AP110" s="156">
        <v>18</v>
      </c>
      <c r="AQ110" s="156">
        <v>5</v>
      </c>
      <c r="AR110" s="156">
        <v>2</v>
      </c>
      <c r="AS110" s="156">
        <v>4</v>
      </c>
      <c r="AT110" s="156">
        <v>1</v>
      </c>
      <c r="AU110" s="156">
        <v>0</v>
      </c>
      <c r="AV110" s="156">
        <v>28</v>
      </c>
    </row>
    <row r="111" spans="1:48" ht="15" customHeight="1" x14ac:dyDescent="0.15">
      <c r="A111" s="150"/>
      <c r="B111" s="125" t="s">
        <v>343</v>
      </c>
      <c r="C111" s="130"/>
      <c r="D111" s="156"/>
      <c r="E111" s="156"/>
      <c r="F111" s="156"/>
      <c r="G111" s="156"/>
      <c r="H111" s="156"/>
      <c r="I111" s="156"/>
      <c r="J111" s="156"/>
      <c r="K111" s="156"/>
      <c r="L111" s="156"/>
      <c r="M111" s="156"/>
      <c r="N111" s="156"/>
      <c r="O111" s="156"/>
      <c r="P111" s="156"/>
      <c r="Q111" s="156"/>
      <c r="R111" s="156"/>
      <c r="S111" s="156"/>
      <c r="T111" s="156"/>
      <c r="U111" s="156"/>
      <c r="V111" s="156"/>
      <c r="W111" s="156"/>
      <c r="X111" s="156"/>
      <c r="Y111" s="156"/>
      <c r="Z111" s="156"/>
      <c r="AA111" s="156"/>
      <c r="AB111" s="156"/>
      <c r="AC111" s="156"/>
      <c r="AD111" s="156"/>
      <c r="AE111" s="156"/>
      <c r="AF111" s="156"/>
      <c r="AG111" s="156"/>
      <c r="AH111" s="156"/>
      <c r="AI111" s="156"/>
      <c r="AJ111" s="156"/>
      <c r="AK111" s="156"/>
      <c r="AL111" s="156"/>
      <c r="AM111" s="156"/>
      <c r="AN111" s="156"/>
      <c r="AO111" s="156"/>
      <c r="AP111" s="156"/>
      <c r="AQ111" s="156"/>
      <c r="AR111" s="156"/>
      <c r="AS111" s="156"/>
      <c r="AT111" s="156"/>
      <c r="AU111" s="156"/>
      <c r="AV111" s="156"/>
    </row>
    <row r="112" spans="1:48" ht="15" customHeight="1" x14ac:dyDescent="0.15">
      <c r="A112" s="150"/>
      <c r="B112" s="125"/>
      <c r="C112" s="129" t="s">
        <v>354</v>
      </c>
      <c r="D112" s="156">
        <v>17</v>
      </c>
      <c r="E112" s="156">
        <v>12</v>
      </c>
      <c r="F112" s="156">
        <v>9</v>
      </c>
      <c r="G112" s="156">
        <v>12</v>
      </c>
      <c r="H112" s="156">
        <v>12</v>
      </c>
      <c r="I112" s="156">
        <v>9</v>
      </c>
      <c r="J112" s="156">
        <v>0</v>
      </c>
      <c r="K112" s="156">
        <v>10</v>
      </c>
      <c r="L112" s="156">
        <v>8</v>
      </c>
      <c r="M112" s="156">
        <v>2</v>
      </c>
      <c r="N112" s="156">
        <v>0</v>
      </c>
      <c r="O112" s="156">
        <v>2</v>
      </c>
      <c r="P112" s="156">
        <v>17</v>
      </c>
      <c r="Q112" s="156">
        <v>11</v>
      </c>
      <c r="R112" s="156">
        <v>7</v>
      </c>
      <c r="S112" s="156">
        <v>10</v>
      </c>
      <c r="T112" s="156">
        <v>10</v>
      </c>
      <c r="U112" s="156">
        <v>4</v>
      </c>
      <c r="V112" s="156">
        <v>5</v>
      </c>
      <c r="W112" s="156">
        <v>5</v>
      </c>
      <c r="X112" s="156">
        <v>0</v>
      </c>
      <c r="Y112" s="156">
        <v>0</v>
      </c>
      <c r="Z112" s="156">
        <v>6</v>
      </c>
      <c r="AA112" s="156">
        <v>17</v>
      </c>
      <c r="AB112" s="156">
        <v>7</v>
      </c>
      <c r="AC112" s="156">
        <v>3</v>
      </c>
      <c r="AD112" s="156">
        <v>7</v>
      </c>
      <c r="AE112" s="156">
        <v>7</v>
      </c>
      <c r="AF112" s="156">
        <v>3</v>
      </c>
      <c r="AG112" s="156">
        <v>1</v>
      </c>
      <c r="AH112" s="156">
        <v>2</v>
      </c>
      <c r="AI112" s="156">
        <v>0</v>
      </c>
      <c r="AJ112" s="156">
        <v>0</v>
      </c>
      <c r="AK112" s="156">
        <v>10</v>
      </c>
      <c r="AL112" s="156">
        <v>17</v>
      </c>
      <c r="AM112" s="156">
        <v>7</v>
      </c>
      <c r="AN112" s="156">
        <v>2</v>
      </c>
      <c r="AO112" s="156">
        <v>5</v>
      </c>
      <c r="AP112" s="156">
        <v>5</v>
      </c>
      <c r="AQ112" s="156">
        <v>3</v>
      </c>
      <c r="AR112" s="156">
        <v>1</v>
      </c>
      <c r="AS112" s="156">
        <v>2</v>
      </c>
      <c r="AT112" s="156">
        <v>1</v>
      </c>
      <c r="AU112" s="156">
        <v>0</v>
      </c>
      <c r="AV112" s="156">
        <v>9</v>
      </c>
    </row>
    <row r="113" spans="1:48" ht="15" customHeight="1" x14ac:dyDescent="0.15">
      <c r="A113" s="150"/>
      <c r="B113" s="125"/>
      <c r="C113" s="129" t="s">
        <v>355</v>
      </c>
      <c r="D113" s="156">
        <v>37</v>
      </c>
      <c r="E113" s="156">
        <v>28</v>
      </c>
      <c r="F113" s="156">
        <v>28</v>
      </c>
      <c r="G113" s="156">
        <v>29</v>
      </c>
      <c r="H113" s="156">
        <v>33</v>
      </c>
      <c r="I113" s="156">
        <v>24</v>
      </c>
      <c r="J113" s="156">
        <v>0</v>
      </c>
      <c r="K113" s="156">
        <v>23</v>
      </c>
      <c r="L113" s="156">
        <v>26</v>
      </c>
      <c r="M113" s="156">
        <v>6</v>
      </c>
      <c r="N113" s="156">
        <v>1</v>
      </c>
      <c r="O113" s="156">
        <v>2</v>
      </c>
      <c r="P113" s="156">
        <v>37</v>
      </c>
      <c r="Q113" s="156">
        <v>31</v>
      </c>
      <c r="R113" s="156">
        <v>18</v>
      </c>
      <c r="S113" s="156">
        <v>31</v>
      </c>
      <c r="T113" s="156">
        <v>29</v>
      </c>
      <c r="U113" s="156">
        <v>22</v>
      </c>
      <c r="V113" s="156">
        <v>14</v>
      </c>
      <c r="W113" s="156">
        <v>20</v>
      </c>
      <c r="X113" s="156">
        <v>4</v>
      </c>
      <c r="Y113" s="156">
        <v>0</v>
      </c>
      <c r="Z113" s="156">
        <v>6</v>
      </c>
      <c r="AA113" s="156">
        <v>37</v>
      </c>
      <c r="AB113" s="156">
        <v>12</v>
      </c>
      <c r="AC113" s="156">
        <v>1</v>
      </c>
      <c r="AD113" s="156">
        <v>12</v>
      </c>
      <c r="AE113" s="156">
        <v>9</v>
      </c>
      <c r="AF113" s="156">
        <v>0</v>
      </c>
      <c r="AG113" s="156">
        <v>1</v>
      </c>
      <c r="AH113" s="156">
        <v>2</v>
      </c>
      <c r="AI113" s="156">
        <v>0</v>
      </c>
      <c r="AJ113" s="156">
        <v>4</v>
      </c>
      <c r="AK113" s="156">
        <v>21</v>
      </c>
      <c r="AL113" s="156">
        <v>37</v>
      </c>
      <c r="AM113" s="156">
        <v>19</v>
      </c>
      <c r="AN113" s="156">
        <v>3</v>
      </c>
      <c r="AO113" s="156">
        <v>14</v>
      </c>
      <c r="AP113" s="156">
        <v>13</v>
      </c>
      <c r="AQ113" s="156">
        <v>1</v>
      </c>
      <c r="AR113" s="156">
        <v>1</v>
      </c>
      <c r="AS113" s="156">
        <v>2</v>
      </c>
      <c r="AT113" s="156">
        <v>0</v>
      </c>
      <c r="AU113" s="156">
        <v>0</v>
      </c>
      <c r="AV113" s="156">
        <v>17</v>
      </c>
    </row>
    <row r="114" spans="1:48" ht="15" customHeight="1" x14ac:dyDescent="0.15">
      <c r="A114" s="150"/>
      <c r="B114" s="145"/>
      <c r="C114" s="130" t="s">
        <v>332</v>
      </c>
      <c r="D114" s="156">
        <v>3</v>
      </c>
      <c r="E114" s="156">
        <v>1</v>
      </c>
      <c r="F114" s="156">
        <v>1</v>
      </c>
      <c r="G114" s="156">
        <v>1</v>
      </c>
      <c r="H114" s="156">
        <v>1</v>
      </c>
      <c r="I114" s="156">
        <v>1</v>
      </c>
      <c r="J114" s="156">
        <v>0</v>
      </c>
      <c r="K114" s="156">
        <v>1</v>
      </c>
      <c r="L114" s="156">
        <v>1</v>
      </c>
      <c r="M114" s="156">
        <v>1</v>
      </c>
      <c r="N114" s="156">
        <v>0</v>
      </c>
      <c r="O114" s="156">
        <v>2</v>
      </c>
      <c r="P114" s="156">
        <v>3</v>
      </c>
      <c r="Q114" s="156">
        <v>1</v>
      </c>
      <c r="R114" s="156">
        <v>1</v>
      </c>
      <c r="S114" s="156">
        <v>1</v>
      </c>
      <c r="T114" s="156">
        <v>1</v>
      </c>
      <c r="U114" s="156">
        <v>1</v>
      </c>
      <c r="V114" s="156">
        <v>1</v>
      </c>
      <c r="W114" s="156">
        <v>1</v>
      </c>
      <c r="X114" s="156">
        <v>0</v>
      </c>
      <c r="Y114" s="156">
        <v>0</v>
      </c>
      <c r="Z114" s="156">
        <v>2</v>
      </c>
      <c r="AA114" s="156">
        <v>3</v>
      </c>
      <c r="AB114" s="156">
        <v>1</v>
      </c>
      <c r="AC114" s="156">
        <v>1</v>
      </c>
      <c r="AD114" s="156">
        <v>1</v>
      </c>
      <c r="AE114" s="156">
        <v>1</v>
      </c>
      <c r="AF114" s="156">
        <v>1</v>
      </c>
      <c r="AG114" s="156">
        <v>0</v>
      </c>
      <c r="AH114" s="156">
        <v>1</v>
      </c>
      <c r="AI114" s="156">
        <v>0</v>
      </c>
      <c r="AJ114" s="156">
        <v>0</v>
      </c>
      <c r="AK114" s="156">
        <v>2</v>
      </c>
      <c r="AL114" s="156">
        <v>3</v>
      </c>
      <c r="AM114" s="156">
        <v>1</v>
      </c>
      <c r="AN114" s="156">
        <v>1</v>
      </c>
      <c r="AO114" s="156">
        <v>0</v>
      </c>
      <c r="AP114" s="156">
        <v>0</v>
      </c>
      <c r="AQ114" s="156">
        <v>1</v>
      </c>
      <c r="AR114" s="156">
        <v>0</v>
      </c>
      <c r="AS114" s="156">
        <v>0</v>
      </c>
      <c r="AT114" s="156">
        <v>0</v>
      </c>
      <c r="AU114" s="156">
        <v>0</v>
      </c>
      <c r="AV114" s="156">
        <v>2</v>
      </c>
    </row>
    <row r="115" spans="1:48" ht="15" customHeight="1" x14ac:dyDescent="0.15">
      <c r="A115" s="150"/>
      <c r="B115" s="125" t="s">
        <v>345</v>
      </c>
      <c r="C115" s="126" t="s">
        <v>335</v>
      </c>
      <c r="D115" s="156">
        <v>503</v>
      </c>
      <c r="E115" s="156">
        <v>395</v>
      </c>
      <c r="F115" s="156">
        <v>310</v>
      </c>
      <c r="G115" s="156">
        <v>403</v>
      </c>
      <c r="H115" s="156">
        <v>407</v>
      </c>
      <c r="I115" s="156">
        <v>326</v>
      </c>
      <c r="J115" s="156">
        <v>0</v>
      </c>
      <c r="K115" s="156">
        <v>319</v>
      </c>
      <c r="L115" s="156">
        <v>304</v>
      </c>
      <c r="M115" s="156">
        <v>51</v>
      </c>
      <c r="N115" s="156">
        <v>0</v>
      </c>
      <c r="O115" s="156">
        <v>68</v>
      </c>
      <c r="P115" s="156">
        <v>503</v>
      </c>
      <c r="Q115" s="156">
        <v>290</v>
      </c>
      <c r="R115" s="156">
        <v>185</v>
      </c>
      <c r="S115" s="156">
        <v>283</v>
      </c>
      <c r="T115" s="156">
        <v>268</v>
      </c>
      <c r="U115" s="156">
        <v>186</v>
      </c>
      <c r="V115" s="156">
        <v>183</v>
      </c>
      <c r="W115" s="156">
        <v>159</v>
      </c>
      <c r="X115" s="156">
        <v>24</v>
      </c>
      <c r="Y115" s="156">
        <v>11</v>
      </c>
      <c r="Z115" s="156">
        <v>194</v>
      </c>
      <c r="AA115" s="156">
        <v>503</v>
      </c>
      <c r="AB115" s="156">
        <v>130</v>
      </c>
      <c r="AC115" s="156">
        <v>50</v>
      </c>
      <c r="AD115" s="156">
        <v>130</v>
      </c>
      <c r="AE115" s="156">
        <v>106</v>
      </c>
      <c r="AF115" s="156">
        <v>47</v>
      </c>
      <c r="AG115" s="156">
        <v>36</v>
      </c>
      <c r="AH115" s="156">
        <v>37</v>
      </c>
      <c r="AI115" s="156">
        <v>5</v>
      </c>
      <c r="AJ115" s="156">
        <v>20</v>
      </c>
      <c r="AK115" s="156">
        <v>343</v>
      </c>
      <c r="AL115" s="156">
        <v>503</v>
      </c>
      <c r="AM115" s="156">
        <v>234</v>
      </c>
      <c r="AN115" s="156">
        <v>85</v>
      </c>
      <c r="AO115" s="156">
        <v>223</v>
      </c>
      <c r="AP115" s="156">
        <v>201</v>
      </c>
      <c r="AQ115" s="156">
        <v>89</v>
      </c>
      <c r="AR115" s="156">
        <v>38</v>
      </c>
      <c r="AS115" s="156">
        <v>45</v>
      </c>
      <c r="AT115" s="156">
        <v>21</v>
      </c>
      <c r="AU115" s="156">
        <v>6</v>
      </c>
      <c r="AV115" s="156">
        <v>250</v>
      </c>
    </row>
    <row r="116" spans="1:48" ht="15" customHeight="1" x14ac:dyDescent="0.15">
      <c r="A116" s="150"/>
      <c r="B116" s="125"/>
      <c r="C116" s="130"/>
      <c r="D116" s="156"/>
      <c r="E116" s="156"/>
      <c r="F116" s="156"/>
      <c r="G116" s="156"/>
      <c r="H116" s="156"/>
      <c r="I116" s="156"/>
      <c r="J116" s="156"/>
      <c r="K116" s="156"/>
      <c r="L116" s="156"/>
      <c r="M116" s="156"/>
      <c r="N116" s="156"/>
      <c r="O116" s="156"/>
      <c r="P116" s="156"/>
      <c r="Q116" s="156"/>
      <c r="R116" s="156"/>
      <c r="S116" s="156"/>
      <c r="T116" s="156"/>
      <c r="U116" s="156"/>
      <c r="V116" s="156"/>
      <c r="W116" s="156"/>
      <c r="X116" s="156"/>
      <c r="Y116" s="156"/>
      <c r="Z116" s="156"/>
      <c r="AA116" s="156"/>
      <c r="AB116" s="156"/>
      <c r="AC116" s="156"/>
      <c r="AD116" s="156"/>
      <c r="AE116" s="156"/>
      <c r="AF116" s="156"/>
      <c r="AG116" s="156"/>
      <c r="AH116" s="156"/>
      <c r="AI116" s="156"/>
      <c r="AJ116" s="156"/>
      <c r="AK116" s="156"/>
      <c r="AL116" s="156"/>
      <c r="AM116" s="156"/>
      <c r="AN116" s="156"/>
      <c r="AO116" s="156"/>
      <c r="AP116" s="156"/>
      <c r="AQ116" s="156"/>
      <c r="AR116" s="156"/>
      <c r="AS116" s="156"/>
      <c r="AT116" s="156"/>
      <c r="AU116" s="156"/>
      <c r="AV116" s="156"/>
    </row>
    <row r="117" spans="1:48" ht="15" customHeight="1" x14ac:dyDescent="0.15">
      <c r="A117" s="150"/>
      <c r="B117" s="125"/>
      <c r="C117" s="129" t="s">
        <v>354</v>
      </c>
      <c r="D117" s="156">
        <v>138</v>
      </c>
      <c r="E117" s="156">
        <v>112</v>
      </c>
      <c r="F117" s="156">
        <v>91</v>
      </c>
      <c r="G117" s="156">
        <v>115</v>
      </c>
      <c r="H117" s="156">
        <v>116</v>
      </c>
      <c r="I117" s="156">
        <v>100</v>
      </c>
      <c r="J117" s="156">
        <v>0</v>
      </c>
      <c r="K117" s="156">
        <v>100</v>
      </c>
      <c r="L117" s="156">
        <v>92</v>
      </c>
      <c r="M117" s="156">
        <v>22</v>
      </c>
      <c r="N117" s="156">
        <v>0</v>
      </c>
      <c r="O117" s="156">
        <v>18</v>
      </c>
      <c r="P117" s="156">
        <v>138</v>
      </c>
      <c r="Q117" s="156">
        <v>67</v>
      </c>
      <c r="R117" s="156">
        <v>43</v>
      </c>
      <c r="S117" s="156">
        <v>67</v>
      </c>
      <c r="T117" s="156">
        <v>61</v>
      </c>
      <c r="U117" s="156">
        <v>46</v>
      </c>
      <c r="V117" s="156">
        <v>44</v>
      </c>
      <c r="W117" s="156">
        <v>44</v>
      </c>
      <c r="X117" s="156">
        <v>10</v>
      </c>
      <c r="Y117" s="156">
        <v>7</v>
      </c>
      <c r="Z117" s="156">
        <v>62</v>
      </c>
      <c r="AA117" s="156">
        <v>138</v>
      </c>
      <c r="AB117" s="156">
        <v>36</v>
      </c>
      <c r="AC117" s="156">
        <v>14</v>
      </c>
      <c r="AD117" s="156">
        <v>38</v>
      </c>
      <c r="AE117" s="156">
        <v>29</v>
      </c>
      <c r="AF117" s="156">
        <v>13</v>
      </c>
      <c r="AG117" s="156">
        <v>9</v>
      </c>
      <c r="AH117" s="156">
        <v>11</v>
      </c>
      <c r="AI117" s="156">
        <v>1</v>
      </c>
      <c r="AJ117" s="156">
        <v>9</v>
      </c>
      <c r="AK117" s="156">
        <v>90</v>
      </c>
      <c r="AL117" s="156">
        <v>138</v>
      </c>
      <c r="AM117" s="156">
        <v>68</v>
      </c>
      <c r="AN117" s="156">
        <v>23</v>
      </c>
      <c r="AO117" s="156">
        <v>68</v>
      </c>
      <c r="AP117" s="156">
        <v>54</v>
      </c>
      <c r="AQ117" s="156">
        <v>29</v>
      </c>
      <c r="AR117" s="156">
        <v>9</v>
      </c>
      <c r="AS117" s="156">
        <v>11</v>
      </c>
      <c r="AT117" s="156">
        <v>10</v>
      </c>
      <c r="AU117" s="156">
        <v>4</v>
      </c>
      <c r="AV117" s="156">
        <v>63</v>
      </c>
    </row>
    <row r="118" spans="1:48" ht="15" customHeight="1" x14ac:dyDescent="0.15">
      <c r="A118" s="150"/>
      <c r="B118" s="125"/>
      <c r="C118" s="129" t="s">
        <v>355</v>
      </c>
      <c r="D118" s="156">
        <v>336</v>
      </c>
      <c r="E118" s="156">
        <v>264</v>
      </c>
      <c r="F118" s="156">
        <v>204</v>
      </c>
      <c r="G118" s="156">
        <v>272</v>
      </c>
      <c r="H118" s="156">
        <v>271</v>
      </c>
      <c r="I118" s="156">
        <v>211</v>
      </c>
      <c r="J118" s="156">
        <v>0</v>
      </c>
      <c r="K118" s="156">
        <v>205</v>
      </c>
      <c r="L118" s="156">
        <v>196</v>
      </c>
      <c r="M118" s="156">
        <v>26</v>
      </c>
      <c r="N118" s="156">
        <v>0</v>
      </c>
      <c r="O118" s="156">
        <v>44</v>
      </c>
      <c r="P118" s="156">
        <v>336</v>
      </c>
      <c r="Q118" s="156">
        <v>208</v>
      </c>
      <c r="R118" s="156">
        <v>130</v>
      </c>
      <c r="S118" s="156">
        <v>202</v>
      </c>
      <c r="T118" s="156">
        <v>193</v>
      </c>
      <c r="U118" s="156">
        <v>129</v>
      </c>
      <c r="V118" s="156">
        <v>132</v>
      </c>
      <c r="W118" s="156">
        <v>107</v>
      </c>
      <c r="X118" s="156">
        <v>14</v>
      </c>
      <c r="Y118" s="156">
        <v>3</v>
      </c>
      <c r="Z118" s="156">
        <v>120</v>
      </c>
      <c r="AA118" s="156">
        <v>336</v>
      </c>
      <c r="AB118" s="156">
        <v>91</v>
      </c>
      <c r="AC118" s="156">
        <v>36</v>
      </c>
      <c r="AD118" s="156">
        <v>90</v>
      </c>
      <c r="AE118" s="156">
        <v>75</v>
      </c>
      <c r="AF118" s="156">
        <v>32</v>
      </c>
      <c r="AG118" s="156">
        <v>25</v>
      </c>
      <c r="AH118" s="156">
        <v>23</v>
      </c>
      <c r="AI118" s="156">
        <v>4</v>
      </c>
      <c r="AJ118" s="156">
        <v>9</v>
      </c>
      <c r="AK118" s="156">
        <v>230</v>
      </c>
      <c r="AL118" s="156">
        <v>336</v>
      </c>
      <c r="AM118" s="156">
        <v>152</v>
      </c>
      <c r="AN118" s="156">
        <v>59</v>
      </c>
      <c r="AO118" s="156">
        <v>144</v>
      </c>
      <c r="AP118" s="156">
        <v>136</v>
      </c>
      <c r="AQ118" s="156">
        <v>57</v>
      </c>
      <c r="AR118" s="156">
        <v>27</v>
      </c>
      <c r="AS118" s="156">
        <v>30</v>
      </c>
      <c r="AT118" s="156">
        <v>9</v>
      </c>
      <c r="AU118" s="156">
        <v>2</v>
      </c>
      <c r="AV118" s="156">
        <v>173</v>
      </c>
    </row>
    <row r="119" spans="1:48" ht="15" customHeight="1" x14ac:dyDescent="0.15">
      <c r="A119" s="152"/>
      <c r="B119" s="145"/>
      <c r="C119" s="130" t="s">
        <v>332</v>
      </c>
      <c r="D119" s="156">
        <v>29</v>
      </c>
      <c r="E119" s="156">
        <v>19</v>
      </c>
      <c r="F119" s="156">
        <v>15</v>
      </c>
      <c r="G119" s="156">
        <v>16</v>
      </c>
      <c r="H119" s="156">
        <v>20</v>
      </c>
      <c r="I119" s="156">
        <v>15</v>
      </c>
      <c r="J119" s="156">
        <v>0</v>
      </c>
      <c r="K119" s="156">
        <v>14</v>
      </c>
      <c r="L119" s="156">
        <v>16</v>
      </c>
      <c r="M119" s="156">
        <v>3</v>
      </c>
      <c r="N119" s="156">
        <v>0</v>
      </c>
      <c r="O119" s="156">
        <v>6</v>
      </c>
      <c r="P119" s="156">
        <v>29</v>
      </c>
      <c r="Q119" s="156">
        <v>15</v>
      </c>
      <c r="R119" s="156">
        <v>12</v>
      </c>
      <c r="S119" s="156">
        <v>14</v>
      </c>
      <c r="T119" s="156">
        <v>14</v>
      </c>
      <c r="U119" s="156">
        <v>11</v>
      </c>
      <c r="V119" s="156">
        <v>7</v>
      </c>
      <c r="W119" s="156">
        <v>8</v>
      </c>
      <c r="X119" s="156">
        <v>0</v>
      </c>
      <c r="Y119" s="156">
        <v>1</v>
      </c>
      <c r="Z119" s="156">
        <v>12</v>
      </c>
      <c r="AA119" s="156">
        <v>29</v>
      </c>
      <c r="AB119" s="156">
        <v>3</v>
      </c>
      <c r="AC119" s="156">
        <v>0</v>
      </c>
      <c r="AD119" s="156">
        <v>2</v>
      </c>
      <c r="AE119" s="156">
        <v>2</v>
      </c>
      <c r="AF119" s="156">
        <v>2</v>
      </c>
      <c r="AG119" s="156">
        <v>2</v>
      </c>
      <c r="AH119" s="156">
        <v>3</v>
      </c>
      <c r="AI119" s="156">
        <v>0</v>
      </c>
      <c r="AJ119" s="156">
        <v>2</v>
      </c>
      <c r="AK119" s="156">
        <v>23</v>
      </c>
      <c r="AL119" s="156">
        <v>29</v>
      </c>
      <c r="AM119" s="156">
        <v>14</v>
      </c>
      <c r="AN119" s="156">
        <v>3</v>
      </c>
      <c r="AO119" s="156">
        <v>11</v>
      </c>
      <c r="AP119" s="156">
        <v>11</v>
      </c>
      <c r="AQ119" s="156">
        <v>3</v>
      </c>
      <c r="AR119" s="156">
        <v>2</v>
      </c>
      <c r="AS119" s="156">
        <v>4</v>
      </c>
      <c r="AT119" s="156">
        <v>2</v>
      </c>
      <c r="AU119" s="156">
        <v>0</v>
      </c>
      <c r="AV119" s="156">
        <v>14</v>
      </c>
    </row>
    <row r="120" spans="1:48" ht="15" customHeight="1" x14ac:dyDescent="0.15">
      <c r="A120" s="124" t="s">
        <v>356</v>
      </c>
      <c r="B120" s="125" t="s">
        <v>334</v>
      </c>
      <c r="C120" s="126" t="s">
        <v>335</v>
      </c>
      <c r="D120" s="156">
        <v>577</v>
      </c>
      <c r="E120" s="156">
        <v>471</v>
      </c>
      <c r="F120" s="156">
        <v>389</v>
      </c>
      <c r="G120" s="156">
        <v>489</v>
      </c>
      <c r="H120" s="156">
        <v>491</v>
      </c>
      <c r="I120" s="156">
        <v>442</v>
      </c>
      <c r="J120" s="156">
        <v>454</v>
      </c>
      <c r="K120" s="156">
        <v>411</v>
      </c>
      <c r="L120" s="156">
        <v>377</v>
      </c>
      <c r="M120" s="156">
        <v>64</v>
      </c>
      <c r="N120" s="156">
        <v>2</v>
      </c>
      <c r="O120" s="156">
        <v>49</v>
      </c>
      <c r="P120" s="156">
        <v>577</v>
      </c>
      <c r="Q120" s="156">
        <v>345</v>
      </c>
      <c r="R120" s="156">
        <v>220</v>
      </c>
      <c r="S120" s="156">
        <v>340</v>
      </c>
      <c r="T120" s="156">
        <v>328</v>
      </c>
      <c r="U120" s="156">
        <v>258</v>
      </c>
      <c r="V120" s="156">
        <v>226</v>
      </c>
      <c r="W120" s="156">
        <v>216</v>
      </c>
      <c r="X120" s="156">
        <v>32</v>
      </c>
      <c r="Y120" s="156">
        <v>12</v>
      </c>
      <c r="Z120" s="156">
        <v>203</v>
      </c>
      <c r="AA120" s="156">
        <v>577</v>
      </c>
      <c r="AB120" s="156">
        <v>154</v>
      </c>
      <c r="AC120" s="156">
        <v>55</v>
      </c>
      <c r="AD120" s="156">
        <v>150</v>
      </c>
      <c r="AE120" s="156">
        <v>122</v>
      </c>
      <c r="AF120" s="156">
        <v>64</v>
      </c>
      <c r="AG120" s="156">
        <v>39</v>
      </c>
      <c r="AH120" s="156">
        <v>41</v>
      </c>
      <c r="AI120" s="156">
        <v>10</v>
      </c>
      <c r="AJ120" s="156">
        <v>19</v>
      </c>
      <c r="AK120" s="156">
        <v>396</v>
      </c>
      <c r="AL120" s="156">
        <v>577</v>
      </c>
      <c r="AM120" s="156">
        <v>270</v>
      </c>
      <c r="AN120" s="156">
        <v>119</v>
      </c>
      <c r="AO120" s="156">
        <v>266</v>
      </c>
      <c r="AP120" s="156">
        <v>227</v>
      </c>
      <c r="AQ120" s="156">
        <v>99</v>
      </c>
      <c r="AR120" s="156">
        <v>50</v>
      </c>
      <c r="AS120" s="156">
        <v>50</v>
      </c>
      <c r="AT120" s="156">
        <v>26</v>
      </c>
      <c r="AU120" s="156">
        <v>8</v>
      </c>
      <c r="AV120" s="156">
        <v>279</v>
      </c>
    </row>
    <row r="121" spans="1:48" ht="15" customHeight="1" x14ac:dyDescent="0.15">
      <c r="A121" s="150" t="s">
        <v>465</v>
      </c>
      <c r="B121" s="125"/>
      <c r="C121" s="130"/>
      <c r="D121" s="156"/>
      <c r="E121" s="156"/>
      <c r="F121" s="156"/>
      <c r="G121" s="156"/>
      <c r="H121" s="156"/>
      <c r="I121" s="156"/>
      <c r="J121" s="156"/>
      <c r="K121" s="156"/>
      <c r="L121" s="156"/>
      <c r="M121" s="156"/>
      <c r="N121" s="156"/>
      <c r="O121" s="156"/>
      <c r="P121" s="156"/>
      <c r="Q121" s="156"/>
      <c r="R121" s="156"/>
      <c r="S121" s="156"/>
      <c r="T121" s="156"/>
      <c r="U121" s="156"/>
      <c r="V121" s="156"/>
      <c r="W121" s="156"/>
      <c r="X121" s="156"/>
      <c r="Y121" s="156"/>
      <c r="Z121" s="156"/>
      <c r="AA121" s="156"/>
      <c r="AB121" s="156"/>
      <c r="AC121" s="156"/>
      <c r="AD121" s="156"/>
      <c r="AE121" s="156"/>
      <c r="AF121" s="156"/>
      <c r="AG121" s="156"/>
      <c r="AH121" s="156"/>
      <c r="AI121" s="156"/>
      <c r="AJ121" s="156"/>
      <c r="AK121" s="156"/>
      <c r="AL121" s="156"/>
      <c r="AM121" s="156"/>
      <c r="AN121" s="156"/>
      <c r="AO121" s="156"/>
      <c r="AP121" s="156"/>
      <c r="AQ121" s="156"/>
      <c r="AR121" s="156"/>
      <c r="AS121" s="156"/>
      <c r="AT121" s="156"/>
      <c r="AU121" s="156"/>
      <c r="AV121" s="156"/>
    </row>
    <row r="122" spans="1:48" ht="15" customHeight="1" x14ac:dyDescent="0.15">
      <c r="A122" s="150" t="s">
        <v>466</v>
      </c>
      <c r="B122" s="125"/>
      <c r="C122" s="153" t="s">
        <v>360</v>
      </c>
      <c r="D122" s="156">
        <v>319</v>
      </c>
      <c r="E122" s="156">
        <v>262</v>
      </c>
      <c r="F122" s="156">
        <v>222</v>
      </c>
      <c r="G122" s="156">
        <v>275</v>
      </c>
      <c r="H122" s="156">
        <v>275</v>
      </c>
      <c r="I122" s="156">
        <v>256</v>
      </c>
      <c r="J122" s="156">
        <v>261</v>
      </c>
      <c r="K122" s="156">
        <v>236</v>
      </c>
      <c r="L122" s="156">
        <v>211</v>
      </c>
      <c r="M122" s="156">
        <v>39</v>
      </c>
      <c r="N122" s="156">
        <v>0</v>
      </c>
      <c r="O122" s="156">
        <v>26</v>
      </c>
      <c r="P122" s="156">
        <v>319</v>
      </c>
      <c r="Q122" s="156">
        <v>173</v>
      </c>
      <c r="R122" s="156">
        <v>121</v>
      </c>
      <c r="S122" s="156">
        <v>171</v>
      </c>
      <c r="T122" s="156">
        <v>165</v>
      </c>
      <c r="U122" s="156">
        <v>141</v>
      </c>
      <c r="V122" s="156">
        <v>113</v>
      </c>
      <c r="W122" s="156">
        <v>110</v>
      </c>
      <c r="X122" s="156">
        <v>22</v>
      </c>
      <c r="Y122" s="156">
        <v>10</v>
      </c>
      <c r="Z122" s="156">
        <v>123</v>
      </c>
      <c r="AA122" s="156">
        <v>319</v>
      </c>
      <c r="AB122" s="156">
        <v>72</v>
      </c>
      <c r="AC122" s="156">
        <v>31</v>
      </c>
      <c r="AD122" s="156">
        <v>71</v>
      </c>
      <c r="AE122" s="156">
        <v>57</v>
      </c>
      <c r="AF122" s="156">
        <v>33</v>
      </c>
      <c r="AG122" s="156">
        <v>20</v>
      </c>
      <c r="AH122" s="156">
        <v>22</v>
      </c>
      <c r="AI122" s="156">
        <v>7</v>
      </c>
      <c r="AJ122" s="156">
        <v>15</v>
      </c>
      <c r="AK122" s="156">
        <v>228</v>
      </c>
      <c r="AL122" s="156">
        <v>319</v>
      </c>
      <c r="AM122" s="156">
        <v>157</v>
      </c>
      <c r="AN122" s="156">
        <v>79</v>
      </c>
      <c r="AO122" s="156">
        <v>156</v>
      </c>
      <c r="AP122" s="156">
        <v>132</v>
      </c>
      <c r="AQ122" s="156">
        <v>62</v>
      </c>
      <c r="AR122" s="156">
        <v>30</v>
      </c>
      <c r="AS122" s="156">
        <v>32</v>
      </c>
      <c r="AT122" s="156">
        <v>20</v>
      </c>
      <c r="AU122" s="156">
        <v>7</v>
      </c>
      <c r="AV122" s="156">
        <v>144</v>
      </c>
    </row>
    <row r="123" spans="1:48" ht="15" customHeight="1" x14ac:dyDescent="0.15">
      <c r="A123" s="150"/>
      <c r="B123" s="125"/>
      <c r="C123" s="153" t="s">
        <v>361</v>
      </c>
      <c r="D123" s="156">
        <v>193</v>
      </c>
      <c r="E123" s="156">
        <v>155</v>
      </c>
      <c r="F123" s="156">
        <v>124</v>
      </c>
      <c r="G123" s="156">
        <v>162</v>
      </c>
      <c r="H123" s="156">
        <v>164</v>
      </c>
      <c r="I123" s="156">
        <v>145</v>
      </c>
      <c r="J123" s="156">
        <v>149</v>
      </c>
      <c r="K123" s="156">
        <v>132</v>
      </c>
      <c r="L123" s="156">
        <v>132</v>
      </c>
      <c r="M123" s="156">
        <v>20</v>
      </c>
      <c r="N123" s="156">
        <v>1</v>
      </c>
      <c r="O123" s="156">
        <v>15</v>
      </c>
      <c r="P123" s="156">
        <v>193</v>
      </c>
      <c r="Q123" s="156">
        <v>126</v>
      </c>
      <c r="R123" s="156">
        <v>69</v>
      </c>
      <c r="S123" s="156">
        <v>125</v>
      </c>
      <c r="T123" s="156">
        <v>119</v>
      </c>
      <c r="U123" s="156">
        <v>86</v>
      </c>
      <c r="V123" s="156">
        <v>80</v>
      </c>
      <c r="W123" s="156">
        <v>79</v>
      </c>
      <c r="X123" s="156">
        <v>7</v>
      </c>
      <c r="Y123" s="156">
        <v>2</v>
      </c>
      <c r="Z123" s="156">
        <v>61</v>
      </c>
      <c r="AA123" s="156">
        <v>193</v>
      </c>
      <c r="AB123" s="156">
        <v>56</v>
      </c>
      <c r="AC123" s="156">
        <v>14</v>
      </c>
      <c r="AD123" s="156">
        <v>54</v>
      </c>
      <c r="AE123" s="156">
        <v>41</v>
      </c>
      <c r="AF123" s="156">
        <v>19</v>
      </c>
      <c r="AG123" s="156">
        <v>9</v>
      </c>
      <c r="AH123" s="156">
        <v>12</v>
      </c>
      <c r="AI123" s="156">
        <v>2</v>
      </c>
      <c r="AJ123" s="156">
        <v>4</v>
      </c>
      <c r="AK123" s="156">
        <v>130</v>
      </c>
      <c r="AL123" s="156">
        <v>193</v>
      </c>
      <c r="AM123" s="156">
        <v>91</v>
      </c>
      <c r="AN123" s="156">
        <v>34</v>
      </c>
      <c r="AO123" s="156">
        <v>89</v>
      </c>
      <c r="AP123" s="156">
        <v>77</v>
      </c>
      <c r="AQ123" s="156">
        <v>31</v>
      </c>
      <c r="AR123" s="156">
        <v>14</v>
      </c>
      <c r="AS123" s="156">
        <v>13</v>
      </c>
      <c r="AT123" s="156">
        <v>3</v>
      </c>
      <c r="AU123" s="156">
        <v>1</v>
      </c>
      <c r="AV123" s="156">
        <v>97</v>
      </c>
    </row>
    <row r="124" spans="1:48" ht="15" customHeight="1" x14ac:dyDescent="0.15">
      <c r="A124" s="150"/>
      <c r="B124" s="125"/>
      <c r="C124" s="153" t="s">
        <v>362</v>
      </c>
      <c r="D124" s="156">
        <v>38</v>
      </c>
      <c r="E124" s="156">
        <v>36</v>
      </c>
      <c r="F124" s="156">
        <v>26</v>
      </c>
      <c r="G124" s="156">
        <v>33</v>
      </c>
      <c r="H124" s="156">
        <v>33</v>
      </c>
      <c r="I124" s="156">
        <v>25</v>
      </c>
      <c r="J124" s="156">
        <v>29</v>
      </c>
      <c r="K124" s="156">
        <v>26</v>
      </c>
      <c r="L124" s="156">
        <v>23</v>
      </c>
      <c r="M124" s="156">
        <v>4</v>
      </c>
      <c r="N124" s="156">
        <v>0</v>
      </c>
      <c r="O124" s="156">
        <v>2</v>
      </c>
      <c r="P124" s="156">
        <v>38</v>
      </c>
      <c r="Q124" s="156">
        <v>32</v>
      </c>
      <c r="R124" s="156">
        <v>18</v>
      </c>
      <c r="S124" s="156">
        <v>30</v>
      </c>
      <c r="T124" s="156">
        <v>30</v>
      </c>
      <c r="U124" s="156">
        <v>19</v>
      </c>
      <c r="V124" s="156">
        <v>24</v>
      </c>
      <c r="W124" s="156">
        <v>19</v>
      </c>
      <c r="X124" s="156">
        <v>2</v>
      </c>
      <c r="Y124" s="156">
        <v>0</v>
      </c>
      <c r="Z124" s="156">
        <v>6</v>
      </c>
      <c r="AA124" s="156">
        <v>38</v>
      </c>
      <c r="AB124" s="156">
        <v>17</v>
      </c>
      <c r="AC124" s="156">
        <v>5</v>
      </c>
      <c r="AD124" s="156">
        <v>16</v>
      </c>
      <c r="AE124" s="156">
        <v>15</v>
      </c>
      <c r="AF124" s="156">
        <v>7</v>
      </c>
      <c r="AG124" s="156">
        <v>6</v>
      </c>
      <c r="AH124" s="156">
        <v>5</v>
      </c>
      <c r="AI124" s="156">
        <v>1</v>
      </c>
      <c r="AJ124" s="156">
        <v>0</v>
      </c>
      <c r="AK124" s="156">
        <v>21</v>
      </c>
      <c r="AL124" s="156">
        <v>38</v>
      </c>
      <c r="AM124" s="156">
        <v>12</v>
      </c>
      <c r="AN124" s="156">
        <v>2</v>
      </c>
      <c r="AO124" s="156">
        <v>12</v>
      </c>
      <c r="AP124" s="156">
        <v>9</v>
      </c>
      <c r="AQ124" s="156">
        <v>2</v>
      </c>
      <c r="AR124" s="156">
        <v>2</v>
      </c>
      <c r="AS124" s="156">
        <v>2</v>
      </c>
      <c r="AT124" s="156">
        <v>0</v>
      </c>
      <c r="AU124" s="156">
        <v>0</v>
      </c>
      <c r="AV124" s="156">
        <v>23</v>
      </c>
    </row>
    <row r="125" spans="1:48" ht="15" customHeight="1" x14ac:dyDescent="0.15">
      <c r="A125" s="150"/>
      <c r="B125" s="145"/>
      <c r="C125" s="154" t="s">
        <v>332</v>
      </c>
      <c r="D125" s="156">
        <v>27</v>
      </c>
      <c r="E125" s="156">
        <v>18</v>
      </c>
      <c r="F125" s="156">
        <v>17</v>
      </c>
      <c r="G125" s="156">
        <v>19</v>
      </c>
      <c r="H125" s="156">
        <v>19</v>
      </c>
      <c r="I125" s="156">
        <v>16</v>
      </c>
      <c r="J125" s="156">
        <v>15</v>
      </c>
      <c r="K125" s="156">
        <v>17</v>
      </c>
      <c r="L125" s="156">
        <v>11</v>
      </c>
      <c r="M125" s="156">
        <v>1</v>
      </c>
      <c r="N125" s="156">
        <v>1</v>
      </c>
      <c r="O125" s="156">
        <v>6</v>
      </c>
      <c r="P125" s="156">
        <v>27</v>
      </c>
      <c r="Q125" s="156">
        <v>14</v>
      </c>
      <c r="R125" s="156">
        <v>12</v>
      </c>
      <c r="S125" s="156">
        <v>14</v>
      </c>
      <c r="T125" s="156">
        <v>14</v>
      </c>
      <c r="U125" s="156">
        <v>12</v>
      </c>
      <c r="V125" s="156">
        <v>9</v>
      </c>
      <c r="W125" s="156">
        <v>8</v>
      </c>
      <c r="X125" s="156">
        <v>1</v>
      </c>
      <c r="Y125" s="156">
        <v>0</v>
      </c>
      <c r="Z125" s="156">
        <v>13</v>
      </c>
      <c r="AA125" s="156">
        <v>27</v>
      </c>
      <c r="AB125" s="156">
        <v>9</v>
      </c>
      <c r="AC125" s="156">
        <v>5</v>
      </c>
      <c r="AD125" s="156">
        <v>9</v>
      </c>
      <c r="AE125" s="156">
        <v>9</v>
      </c>
      <c r="AF125" s="156">
        <v>5</v>
      </c>
      <c r="AG125" s="156">
        <v>4</v>
      </c>
      <c r="AH125" s="156">
        <v>2</v>
      </c>
      <c r="AI125" s="156">
        <v>0</v>
      </c>
      <c r="AJ125" s="156">
        <v>0</v>
      </c>
      <c r="AK125" s="156">
        <v>17</v>
      </c>
      <c r="AL125" s="156">
        <v>27</v>
      </c>
      <c r="AM125" s="156">
        <v>10</v>
      </c>
      <c r="AN125" s="156">
        <v>4</v>
      </c>
      <c r="AO125" s="156">
        <v>9</v>
      </c>
      <c r="AP125" s="156">
        <v>9</v>
      </c>
      <c r="AQ125" s="156">
        <v>4</v>
      </c>
      <c r="AR125" s="156">
        <v>4</v>
      </c>
      <c r="AS125" s="156">
        <v>3</v>
      </c>
      <c r="AT125" s="156">
        <v>3</v>
      </c>
      <c r="AU125" s="156">
        <v>0</v>
      </c>
      <c r="AV125" s="156">
        <v>15</v>
      </c>
    </row>
    <row r="126" spans="1:48" ht="15" customHeight="1" x14ac:dyDescent="0.15">
      <c r="A126" s="150"/>
      <c r="B126" s="125" t="s">
        <v>342</v>
      </c>
      <c r="C126" s="126" t="s">
        <v>335</v>
      </c>
      <c r="D126" s="156">
        <v>57</v>
      </c>
      <c r="E126" s="156">
        <v>41</v>
      </c>
      <c r="F126" s="156">
        <v>38</v>
      </c>
      <c r="G126" s="156">
        <v>42</v>
      </c>
      <c r="H126" s="156">
        <v>46</v>
      </c>
      <c r="I126" s="156">
        <v>34</v>
      </c>
      <c r="J126" s="156">
        <v>0</v>
      </c>
      <c r="K126" s="156">
        <v>34</v>
      </c>
      <c r="L126" s="156">
        <v>35</v>
      </c>
      <c r="M126" s="156">
        <v>9</v>
      </c>
      <c r="N126" s="156">
        <v>1</v>
      </c>
      <c r="O126" s="156">
        <v>6</v>
      </c>
      <c r="P126" s="156">
        <v>57</v>
      </c>
      <c r="Q126" s="156">
        <v>43</v>
      </c>
      <c r="R126" s="156">
        <v>26</v>
      </c>
      <c r="S126" s="156">
        <v>42</v>
      </c>
      <c r="T126" s="156">
        <v>40</v>
      </c>
      <c r="U126" s="156">
        <v>27</v>
      </c>
      <c r="V126" s="156">
        <v>20</v>
      </c>
      <c r="W126" s="156">
        <v>26</v>
      </c>
      <c r="X126" s="156">
        <v>4</v>
      </c>
      <c r="Y126" s="156">
        <v>0</v>
      </c>
      <c r="Z126" s="156">
        <v>14</v>
      </c>
      <c r="AA126" s="156">
        <v>57</v>
      </c>
      <c r="AB126" s="156">
        <v>20</v>
      </c>
      <c r="AC126" s="156">
        <v>5</v>
      </c>
      <c r="AD126" s="156">
        <v>20</v>
      </c>
      <c r="AE126" s="156">
        <v>17</v>
      </c>
      <c r="AF126" s="156">
        <v>4</v>
      </c>
      <c r="AG126" s="156">
        <v>2</v>
      </c>
      <c r="AH126" s="156">
        <v>5</v>
      </c>
      <c r="AI126" s="156">
        <v>0</v>
      </c>
      <c r="AJ126" s="156">
        <v>4</v>
      </c>
      <c r="AK126" s="156">
        <v>33</v>
      </c>
      <c r="AL126" s="156">
        <v>57</v>
      </c>
      <c r="AM126" s="156">
        <v>27</v>
      </c>
      <c r="AN126" s="156">
        <v>6</v>
      </c>
      <c r="AO126" s="156">
        <v>19</v>
      </c>
      <c r="AP126" s="156">
        <v>18</v>
      </c>
      <c r="AQ126" s="156">
        <v>5</v>
      </c>
      <c r="AR126" s="156">
        <v>2</v>
      </c>
      <c r="AS126" s="156">
        <v>4</v>
      </c>
      <c r="AT126" s="156">
        <v>1</v>
      </c>
      <c r="AU126" s="156">
        <v>0</v>
      </c>
      <c r="AV126" s="156">
        <v>28</v>
      </c>
    </row>
    <row r="127" spans="1:48" ht="15" customHeight="1" x14ac:dyDescent="0.15">
      <c r="A127" s="150"/>
      <c r="B127" s="125" t="s">
        <v>343</v>
      </c>
      <c r="C127" s="130"/>
      <c r="D127" s="156"/>
      <c r="E127" s="156"/>
      <c r="F127" s="156"/>
      <c r="G127" s="156"/>
      <c r="H127" s="156"/>
      <c r="I127" s="156"/>
      <c r="J127" s="156"/>
      <c r="K127" s="156"/>
      <c r="L127" s="156"/>
      <c r="M127" s="156"/>
      <c r="N127" s="156"/>
      <c r="O127" s="156"/>
      <c r="P127" s="156"/>
      <c r="Q127" s="156"/>
      <c r="R127" s="156"/>
      <c r="S127" s="156"/>
      <c r="T127" s="156"/>
      <c r="U127" s="156"/>
      <c r="V127" s="156"/>
      <c r="W127" s="156"/>
      <c r="X127" s="156"/>
      <c r="Y127" s="156"/>
      <c r="Z127" s="156"/>
      <c r="AA127" s="156"/>
      <c r="AB127" s="156"/>
      <c r="AC127" s="156"/>
      <c r="AD127" s="156"/>
      <c r="AE127" s="156"/>
      <c r="AF127" s="156"/>
      <c r="AG127" s="156"/>
      <c r="AH127" s="156"/>
      <c r="AI127" s="156"/>
      <c r="AJ127" s="156"/>
      <c r="AK127" s="156"/>
      <c r="AL127" s="156"/>
      <c r="AM127" s="156"/>
      <c r="AN127" s="156"/>
      <c r="AO127" s="156"/>
      <c r="AP127" s="156"/>
      <c r="AQ127" s="156"/>
      <c r="AR127" s="156"/>
      <c r="AS127" s="156"/>
      <c r="AT127" s="156"/>
      <c r="AU127" s="156"/>
      <c r="AV127" s="156"/>
    </row>
    <row r="128" spans="1:48" ht="15" customHeight="1" x14ac:dyDescent="0.15">
      <c r="A128" s="150"/>
      <c r="B128" s="125"/>
      <c r="C128" s="153" t="s">
        <v>360</v>
      </c>
      <c r="D128" s="156">
        <v>26</v>
      </c>
      <c r="E128" s="156">
        <v>19</v>
      </c>
      <c r="F128" s="156">
        <v>17</v>
      </c>
      <c r="G128" s="156">
        <v>18</v>
      </c>
      <c r="H128" s="156">
        <v>21</v>
      </c>
      <c r="I128" s="156">
        <v>16</v>
      </c>
      <c r="J128" s="156">
        <v>0</v>
      </c>
      <c r="K128" s="156">
        <v>17</v>
      </c>
      <c r="L128" s="156">
        <v>15</v>
      </c>
      <c r="M128" s="156">
        <v>4</v>
      </c>
      <c r="N128" s="156">
        <v>0</v>
      </c>
      <c r="O128" s="156">
        <v>2</v>
      </c>
      <c r="P128" s="156">
        <v>26</v>
      </c>
      <c r="Q128" s="156">
        <v>20</v>
      </c>
      <c r="R128" s="156">
        <v>14</v>
      </c>
      <c r="S128" s="156">
        <v>19</v>
      </c>
      <c r="T128" s="156">
        <v>18</v>
      </c>
      <c r="U128" s="156">
        <v>13</v>
      </c>
      <c r="V128" s="156">
        <v>9</v>
      </c>
      <c r="W128" s="156">
        <v>13</v>
      </c>
      <c r="X128" s="156">
        <v>3</v>
      </c>
      <c r="Y128" s="156">
        <v>0</v>
      </c>
      <c r="Z128" s="156">
        <v>6</v>
      </c>
      <c r="AA128" s="156">
        <v>26</v>
      </c>
      <c r="AB128" s="156">
        <v>9</v>
      </c>
      <c r="AC128" s="156">
        <v>4</v>
      </c>
      <c r="AD128" s="156">
        <v>9</v>
      </c>
      <c r="AE128" s="156">
        <v>7</v>
      </c>
      <c r="AF128" s="156">
        <v>3</v>
      </c>
      <c r="AG128" s="156">
        <v>2</v>
      </c>
      <c r="AH128" s="156">
        <v>3</v>
      </c>
      <c r="AI128" s="156">
        <v>0</v>
      </c>
      <c r="AJ128" s="156">
        <v>1</v>
      </c>
      <c r="AK128" s="156">
        <v>16</v>
      </c>
      <c r="AL128" s="156">
        <v>26</v>
      </c>
      <c r="AM128" s="156">
        <v>12</v>
      </c>
      <c r="AN128" s="156">
        <v>2</v>
      </c>
      <c r="AO128" s="156">
        <v>7</v>
      </c>
      <c r="AP128" s="156">
        <v>6</v>
      </c>
      <c r="AQ128" s="156">
        <v>2</v>
      </c>
      <c r="AR128" s="156">
        <v>1</v>
      </c>
      <c r="AS128" s="156">
        <v>2</v>
      </c>
      <c r="AT128" s="156">
        <v>0</v>
      </c>
      <c r="AU128" s="156">
        <v>0</v>
      </c>
      <c r="AV128" s="156">
        <v>13</v>
      </c>
    </row>
    <row r="129" spans="1:48" ht="15" customHeight="1" x14ac:dyDescent="0.15">
      <c r="A129" s="150"/>
      <c r="B129" s="125"/>
      <c r="C129" s="153" t="s">
        <v>361</v>
      </c>
      <c r="D129" s="156">
        <v>18</v>
      </c>
      <c r="E129" s="156">
        <v>13</v>
      </c>
      <c r="F129" s="156">
        <v>14</v>
      </c>
      <c r="G129" s="156">
        <v>15</v>
      </c>
      <c r="H129" s="156">
        <v>16</v>
      </c>
      <c r="I129" s="156">
        <v>11</v>
      </c>
      <c r="J129" s="156">
        <v>0</v>
      </c>
      <c r="K129" s="156">
        <v>12</v>
      </c>
      <c r="L129" s="156">
        <v>11</v>
      </c>
      <c r="M129" s="156">
        <v>4</v>
      </c>
      <c r="N129" s="156">
        <v>1</v>
      </c>
      <c r="O129" s="156">
        <v>1</v>
      </c>
      <c r="P129" s="156">
        <v>18</v>
      </c>
      <c r="Q129" s="156">
        <v>14</v>
      </c>
      <c r="R129" s="156">
        <v>9</v>
      </c>
      <c r="S129" s="156">
        <v>14</v>
      </c>
      <c r="T129" s="156">
        <v>14</v>
      </c>
      <c r="U129" s="156">
        <v>7</v>
      </c>
      <c r="V129" s="156">
        <v>5</v>
      </c>
      <c r="W129" s="156">
        <v>6</v>
      </c>
      <c r="X129" s="156">
        <v>1</v>
      </c>
      <c r="Y129" s="156">
        <v>0</v>
      </c>
      <c r="Z129" s="156">
        <v>4</v>
      </c>
      <c r="AA129" s="156">
        <v>18</v>
      </c>
      <c r="AB129" s="156">
        <v>6</v>
      </c>
      <c r="AC129" s="156">
        <v>0</v>
      </c>
      <c r="AD129" s="156">
        <v>6</v>
      </c>
      <c r="AE129" s="156">
        <v>6</v>
      </c>
      <c r="AF129" s="156">
        <v>0</v>
      </c>
      <c r="AG129" s="156">
        <v>0</v>
      </c>
      <c r="AH129" s="156">
        <v>0</v>
      </c>
      <c r="AI129" s="156">
        <v>0</v>
      </c>
      <c r="AJ129" s="156">
        <v>3</v>
      </c>
      <c r="AK129" s="156">
        <v>9</v>
      </c>
      <c r="AL129" s="156">
        <v>18</v>
      </c>
      <c r="AM129" s="156">
        <v>10</v>
      </c>
      <c r="AN129" s="156">
        <v>2</v>
      </c>
      <c r="AO129" s="156">
        <v>9</v>
      </c>
      <c r="AP129" s="156">
        <v>9</v>
      </c>
      <c r="AQ129" s="156">
        <v>1</v>
      </c>
      <c r="AR129" s="156">
        <v>1</v>
      </c>
      <c r="AS129" s="156">
        <v>2</v>
      </c>
      <c r="AT129" s="156">
        <v>1</v>
      </c>
      <c r="AU129" s="156">
        <v>0</v>
      </c>
      <c r="AV129" s="156">
        <v>7</v>
      </c>
    </row>
    <row r="130" spans="1:48" ht="15" customHeight="1" x14ac:dyDescent="0.15">
      <c r="A130" s="150"/>
      <c r="B130" s="125"/>
      <c r="C130" s="153" t="s">
        <v>362</v>
      </c>
      <c r="D130" s="156">
        <v>6</v>
      </c>
      <c r="E130" s="156">
        <v>5</v>
      </c>
      <c r="F130" s="156">
        <v>3</v>
      </c>
      <c r="G130" s="156">
        <v>5</v>
      </c>
      <c r="H130" s="156">
        <v>5</v>
      </c>
      <c r="I130" s="156">
        <v>4</v>
      </c>
      <c r="J130" s="156">
        <v>0</v>
      </c>
      <c r="K130" s="156">
        <v>2</v>
      </c>
      <c r="L130" s="156">
        <v>4</v>
      </c>
      <c r="M130" s="156">
        <v>0</v>
      </c>
      <c r="N130" s="156">
        <v>0</v>
      </c>
      <c r="O130" s="156">
        <v>1</v>
      </c>
      <c r="P130" s="156">
        <v>6</v>
      </c>
      <c r="Q130" s="156">
        <v>6</v>
      </c>
      <c r="R130" s="156">
        <v>1</v>
      </c>
      <c r="S130" s="156">
        <v>6</v>
      </c>
      <c r="T130" s="156">
        <v>5</v>
      </c>
      <c r="U130" s="156">
        <v>4</v>
      </c>
      <c r="V130" s="156">
        <v>3</v>
      </c>
      <c r="W130" s="156">
        <v>4</v>
      </c>
      <c r="X130" s="156">
        <v>0</v>
      </c>
      <c r="Y130" s="156">
        <v>0</v>
      </c>
      <c r="Z130" s="156">
        <v>0</v>
      </c>
      <c r="AA130" s="156">
        <v>6</v>
      </c>
      <c r="AB130" s="156">
        <v>3</v>
      </c>
      <c r="AC130" s="156">
        <v>0</v>
      </c>
      <c r="AD130" s="156">
        <v>3</v>
      </c>
      <c r="AE130" s="156">
        <v>2</v>
      </c>
      <c r="AF130" s="156">
        <v>0</v>
      </c>
      <c r="AG130" s="156">
        <v>0</v>
      </c>
      <c r="AH130" s="156">
        <v>0</v>
      </c>
      <c r="AI130" s="156">
        <v>0</v>
      </c>
      <c r="AJ130" s="156">
        <v>0</v>
      </c>
      <c r="AK130" s="156">
        <v>3</v>
      </c>
      <c r="AL130" s="156">
        <v>6</v>
      </c>
      <c r="AM130" s="156">
        <v>3</v>
      </c>
      <c r="AN130" s="156">
        <v>1</v>
      </c>
      <c r="AO130" s="156">
        <v>2</v>
      </c>
      <c r="AP130" s="156">
        <v>2</v>
      </c>
      <c r="AQ130" s="156">
        <v>0</v>
      </c>
      <c r="AR130" s="156">
        <v>0</v>
      </c>
      <c r="AS130" s="156">
        <v>0</v>
      </c>
      <c r="AT130" s="156">
        <v>0</v>
      </c>
      <c r="AU130" s="156">
        <v>0</v>
      </c>
      <c r="AV130" s="156">
        <v>3</v>
      </c>
    </row>
    <row r="131" spans="1:48" ht="15" customHeight="1" x14ac:dyDescent="0.15">
      <c r="A131" s="150"/>
      <c r="B131" s="145"/>
      <c r="C131" s="154" t="s">
        <v>332</v>
      </c>
      <c r="D131" s="156">
        <v>7</v>
      </c>
      <c r="E131" s="156">
        <v>4</v>
      </c>
      <c r="F131" s="156">
        <v>4</v>
      </c>
      <c r="G131" s="156">
        <v>4</v>
      </c>
      <c r="H131" s="156">
        <v>4</v>
      </c>
      <c r="I131" s="156">
        <v>3</v>
      </c>
      <c r="J131" s="156">
        <v>0</v>
      </c>
      <c r="K131" s="156">
        <v>3</v>
      </c>
      <c r="L131" s="156">
        <v>5</v>
      </c>
      <c r="M131" s="156">
        <v>1</v>
      </c>
      <c r="N131" s="156">
        <v>0</v>
      </c>
      <c r="O131" s="156">
        <v>2</v>
      </c>
      <c r="P131" s="156">
        <v>7</v>
      </c>
      <c r="Q131" s="156">
        <v>3</v>
      </c>
      <c r="R131" s="156">
        <v>2</v>
      </c>
      <c r="S131" s="156">
        <v>3</v>
      </c>
      <c r="T131" s="156">
        <v>3</v>
      </c>
      <c r="U131" s="156">
        <v>3</v>
      </c>
      <c r="V131" s="156">
        <v>3</v>
      </c>
      <c r="W131" s="156">
        <v>3</v>
      </c>
      <c r="X131" s="156">
        <v>0</v>
      </c>
      <c r="Y131" s="156">
        <v>0</v>
      </c>
      <c r="Z131" s="156">
        <v>4</v>
      </c>
      <c r="AA131" s="156">
        <v>7</v>
      </c>
      <c r="AB131" s="156">
        <v>2</v>
      </c>
      <c r="AC131" s="156">
        <v>1</v>
      </c>
      <c r="AD131" s="156">
        <v>2</v>
      </c>
      <c r="AE131" s="156">
        <v>2</v>
      </c>
      <c r="AF131" s="156">
        <v>1</v>
      </c>
      <c r="AG131" s="156">
        <v>0</v>
      </c>
      <c r="AH131" s="156">
        <v>2</v>
      </c>
      <c r="AI131" s="156">
        <v>0</v>
      </c>
      <c r="AJ131" s="156">
        <v>0</v>
      </c>
      <c r="AK131" s="156">
        <v>5</v>
      </c>
      <c r="AL131" s="156">
        <v>7</v>
      </c>
      <c r="AM131" s="156">
        <v>2</v>
      </c>
      <c r="AN131" s="156">
        <v>1</v>
      </c>
      <c r="AO131" s="156">
        <v>1</v>
      </c>
      <c r="AP131" s="156">
        <v>1</v>
      </c>
      <c r="AQ131" s="156">
        <v>2</v>
      </c>
      <c r="AR131" s="156">
        <v>0</v>
      </c>
      <c r="AS131" s="156">
        <v>0</v>
      </c>
      <c r="AT131" s="156">
        <v>0</v>
      </c>
      <c r="AU131" s="156">
        <v>0</v>
      </c>
      <c r="AV131" s="156">
        <v>5</v>
      </c>
    </row>
    <row r="132" spans="1:48" ht="15" customHeight="1" x14ac:dyDescent="0.15">
      <c r="A132" s="150"/>
      <c r="B132" s="125" t="s">
        <v>345</v>
      </c>
      <c r="C132" s="126" t="s">
        <v>335</v>
      </c>
      <c r="D132" s="156">
        <v>503</v>
      </c>
      <c r="E132" s="156">
        <v>395</v>
      </c>
      <c r="F132" s="156">
        <v>310</v>
      </c>
      <c r="G132" s="156">
        <v>403</v>
      </c>
      <c r="H132" s="156">
        <v>407</v>
      </c>
      <c r="I132" s="156">
        <v>326</v>
      </c>
      <c r="J132" s="156">
        <v>0</v>
      </c>
      <c r="K132" s="156">
        <v>319</v>
      </c>
      <c r="L132" s="156">
        <v>304</v>
      </c>
      <c r="M132" s="156">
        <v>51</v>
      </c>
      <c r="N132" s="156">
        <v>0</v>
      </c>
      <c r="O132" s="156">
        <v>68</v>
      </c>
      <c r="P132" s="156">
        <v>503</v>
      </c>
      <c r="Q132" s="156">
        <v>290</v>
      </c>
      <c r="R132" s="156">
        <v>185</v>
      </c>
      <c r="S132" s="156">
        <v>283</v>
      </c>
      <c r="T132" s="156">
        <v>268</v>
      </c>
      <c r="U132" s="156">
        <v>186</v>
      </c>
      <c r="V132" s="156">
        <v>183</v>
      </c>
      <c r="W132" s="156">
        <v>159</v>
      </c>
      <c r="X132" s="156">
        <v>24</v>
      </c>
      <c r="Y132" s="156">
        <v>11</v>
      </c>
      <c r="Z132" s="156">
        <v>194</v>
      </c>
      <c r="AA132" s="156">
        <v>503</v>
      </c>
      <c r="AB132" s="156">
        <v>130</v>
      </c>
      <c r="AC132" s="156">
        <v>50</v>
      </c>
      <c r="AD132" s="156">
        <v>130</v>
      </c>
      <c r="AE132" s="156">
        <v>106</v>
      </c>
      <c r="AF132" s="156">
        <v>47</v>
      </c>
      <c r="AG132" s="156">
        <v>36</v>
      </c>
      <c r="AH132" s="156">
        <v>37</v>
      </c>
      <c r="AI132" s="156">
        <v>5</v>
      </c>
      <c r="AJ132" s="156">
        <v>20</v>
      </c>
      <c r="AK132" s="156">
        <v>343</v>
      </c>
      <c r="AL132" s="156">
        <v>503</v>
      </c>
      <c r="AM132" s="156">
        <v>234</v>
      </c>
      <c r="AN132" s="156">
        <v>85</v>
      </c>
      <c r="AO132" s="156">
        <v>223</v>
      </c>
      <c r="AP132" s="156">
        <v>201</v>
      </c>
      <c r="AQ132" s="156">
        <v>89</v>
      </c>
      <c r="AR132" s="156">
        <v>38</v>
      </c>
      <c r="AS132" s="156">
        <v>45</v>
      </c>
      <c r="AT132" s="156">
        <v>21</v>
      </c>
      <c r="AU132" s="156">
        <v>6</v>
      </c>
      <c r="AV132" s="156">
        <v>250</v>
      </c>
    </row>
    <row r="133" spans="1:48" ht="15" customHeight="1" x14ac:dyDescent="0.15">
      <c r="A133" s="150"/>
      <c r="B133" s="125"/>
      <c r="C133" s="130"/>
      <c r="D133" s="156"/>
      <c r="E133" s="156"/>
      <c r="F133" s="156"/>
      <c r="G133" s="156"/>
      <c r="H133" s="156"/>
      <c r="I133" s="156"/>
      <c r="J133" s="156"/>
      <c r="K133" s="156"/>
      <c r="L133" s="156"/>
      <c r="M133" s="156"/>
      <c r="N133" s="156"/>
      <c r="O133" s="156"/>
      <c r="P133" s="156"/>
      <c r="Q133" s="156"/>
      <c r="R133" s="156"/>
      <c r="S133" s="156"/>
      <c r="T133" s="156"/>
      <c r="U133" s="156"/>
      <c r="V133" s="156"/>
      <c r="W133" s="156"/>
      <c r="X133" s="156"/>
      <c r="Y133" s="156"/>
      <c r="Z133" s="156"/>
      <c r="AA133" s="156"/>
      <c r="AB133" s="156"/>
      <c r="AC133" s="156"/>
      <c r="AD133" s="156"/>
      <c r="AE133" s="156"/>
      <c r="AF133" s="156"/>
      <c r="AG133" s="156"/>
      <c r="AH133" s="156"/>
      <c r="AI133" s="156"/>
      <c r="AJ133" s="156"/>
      <c r="AK133" s="156"/>
      <c r="AL133" s="156"/>
      <c r="AM133" s="156"/>
      <c r="AN133" s="156"/>
      <c r="AO133" s="156"/>
      <c r="AP133" s="156"/>
      <c r="AQ133" s="156"/>
      <c r="AR133" s="156"/>
      <c r="AS133" s="156"/>
      <c r="AT133" s="156"/>
      <c r="AU133" s="156"/>
      <c r="AV133" s="156"/>
    </row>
    <row r="134" spans="1:48" ht="15" customHeight="1" x14ac:dyDescent="0.15">
      <c r="A134" s="150"/>
      <c r="B134" s="125"/>
      <c r="C134" s="153" t="s">
        <v>360</v>
      </c>
      <c r="D134" s="156">
        <v>106</v>
      </c>
      <c r="E134" s="156">
        <v>79</v>
      </c>
      <c r="F134" s="156">
        <v>72</v>
      </c>
      <c r="G134" s="156">
        <v>82</v>
      </c>
      <c r="H134" s="156">
        <v>79</v>
      </c>
      <c r="I134" s="156">
        <v>68</v>
      </c>
      <c r="J134" s="156">
        <v>0</v>
      </c>
      <c r="K134" s="156">
        <v>64</v>
      </c>
      <c r="L134" s="156">
        <v>66</v>
      </c>
      <c r="M134" s="156">
        <v>11</v>
      </c>
      <c r="N134" s="156">
        <v>0</v>
      </c>
      <c r="O134" s="156">
        <v>18</v>
      </c>
      <c r="P134" s="156">
        <v>106</v>
      </c>
      <c r="Q134" s="156">
        <v>41</v>
      </c>
      <c r="R134" s="156">
        <v>32</v>
      </c>
      <c r="S134" s="156">
        <v>40</v>
      </c>
      <c r="T134" s="156">
        <v>36</v>
      </c>
      <c r="U134" s="156">
        <v>30</v>
      </c>
      <c r="V134" s="156">
        <v>23</v>
      </c>
      <c r="W134" s="156">
        <v>23</v>
      </c>
      <c r="X134" s="156">
        <v>5</v>
      </c>
      <c r="Y134" s="156">
        <v>2</v>
      </c>
      <c r="Z134" s="156">
        <v>61</v>
      </c>
      <c r="AA134" s="156">
        <v>106</v>
      </c>
      <c r="AB134" s="156">
        <v>17</v>
      </c>
      <c r="AC134" s="156">
        <v>10</v>
      </c>
      <c r="AD134" s="156">
        <v>17</v>
      </c>
      <c r="AE134" s="156">
        <v>12</v>
      </c>
      <c r="AF134" s="156">
        <v>7</v>
      </c>
      <c r="AG134" s="156">
        <v>8</v>
      </c>
      <c r="AH134" s="156">
        <v>8</v>
      </c>
      <c r="AI134" s="156">
        <v>1</v>
      </c>
      <c r="AJ134" s="156">
        <v>2</v>
      </c>
      <c r="AK134" s="156">
        <v>84</v>
      </c>
      <c r="AL134" s="156">
        <v>106</v>
      </c>
      <c r="AM134" s="156">
        <v>56</v>
      </c>
      <c r="AN134" s="156">
        <v>31</v>
      </c>
      <c r="AO134" s="156">
        <v>53</v>
      </c>
      <c r="AP134" s="156">
        <v>47</v>
      </c>
      <c r="AQ134" s="156">
        <v>26</v>
      </c>
      <c r="AR134" s="156">
        <v>13</v>
      </c>
      <c r="AS134" s="156">
        <v>16</v>
      </c>
      <c r="AT134" s="156">
        <v>6</v>
      </c>
      <c r="AU134" s="156">
        <v>0</v>
      </c>
      <c r="AV134" s="156">
        <v>47</v>
      </c>
    </row>
    <row r="135" spans="1:48" ht="15" customHeight="1" x14ac:dyDescent="0.15">
      <c r="A135" s="150"/>
      <c r="B135" s="125"/>
      <c r="C135" s="153" t="s">
        <v>361</v>
      </c>
      <c r="D135" s="156">
        <v>254</v>
      </c>
      <c r="E135" s="156">
        <v>214</v>
      </c>
      <c r="F135" s="156">
        <v>166</v>
      </c>
      <c r="G135" s="156">
        <v>218</v>
      </c>
      <c r="H135" s="156">
        <v>225</v>
      </c>
      <c r="I135" s="156">
        <v>184</v>
      </c>
      <c r="J135" s="156">
        <v>0</v>
      </c>
      <c r="K135" s="156">
        <v>174</v>
      </c>
      <c r="L135" s="156">
        <v>169</v>
      </c>
      <c r="M135" s="156">
        <v>31</v>
      </c>
      <c r="N135" s="156">
        <v>0</v>
      </c>
      <c r="O135" s="156">
        <v>19</v>
      </c>
      <c r="P135" s="156">
        <v>254</v>
      </c>
      <c r="Q135" s="156">
        <v>169</v>
      </c>
      <c r="R135" s="156">
        <v>103</v>
      </c>
      <c r="S135" s="156">
        <v>162</v>
      </c>
      <c r="T135" s="156">
        <v>155</v>
      </c>
      <c r="U135" s="156">
        <v>107</v>
      </c>
      <c r="V135" s="156">
        <v>109</v>
      </c>
      <c r="W135" s="156">
        <v>100</v>
      </c>
      <c r="X135" s="156">
        <v>14</v>
      </c>
      <c r="Y135" s="156">
        <v>6</v>
      </c>
      <c r="Z135" s="156">
        <v>77</v>
      </c>
      <c r="AA135" s="156">
        <v>254</v>
      </c>
      <c r="AB135" s="156">
        <v>74</v>
      </c>
      <c r="AC135" s="156">
        <v>26</v>
      </c>
      <c r="AD135" s="156">
        <v>73</v>
      </c>
      <c r="AE135" s="156">
        <v>59</v>
      </c>
      <c r="AF135" s="156">
        <v>22</v>
      </c>
      <c r="AG135" s="156">
        <v>18</v>
      </c>
      <c r="AH135" s="156">
        <v>19</v>
      </c>
      <c r="AI135" s="156">
        <v>4</v>
      </c>
      <c r="AJ135" s="156">
        <v>12</v>
      </c>
      <c r="AK135" s="156">
        <v>165</v>
      </c>
      <c r="AL135" s="156">
        <v>254</v>
      </c>
      <c r="AM135" s="156">
        <v>121</v>
      </c>
      <c r="AN135" s="156">
        <v>35</v>
      </c>
      <c r="AO135" s="156">
        <v>117</v>
      </c>
      <c r="AP135" s="156">
        <v>102</v>
      </c>
      <c r="AQ135" s="156">
        <v>44</v>
      </c>
      <c r="AR135" s="156">
        <v>14</v>
      </c>
      <c r="AS135" s="156">
        <v>19</v>
      </c>
      <c r="AT135" s="156">
        <v>10</v>
      </c>
      <c r="AU135" s="156">
        <v>4</v>
      </c>
      <c r="AV135" s="156">
        <v>125</v>
      </c>
    </row>
    <row r="136" spans="1:48" ht="15" customHeight="1" x14ac:dyDescent="0.15">
      <c r="A136" s="150"/>
      <c r="B136" s="125"/>
      <c r="C136" s="153" t="s">
        <v>362</v>
      </c>
      <c r="D136" s="156">
        <v>71</v>
      </c>
      <c r="E136" s="156">
        <v>55</v>
      </c>
      <c r="F136" s="156">
        <v>39</v>
      </c>
      <c r="G136" s="156">
        <v>58</v>
      </c>
      <c r="H136" s="156">
        <v>55</v>
      </c>
      <c r="I136" s="156">
        <v>39</v>
      </c>
      <c r="J136" s="156">
        <v>0</v>
      </c>
      <c r="K136" s="156">
        <v>45</v>
      </c>
      <c r="L136" s="156">
        <v>38</v>
      </c>
      <c r="M136" s="156">
        <v>3</v>
      </c>
      <c r="N136" s="156">
        <v>0</v>
      </c>
      <c r="O136" s="156">
        <v>10</v>
      </c>
      <c r="P136" s="156">
        <v>71</v>
      </c>
      <c r="Q136" s="156">
        <v>44</v>
      </c>
      <c r="R136" s="156">
        <v>24</v>
      </c>
      <c r="S136" s="156">
        <v>44</v>
      </c>
      <c r="T136" s="156">
        <v>42</v>
      </c>
      <c r="U136" s="156">
        <v>22</v>
      </c>
      <c r="V136" s="156">
        <v>29</v>
      </c>
      <c r="W136" s="156">
        <v>19</v>
      </c>
      <c r="X136" s="156">
        <v>2</v>
      </c>
      <c r="Y136" s="156">
        <v>1</v>
      </c>
      <c r="Z136" s="156">
        <v>25</v>
      </c>
      <c r="AA136" s="156">
        <v>71</v>
      </c>
      <c r="AB136" s="156">
        <v>23</v>
      </c>
      <c r="AC136" s="156">
        <v>6</v>
      </c>
      <c r="AD136" s="156">
        <v>23</v>
      </c>
      <c r="AE136" s="156">
        <v>22</v>
      </c>
      <c r="AF136" s="156">
        <v>9</v>
      </c>
      <c r="AG136" s="156">
        <v>5</v>
      </c>
      <c r="AH136" s="156">
        <v>6</v>
      </c>
      <c r="AI136" s="156">
        <v>0</v>
      </c>
      <c r="AJ136" s="156">
        <v>4</v>
      </c>
      <c r="AK136" s="156">
        <v>42</v>
      </c>
      <c r="AL136" s="156">
        <v>71</v>
      </c>
      <c r="AM136" s="156">
        <v>30</v>
      </c>
      <c r="AN136" s="156">
        <v>10</v>
      </c>
      <c r="AO136" s="156">
        <v>27</v>
      </c>
      <c r="AP136" s="156">
        <v>24</v>
      </c>
      <c r="AQ136" s="156">
        <v>7</v>
      </c>
      <c r="AR136" s="156">
        <v>6</v>
      </c>
      <c r="AS136" s="156">
        <v>6</v>
      </c>
      <c r="AT136" s="156">
        <v>1</v>
      </c>
      <c r="AU136" s="156">
        <v>1</v>
      </c>
      <c r="AV136" s="156">
        <v>38</v>
      </c>
    </row>
    <row r="137" spans="1:48" ht="15" customHeight="1" x14ac:dyDescent="0.15">
      <c r="A137" s="152"/>
      <c r="B137" s="145"/>
      <c r="C137" s="154" t="s">
        <v>332</v>
      </c>
      <c r="D137" s="156">
        <v>72</v>
      </c>
      <c r="E137" s="156">
        <v>47</v>
      </c>
      <c r="F137" s="156">
        <v>33</v>
      </c>
      <c r="G137" s="156">
        <v>45</v>
      </c>
      <c r="H137" s="156">
        <v>48</v>
      </c>
      <c r="I137" s="156">
        <v>35</v>
      </c>
      <c r="J137" s="156">
        <v>0</v>
      </c>
      <c r="K137" s="156">
        <v>36</v>
      </c>
      <c r="L137" s="156">
        <v>31</v>
      </c>
      <c r="M137" s="156">
        <v>6</v>
      </c>
      <c r="N137" s="156">
        <v>0</v>
      </c>
      <c r="O137" s="156">
        <v>21</v>
      </c>
      <c r="P137" s="156">
        <v>72</v>
      </c>
      <c r="Q137" s="156">
        <v>36</v>
      </c>
      <c r="R137" s="156">
        <v>26</v>
      </c>
      <c r="S137" s="156">
        <v>37</v>
      </c>
      <c r="T137" s="156">
        <v>35</v>
      </c>
      <c r="U137" s="156">
        <v>27</v>
      </c>
      <c r="V137" s="156">
        <v>22</v>
      </c>
      <c r="W137" s="156">
        <v>17</v>
      </c>
      <c r="X137" s="156">
        <v>3</v>
      </c>
      <c r="Y137" s="156">
        <v>2</v>
      </c>
      <c r="Z137" s="156">
        <v>31</v>
      </c>
      <c r="AA137" s="156">
        <v>72</v>
      </c>
      <c r="AB137" s="156">
        <v>16</v>
      </c>
      <c r="AC137" s="156">
        <v>8</v>
      </c>
      <c r="AD137" s="156">
        <v>17</v>
      </c>
      <c r="AE137" s="156">
        <v>13</v>
      </c>
      <c r="AF137" s="156">
        <v>9</v>
      </c>
      <c r="AG137" s="156">
        <v>5</v>
      </c>
      <c r="AH137" s="156">
        <v>4</v>
      </c>
      <c r="AI137" s="156">
        <v>0</v>
      </c>
      <c r="AJ137" s="156">
        <v>2</v>
      </c>
      <c r="AK137" s="156">
        <v>52</v>
      </c>
      <c r="AL137" s="156">
        <v>72</v>
      </c>
      <c r="AM137" s="156">
        <v>27</v>
      </c>
      <c r="AN137" s="156">
        <v>9</v>
      </c>
      <c r="AO137" s="156">
        <v>26</v>
      </c>
      <c r="AP137" s="156">
        <v>28</v>
      </c>
      <c r="AQ137" s="156">
        <v>12</v>
      </c>
      <c r="AR137" s="156">
        <v>5</v>
      </c>
      <c r="AS137" s="156">
        <v>4</v>
      </c>
      <c r="AT137" s="156">
        <v>4</v>
      </c>
      <c r="AU137" s="156">
        <v>1</v>
      </c>
      <c r="AV137" s="156">
        <v>40</v>
      </c>
    </row>
    <row r="139" spans="1:48" ht="15" customHeight="1" x14ac:dyDescent="0.15">
      <c r="D139" s="156">
        <v>325</v>
      </c>
      <c r="E139" s="156">
        <f>E135+E136</f>
        <v>269</v>
      </c>
      <c r="F139" s="156">
        <f t="shared" ref="F139:O139" si="113">F135+F136</f>
        <v>205</v>
      </c>
      <c r="G139" s="156">
        <f t="shared" si="113"/>
        <v>276</v>
      </c>
      <c r="H139" s="156">
        <f t="shared" si="113"/>
        <v>280</v>
      </c>
      <c r="I139" s="156">
        <f t="shared" si="113"/>
        <v>223</v>
      </c>
      <c r="J139" s="156">
        <f t="shared" si="113"/>
        <v>0</v>
      </c>
      <c r="K139" s="156">
        <f t="shared" si="113"/>
        <v>219</v>
      </c>
      <c r="L139" s="156">
        <f t="shared" si="113"/>
        <v>207</v>
      </c>
      <c r="M139" s="156">
        <f t="shared" si="113"/>
        <v>34</v>
      </c>
      <c r="N139" s="156">
        <f t="shared" si="113"/>
        <v>0</v>
      </c>
      <c r="O139" s="156">
        <f t="shared" si="113"/>
        <v>29</v>
      </c>
    </row>
  </sheetData>
  <mergeCells count="1">
    <mergeCell ref="D2:O2"/>
  </mergeCells>
  <phoneticPr fontId="1"/>
  <pageMargins left="0.39370078740157483" right="0.39370078740157483" top="0.70866141732283472" bottom="0.39370078740157483" header="0.31496062992125984" footer="0.19685039370078741"/>
  <pageSetup paperSize="9" scale="75" pageOrder="overThenDown" orientation="landscape" horizontalDpi="200" verticalDpi="200" r:id="rId1"/>
  <headerFooter alignWithMargins="0">
    <oddHeader>&amp;R【１．住まい事業所と介護サービス事業所の経営実態】
 &amp;A  (&amp;P/&amp;N)</oddHeader>
  </headerFooter>
  <rowBreaks count="1" manualBreakCount="1">
    <brk id="36" min="3" max="14" man="1"/>
  </rowBreaks>
  <colBreaks count="3" manualBreakCount="3">
    <brk id="15" max="1048575" man="1"/>
    <brk id="26" max="1048575" man="1"/>
    <brk id="37"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L16"/>
  <sheetViews>
    <sheetView showGridLines="0" view="pageBreakPreview" zoomScale="85" zoomScaleNormal="100" zoomScaleSheetLayoutView="85" workbookViewId="0"/>
  </sheetViews>
  <sheetFormatPr defaultColWidth="8" defaultRowHeight="15" customHeight="1" x14ac:dyDescent="0.15"/>
  <cols>
    <col min="1" max="1" width="16.5703125" style="114" customWidth="1"/>
    <col min="2" max="2" width="13.5703125" style="114" customWidth="1"/>
    <col min="3" max="11" width="8.140625" style="114" hidden="1" customWidth="1"/>
    <col min="12" max="20" width="8.140625" style="114" customWidth="1"/>
    <col min="21" max="28" width="8" style="114" customWidth="1"/>
    <col min="29" max="29" width="8.140625" style="114" customWidth="1"/>
    <col min="30" max="37" width="8" style="114" customWidth="1"/>
    <col min="38" max="38" width="8.140625" style="114" customWidth="1"/>
    <col min="39" max="16384" width="8" style="114"/>
  </cols>
  <sheetData>
    <row r="1" spans="1:38" ht="15" customHeight="1" x14ac:dyDescent="0.15">
      <c r="C1" s="190" t="s">
        <v>694</v>
      </c>
      <c r="L1" s="190" t="s">
        <v>823</v>
      </c>
      <c r="U1" s="190" t="s">
        <v>823</v>
      </c>
      <c r="AD1" s="190" t="s">
        <v>823</v>
      </c>
    </row>
    <row r="2" spans="1:38" ht="15" customHeight="1" x14ac:dyDescent="0.15">
      <c r="L2" s="114" t="s">
        <v>830</v>
      </c>
      <c r="U2" s="114" t="s">
        <v>831</v>
      </c>
      <c r="AD2" s="114" t="s">
        <v>832</v>
      </c>
    </row>
    <row r="3" spans="1:38" s="123" customFormat="1" ht="33.75" x14ac:dyDescent="0.15">
      <c r="A3" s="314" t="s">
        <v>945</v>
      </c>
      <c r="B3" s="315"/>
      <c r="C3" s="159" t="s">
        <v>835</v>
      </c>
      <c r="D3" s="160" t="s">
        <v>847</v>
      </c>
      <c r="E3" s="160" t="s">
        <v>848</v>
      </c>
      <c r="F3" s="160" t="s">
        <v>849</v>
      </c>
      <c r="G3" s="160" t="s">
        <v>850</v>
      </c>
      <c r="H3" s="160" t="s">
        <v>720</v>
      </c>
      <c r="I3" s="160" t="s">
        <v>851</v>
      </c>
      <c r="J3" s="159" t="s">
        <v>852</v>
      </c>
      <c r="K3" s="226" t="s">
        <v>853</v>
      </c>
      <c r="L3" s="159" t="s">
        <v>835</v>
      </c>
      <c r="M3" s="193" t="s">
        <v>854</v>
      </c>
      <c r="N3" s="194" t="s">
        <v>855</v>
      </c>
      <c r="O3" s="194" t="s">
        <v>856</v>
      </c>
      <c r="P3" s="194" t="s">
        <v>857</v>
      </c>
      <c r="Q3" s="194" t="s">
        <v>858</v>
      </c>
      <c r="R3" s="194" t="s">
        <v>859</v>
      </c>
      <c r="S3" s="215" t="s">
        <v>852</v>
      </c>
      <c r="T3" s="226" t="s">
        <v>860</v>
      </c>
      <c r="U3" s="159" t="s">
        <v>835</v>
      </c>
      <c r="V3" s="193" t="s">
        <v>854</v>
      </c>
      <c r="W3" s="194" t="s">
        <v>855</v>
      </c>
      <c r="X3" s="194" t="s">
        <v>856</v>
      </c>
      <c r="Y3" s="194" t="s">
        <v>857</v>
      </c>
      <c r="Z3" s="194" t="s">
        <v>858</v>
      </c>
      <c r="AA3" s="194" t="s">
        <v>859</v>
      </c>
      <c r="AB3" s="215" t="s">
        <v>852</v>
      </c>
      <c r="AC3" s="226" t="s">
        <v>860</v>
      </c>
      <c r="AD3" s="159" t="s">
        <v>835</v>
      </c>
      <c r="AE3" s="193" t="s">
        <v>854</v>
      </c>
      <c r="AF3" s="194" t="s">
        <v>855</v>
      </c>
      <c r="AG3" s="194" t="s">
        <v>856</v>
      </c>
      <c r="AH3" s="194" t="s">
        <v>857</v>
      </c>
      <c r="AI3" s="194" t="s">
        <v>858</v>
      </c>
      <c r="AJ3" s="194" t="s">
        <v>859</v>
      </c>
      <c r="AK3" s="215" t="s">
        <v>852</v>
      </c>
      <c r="AL3" s="226" t="s">
        <v>860</v>
      </c>
    </row>
    <row r="4" spans="1:38" ht="15" customHeight="1" x14ac:dyDescent="0.15">
      <c r="A4" s="230" t="s">
        <v>868</v>
      </c>
      <c r="B4" s="231"/>
      <c r="C4" s="128">
        <f t="shared" ref="C4:AB4" si="0">C12</f>
        <v>432</v>
      </c>
      <c r="D4" s="128">
        <f t="shared" si="0"/>
        <v>52</v>
      </c>
      <c r="E4" s="128">
        <f t="shared" si="0"/>
        <v>38</v>
      </c>
      <c r="F4" s="128">
        <f t="shared" si="0"/>
        <v>40</v>
      </c>
      <c r="G4" s="128">
        <f t="shared" si="0"/>
        <v>31</v>
      </c>
      <c r="H4" s="128">
        <f t="shared" si="0"/>
        <v>113</v>
      </c>
      <c r="I4" s="128">
        <f t="shared" si="0"/>
        <v>7</v>
      </c>
      <c r="J4" s="128">
        <f t="shared" si="0"/>
        <v>151</v>
      </c>
      <c r="K4" s="139">
        <v>58.632675518711807</v>
      </c>
      <c r="L4" s="128">
        <f t="shared" si="0"/>
        <v>421</v>
      </c>
      <c r="M4" s="128">
        <f t="shared" si="0"/>
        <v>108</v>
      </c>
      <c r="N4" s="128">
        <f t="shared" si="0"/>
        <v>119</v>
      </c>
      <c r="O4" s="128">
        <f t="shared" si="0"/>
        <v>54</v>
      </c>
      <c r="P4" s="128">
        <f t="shared" si="0"/>
        <v>71</v>
      </c>
      <c r="Q4" s="128">
        <f t="shared" si="0"/>
        <v>33</v>
      </c>
      <c r="R4" s="128">
        <f t="shared" si="0"/>
        <v>7</v>
      </c>
      <c r="S4" s="128">
        <f t="shared" si="0"/>
        <v>29</v>
      </c>
      <c r="T4" s="232">
        <v>6821.4367245657568</v>
      </c>
      <c r="U4" s="128">
        <f t="shared" si="0"/>
        <v>421</v>
      </c>
      <c r="V4" s="128">
        <f t="shared" si="0"/>
        <v>312</v>
      </c>
      <c r="W4" s="128">
        <f t="shared" si="0"/>
        <v>3</v>
      </c>
      <c r="X4" s="128">
        <f t="shared" si="0"/>
        <v>8</v>
      </c>
      <c r="Y4" s="128">
        <f t="shared" si="0"/>
        <v>16</v>
      </c>
      <c r="Z4" s="128">
        <f t="shared" si="0"/>
        <v>6</v>
      </c>
      <c r="AA4" s="128">
        <f t="shared" si="0"/>
        <v>0</v>
      </c>
      <c r="AB4" s="128">
        <f t="shared" si="0"/>
        <v>76</v>
      </c>
      <c r="AC4" s="232">
        <v>1227.8033707865168</v>
      </c>
      <c r="AD4" s="128">
        <f t="shared" ref="AD4:AK4" si="1">AD12</f>
        <v>421</v>
      </c>
      <c r="AE4" s="128">
        <f t="shared" si="1"/>
        <v>109</v>
      </c>
      <c r="AF4" s="128">
        <f t="shared" si="1"/>
        <v>72</v>
      </c>
      <c r="AG4" s="128">
        <f t="shared" si="1"/>
        <v>84</v>
      </c>
      <c r="AH4" s="128">
        <f t="shared" si="1"/>
        <v>73</v>
      </c>
      <c r="AI4" s="128">
        <f t="shared" si="1"/>
        <v>27</v>
      </c>
      <c r="AJ4" s="128">
        <f t="shared" si="1"/>
        <v>4</v>
      </c>
      <c r="AK4" s="128">
        <f t="shared" si="1"/>
        <v>52</v>
      </c>
      <c r="AL4" s="232">
        <v>7208.605263157895</v>
      </c>
    </row>
    <row r="5" spans="1:38" ht="15" customHeight="1" x14ac:dyDescent="0.15">
      <c r="A5" s="236"/>
      <c r="B5" s="237"/>
      <c r="C5" s="134">
        <f>IF(SUM(D5:J5)&gt;100,"－",SUM(D5:J5))</f>
        <v>100</v>
      </c>
      <c r="D5" s="133">
        <f t="shared" ref="D5:J5" si="2">D4/$C4*100</f>
        <v>12.037037037037036</v>
      </c>
      <c r="E5" s="133">
        <f t="shared" si="2"/>
        <v>8.7962962962962958</v>
      </c>
      <c r="F5" s="133">
        <f t="shared" si="2"/>
        <v>9.2592592592592595</v>
      </c>
      <c r="G5" s="133">
        <f t="shared" si="2"/>
        <v>7.1759259259259256</v>
      </c>
      <c r="H5" s="133">
        <f t="shared" si="2"/>
        <v>26.157407407407408</v>
      </c>
      <c r="I5" s="133">
        <f t="shared" si="2"/>
        <v>1.6203703703703702</v>
      </c>
      <c r="J5" s="133">
        <f t="shared" si="2"/>
        <v>34.953703703703702</v>
      </c>
      <c r="K5" s="133"/>
      <c r="L5" s="134">
        <f>IF(SUM(M5:S5)&gt;100,"－",SUM(M5:S5))</f>
        <v>100</v>
      </c>
      <c r="M5" s="133">
        <f t="shared" ref="M5:S5" si="3">M4/$L4*100</f>
        <v>25.653206650831358</v>
      </c>
      <c r="N5" s="133">
        <f t="shared" si="3"/>
        <v>28.26603325415677</v>
      </c>
      <c r="O5" s="133">
        <f t="shared" si="3"/>
        <v>12.826603325415679</v>
      </c>
      <c r="P5" s="133">
        <f t="shared" si="3"/>
        <v>16.864608076009503</v>
      </c>
      <c r="Q5" s="133">
        <f t="shared" si="3"/>
        <v>7.8384798099762465</v>
      </c>
      <c r="R5" s="133">
        <f t="shared" si="3"/>
        <v>1.66270783847981</v>
      </c>
      <c r="S5" s="133">
        <f t="shared" si="3"/>
        <v>6.8883610451306403</v>
      </c>
      <c r="T5" s="238"/>
      <c r="U5" s="134">
        <f>IF(SUM(V5:AB5)&gt;100,"－",SUM(V5:AB5))</f>
        <v>100</v>
      </c>
      <c r="V5" s="133">
        <f t="shared" ref="V5:AB5" si="4">V4/$U4*100</f>
        <v>74.109263657957243</v>
      </c>
      <c r="W5" s="133">
        <f t="shared" si="4"/>
        <v>0.71258907363420432</v>
      </c>
      <c r="X5" s="133">
        <f t="shared" si="4"/>
        <v>1.9002375296912115</v>
      </c>
      <c r="Y5" s="133">
        <f t="shared" si="4"/>
        <v>3.800475059382423</v>
      </c>
      <c r="Z5" s="133">
        <f t="shared" si="4"/>
        <v>1.4251781472684086</v>
      </c>
      <c r="AA5" s="133">
        <f t="shared" si="4"/>
        <v>0</v>
      </c>
      <c r="AB5" s="133">
        <f t="shared" si="4"/>
        <v>18.052256532066508</v>
      </c>
      <c r="AC5" s="238"/>
      <c r="AD5" s="134">
        <f>IF(SUM(AE5:AK5)&gt;100,"－",SUM(AE5:AK5))</f>
        <v>100</v>
      </c>
      <c r="AE5" s="133">
        <f t="shared" ref="AE5:AK5" si="5">AE4/$AD4*100</f>
        <v>25.890736342042754</v>
      </c>
      <c r="AF5" s="133">
        <f t="shared" si="5"/>
        <v>17.102137767220903</v>
      </c>
      <c r="AG5" s="133">
        <f t="shared" si="5"/>
        <v>19.952494061757719</v>
      </c>
      <c r="AH5" s="133">
        <f t="shared" si="5"/>
        <v>17.339667458432302</v>
      </c>
      <c r="AI5" s="133">
        <f t="shared" si="5"/>
        <v>6.4133016627078394</v>
      </c>
      <c r="AJ5" s="133">
        <f t="shared" si="5"/>
        <v>0.95011876484560576</v>
      </c>
      <c r="AK5" s="133">
        <f t="shared" si="5"/>
        <v>12.351543942992874</v>
      </c>
      <c r="AL5" s="238"/>
    </row>
    <row r="6" spans="1:38" ht="15" customHeight="1" x14ac:dyDescent="0.15">
      <c r="A6" s="242" t="s">
        <v>946</v>
      </c>
      <c r="B6" s="135" t="s">
        <v>947</v>
      </c>
      <c r="C6" s="128">
        <f>C14</f>
        <v>404</v>
      </c>
      <c r="D6" s="139">
        <f t="shared" ref="D6:J8" si="6">IF($C6=0,0,D14/$C6*100)</f>
        <v>11.633663366336634</v>
      </c>
      <c r="E6" s="139">
        <f t="shared" si="6"/>
        <v>8.9108910891089099</v>
      </c>
      <c r="F6" s="139">
        <f t="shared" si="6"/>
        <v>9.4059405940594054</v>
      </c>
      <c r="G6" s="139">
        <f t="shared" si="6"/>
        <v>7.1782178217821775</v>
      </c>
      <c r="H6" s="139">
        <f t="shared" si="6"/>
        <v>26.732673267326735</v>
      </c>
      <c r="I6" s="139">
        <f t="shared" si="6"/>
        <v>1.4851485148514851</v>
      </c>
      <c r="J6" s="139">
        <f t="shared" si="6"/>
        <v>34.653465346534652</v>
      </c>
      <c r="K6" s="139">
        <v>59.012127249025077</v>
      </c>
      <c r="L6" s="128">
        <f>L14</f>
        <v>394</v>
      </c>
      <c r="M6" s="139">
        <f t="shared" ref="M6:S8" si="7">IF($L6=0,0,M14/$L6*100)</f>
        <v>24.61928934010152</v>
      </c>
      <c r="N6" s="139">
        <f t="shared" si="7"/>
        <v>29.187817258883246</v>
      </c>
      <c r="O6" s="139">
        <f t="shared" si="7"/>
        <v>13.705583756345177</v>
      </c>
      <c r="P6" s="139">
        <f t="shared" si="7"/>
        <v>15.736040609137056</v>
      </c>
      <c r="Q6" s="139">
        <f t="shared" si="7"/>
        <v>8.3756345177664979</v>
      </c>
      <c r="R6" s="139">
        <f t="shared" si="7"/>
        <v>1.7766497461928936</v>
      </c>
      <c r="S6" s="139">
        <f t="shared" si="7"/>
        <v>6.5989847715736047</v>
      </c>
      <c r="T6" s="232">
        <v>6888.2883597883601</v>
      </c>
      <c r="U6" s="128">
        <f>U14</f>
        <v>394</v>
      </c>
      <c r="V6" s="139">
        <f t="shared" ref="V6:AB8" si="8">IF($U6=0,0,V14/$U6*100)</f>
        <v>75.126903553299499</v>
      </c>
      <c r="W6" s="139">
        <f t="shared" si="8"/>
        <v>0.76142131979695438</v>
      </c>
      <c r="X6" s="139">
        <f t="shared" si="8"/>
        <v>1.5228426395939088</v>
      </c>
      <c r="Y6" s="139">
        <f t="shared" si="8"/>
        <v>3.5532994923857872</v>
      </c>
      <c r="Z6" s="139">
        <f t="shared" si="8"/>
        <v>1.5228426395939088</v>
      </c>
      <c r="AA6" s="139">
        <f t="shared" si="8"/>
        <v>0</v>
      </c>
      <c r="AB6" s="139">
        <f t="shared" si="8"/>
        <v>17.512690355329948</v>
      </c>
      <c r="AC6" s="232">
        <v>1152.2417910447762</v>
      </c>
      <c r="AD6" s="128">
        <f>AD14</f>
        <v>394</v>
      </c>
      <c r="AE6" s="139">
        <f t="shared" ref="AE6:AK8" si="9">IF($AD6=0,0,AE14/$AD6*100)</f>
        <v>25.63451776649746</v>
      </c>
      <c r="AF6" s="139">
        <f t="shared" si="9"/>
        <v>17.258883248730964</v>
      </c>
      <c r="AG6" s="139">
        <f t="shared" si="9"/>
        <v>20.812182741116754</v>
      </c>
      <c r="AH6" s="139">
        <f t="shared" si="9"/>
        <v>17.766497461928935</v>
      </c>
      <c r="AI6" s="139">
        <f t="shared" si="9"/>
        <v>6.091370558375635</v>
      </c>
      <c r="AJ6" s="139">
        <f t="shared" si="9"/>
        <v>1.015228426395939</v>
      </c>
      <c r="AK6" s="139">
        <f t="shared" si="9"/>
        <v>11.421319796954315</v>
      </c>
      <c r="AL6" s="232">
        <v>7216.2144846796655</v>
      </c>
    </row>
    <row r="7" spans="1:38" ht="15" customHeight="1" x14ac:dyDescent="0.15">
      <c r="A7" s="150" t="s">
        <v>791</v>
      </c>
      <c r="B7" s="129" t="s">
        <v>948</v>
      </c>
      <c r="C7" s="143">
        <f t="shared" ref="C7:C8" si="10">C15</f>
        <v>15</v>
      </c>
      <c r="D7" s="142">
        <f t="shared" si="6"/>
        <v>6.666666666666667</v>
      </c>
      <c r="E7" s="142">
        <f t="shared" si="6"/>
        <v>13.333333333333334</v>
      </c>
      <c r="F7" s="142">
        <f t="shared" si="6"/>
        <v>0</v>
      </c>
      <c r="G7" s="142">
        <f t="shared" si="6"/>
        <v>13.333333333333334</v>
      </c>
      <c r="H7" s="142">
        <f t="shared" si="6"/>
        <v>6.666666666666667</v>
      </c>
      <c r="I7" s="142">
        <f t="shared" si="6"/>
        <v>6.666666666666667</v>
      </c>
      <c r="J7" s="142">
        <f t="shared" si="6"/>
        <v>53.333333333333336</v>
      </c>
      <c r="K7" s="142">
        <v>59.563137861457356</v>
      </c>
      <c r="L7" s="143">
        <f t="shared" ref="L7:L8" si="11">L15</f>
        <v>15</v>
      </c>
      <c r="M7" s="142">
        <f t="shared" si="7"/>
        <v>46.666666666666664</v>
      </c>
      <c r="N7" s="142">
        <f t="shared" si="7"/>
        <v>20</v>
      </c>
      <c r="O7" s="142">
        <f t="shared" si="7"/>
        <v>0</v>
      </c>
      <c r="P7" s="142">
        <f t="shared" si="7"/>
        <v>20</v>
      </c>
      <c r="Q7" s="142">
        <f t="shared" si="7"/>
        <v>0</v>
      </c>
      <c r="R7" s="142">
        <f t="shared" si="7"/>
        <v>0</v>
      </c>
      <c r="S7" s="142">
        <f t="shared" si="7"/>
        <v>13.333333333333334</v>
      </c>
      <c r="T7" s="245">
        <v>3722.5384615384614</v>
      </c>
      <c r="U7" s="143">
        <f t="shared" ref="U7:U8" si="12">U15</f>
        <v>15</v>
      </c>
      <c r="V7" s="142">
        <f t="shared" si="8"/>
        <v>53.333333333333336</v>
      </c>
      <c r="W7" s="142">
        <f t="shared" si="8"/>
        <v>0</v>
      </c>
      <c r="X7" s="142">
        <f t="shared" si="8"/>
        <v>6.666666666666667</v>
      </c>
      <c r="Y7" s="142">
        <f t="shared" si="8"/>
        <v>13.333333333333334</v>
      </c>
      <c r="Z7" s="142">
        <f t="shared" si="8"/>
        <v>0</v>
      </c>
      <c r="AA7" s="142">
        <f t="shared" si="8"/>
        <v>0</v>
      </c>
      <c r="AB7" s="142">
        <f t="shared" si="8"/>
        <v>26.666666666666668</v>
      </c>
      <c r="AC7" s="245">
        <v>3893.6363636363635</v>
      </c>
      <c r="AD7" s="143">
        <f t="shared" ref="AD7:AD8" si="13">AD15</f>
        <v>15</v>
      </c>
      <c r="AE7" s="142">
        <f t="shared" si="9"/>
        <v>26.666666666666668</v>
      </c>
      <c r="AF7" s="142">
        <f t="shared" si="9"/>
        <v>20</v>
      </c>
      <c r="AG7" s="142">
        <f t="shared" si="9"/>
        <v>6.666666666666667</v>
      </c>
      <c r="AH7" s="142">
        <f t="shared" si="9"/>
        <v>6.666666666666667</v>
      </c>
      <c r="AI7" s="142">
        <f t="shared" si="9"/>
        <v>6.666666666666667</v>
      </c>
      <c r="AJ7" s="142">
        <f t="shared" si="9"/>
        <v>0</v>
      </c>
      <c r="AK7" s="142">
        <f t="shared" si="9"/>
        <v>33.333333333333329</v>
      </c>
      <c r="AL7" s="245">
        <v>6028.7</v>
      </c>
    </row>
    <row r="8" spans="1:38" ht="15" customHeight="1" x14ac:dyDescent="0.15">
      <c r="A8" s="236" t="s">
        <v>792</v>
      </c>
      <c r="B8" s="130" t="s">
        <v>840</v>
      </c>
      <c r="C8" s="147">
        <f t="shared" si="10"/>
        <v>13</v>
      </c>
      <c r="D8" s="133">
        <f t="shared" si="6"/>
        <v>30.76923076923077</v>
      </c>
      <c r="E8" s="133">
        <f t="shared" si="6"/>
        <v>0</v>
      </c>
      <c r="F8" s="133">
        <f t="shared" si="6"/>
        <v>15.384615384615385</v>
      </c>
      <c r="G8" s="133">
        <f t="shared" si="6"/>
        <v>0</v>
      </c>
      <c r="H8" s="133">
        <f t="shared" si="6"/>
        <v>30.76923076923077</v>
      </c>
      <c r="I8" s="133">
        <f t="shared" si="6"/>
        <v>0</v>
      </c>
      <c r="J8" s="133">
        <f t="shared" si="6"/>
        <v>23.076923076923077</v>
      </c>
      <c r="K8" s="133">
        <v>47.963826198519953</v>
      </c>
      <c r="L8" s="147">
        <f t="shared" si="11"/>
        <v>12</v>
      </c>
      <c r="M8" s="133">
        <f t="shared" si="7"/>
        <v>33.333333333333329</v>
      </c>
      <c r="N8" s="133">
        <f t="shared" si="7"/>
        <v>8.3333333333333321</v>
      </c>
      <c r="O8" s="133">
        <f t="shared" si="7"/>
        <v>0</v>
      </c>
      <c r="P8" s="133">
        <f t="shared" si="7"/>
        <v>50</v>
      </c>
      <c r="Q8" s="133">
        <f t="shared" si="7"/>
        <v>0</v>
      </c>
      <c r="R8" s="133">
        <f t="shared" si="7"/>
        <v>0</v>
      </c>
      <c r="S8" s="133">
        <f t="shared" si="7"/>
        <v>8.3333333333333321</v>
      </c>
      <c r="T8" s="238">
        <v>8072.75</v>
      </c>
      <c r="U8" s="147">
        <f t="shared" si="12"/>
        <v>12</v>
      </c>
      <c r="V8" s="133">
        <f t="shared" si="8"/>
        <v>66.666666666666657</v>
      </c>
      <c r="W8" s="133">
        <f t="shared" si="8"/>
        <v>0</v>
      </c>
      <c r="X8" s="133">
        <f t="shared" si="8"/>
        <v>8.3333333333333321</v>
      </c>
      <c r="Y8" s="133">
        <f t="shared" si="8"/>
        <v>0</v>
      </c>
      <c r="Z8" s="133">
        <f t="shared" si="8"/>
        <v>0</v>
      </c>
      <c r="AA8" s="133">
        <f t="shared" si="8"/>
        <v>0</v>
      </c>
      <c r="AB8" s="133">
        <f t="shared" si="8"/>
        <v>25</v>
      </c>
      <c r="AC8" s="238">
        <v>826.7</v>
      </c>
      <c r="AD8" s="147">
        <f t="shared" si="13"/>
        <v>12</v>
      </c>
      <c r="AE8" s="133">
        <f t="shared" si="9"/>
        <v>33.333333333333329</v>
      </c>
      <c r="AF8" s="133">
        <f t="shared" si="9"/>
        <v>8.3333333333333321</v>
      </c>
      <c r="AG8" s="133">
        <f t="shared" si="9"/>
        <v>8.3333333333333321</v>
      </c>
      <c r="AH8" s="133">
        <f t="shared" si="9"/>
        <v>16.666666666666664</v>
      </c>
      <c r="AI8" s="133">
        <f t="shared" si="9"/>
        <v>16.666666666666664</v>
      </c>
      <c r="AJ8" s="133">
        <f t="shared" si="9"/>
        <v>0</v>
      </c>
      <c r="AK8" s="133">
        <f t="shared" si="9"/>
        <v>16.666666666666664</v>
      </c>
      <c r="AL8" s="238">
        <v>8032.909090909091</v>
      </c>
    </row>
    <row r="12" spans="1:38" ht="15" customHeight="1" x14ac:dyDescent="0.15">
      <c r="A12" s="230" t="s">
        <v>868</v>
      </c>
      <c r="B12" s="231"/>
      <c r="C12" s="156">
        <v>432</v>
      </c>
      <c r="D12" s="156">
        <v>52</v>
      </c>
      <c r="E12" s="156">
        <v>38</v>
      </c>
      <c r="F12" s="156">
        <v>40</v>
      </c>
      <c r="G12" s="156">
        <v>31</v>
      </c>
      <c r="H12" s="156">
        <v>113</v>
      </c>
      <c r="I12" s="156">
        <v>7</v>
      </c>
      <c r="J12" s="156">
        <v>151</v>
      </c>
      <c r="K12" s="156"/>
      <c r="L12" s="156">
        <v>421</v>
      </c>
      <c r="M12" s="156">
        <v>108</v>
      </c>
      <c r="N12" s="156">
        <v>119</v>
      </c>
      <c r="O12" s="156">
        <v>54</v>
      </c>
      <c r="P12" s="156">
        <v>71</v>
      </c>
      <c r="Q12" s="156">
        <v>33</v>
      </c>
      <c r="R12" s="156">
        <v>7</v>
      </c>
      <c r="S12" s="156">
        <v>29</v>
      </c>
      <c r="T12" s="156"/>
      <c r="U12" s="156">
        <v>421</v>
      </c>
      <c r="V12" s="156">
        <v>312</v>
      </c>
      <c r="W12" s="156">
        <v>3</v>
      </c>
      <c r="X12" s="156">
        <v>8</v>
      </c>
      <c r="Y12" s="156">
        <v>16</v>
      </c>
      <c r="Z12" s="156">
        <v>6</v>
      </c>
      <c r="AA12" s="156">
        <v>0</v>
      </c>
      <c r="AB12" s="156">
        <v>76</v>
      </c>
      <c r="AC12" s="156"/>
      <c r="AD12" s="156">
        <v>421</v>
      </c>
      <c r="AE12" s="156">
        <v>109</v>
      </c>
      <c r="AF12" s="156">
        <v>72</v>
      </c>
      <c r="AG12" s="156">
        <v>84</v>
      </c>
      <c r="AH12" s="156">
        <v>73</v>
      </c>
      <c r="AI12" s="156">
        <v>27</v>
      </c>
      <c r="AJ12" s="156">
        <v>4</v>
      </c>
      <c r="AK12" s="156">
        <v>52</v>
      </c>
      <c r="AL12" s="156"/>
    </row>
    <row r="13" spans="1:38" ht="15" customHeight="1" x14ac:dyDescent="0.15">
      <c r="A13" s="236"/>
      <c r="B13" s="237"/>
      <c r="C13" s="156"/>
      <c r="D13" s="156"/>
      <c r="E13" s="156"/>
      <c r="F13" s="156"/>
      <c r="G13" s="156"/>
      <c r="H13" s="156"/>
      <c r="I13" s="156"/>
      <c r="J13" s="156"/>
      <c r="K13" s="156"/>
      <c r="L13" s="156"/>
      <c r="M13" s="156"/>
      <c r="N13" s="156"/>
      <c r="O13" s="156"/>
      <c r="P13" s="156"/>
      <c r="Q13" s="156"/>
      <c r="R13" s="156"/>
      <c r="S13" s="156"/>
      <c r="T13" s="156"/>
      <c r="U13" s="156"/>
      <c r="V13" s="156"/>
      <c r="W13" s="156"/>
      <c r="X13" s="156"/>
      <c r="Y13" s="156"/>
      <c r="Z13" s="156"/>
      <c r="AA13" s="156"/>
      <c r="AB13" s="156"/>
      <c r="AC13" s="156"/>
      <c r="AD13" s="156"/>
      <c r="AE13" s="156"/>
      <c r="AF13" s="156"/>
      <c r="AG13" s="156"/>
      <c r="AH13" s="156"/>
      <c r="AI13" s="156"/>
      <c r="AJ13" s="156"/>
      <c r="AK13" s="156"/>
      <c r="AL13" s="156"/>
    </row>
    <row r="14" spans="1:38" ht="15" customHeight="1" x14ac:dyDescent="0.15">
      <c r="A14" s="242" t="s">
        <v>946</v>
      </c>
      <c r="B14" s="135" t="s">
        <v>947</v>
      </c>
      <c r="C14" s="156">
        <v>404</v>
      </c>
      <c r="D14" s="156">
        <v>47</v>
      </c>
      <c r="E14" s="156">
        <v>36</v>
      </c>
      <c r="F14" s="156">
        <v>38</v>
      </c>
      <c r="G14" s="156">
        <v>29</v>
      </c>
      <c r="H14" s="156">
        <v>108</v>
      </c>
      <c r="I14" s="156">
        <v>6</v>
      </c>
      <c r="J14" s="156">
        <v>140</v>
      </c>
      <c r="K14" s="156"/>
      <c r="L14" s="156">
        <v>394</v>
      </c>
      <c r="M14" s="156">
        <v>97</v>
      </c>
      <c r="N14" s="156">
        <v>115</v>
      </c>
      <c r="O14" s="156">
        <v>54</v>
      </c>
      <c r="P14" s="156">
        <v>62</v>
      </c>
      <c r="Q14" s="156">
        <v>33</v>
      </c>
      <c r="R14" s="156">
        <v>7</v>
      </c>
      <c r="S14" s="156">
        <v>26</v>
      </c>
      <c r="T14" s="156"/>
      <c r="U14" s="156">
        <v>394</v>
      </c>
      <c r="V14" s="156">
        <v>296</v>
      </c>
      <c r="W14" s="156">
        <v>3</v>
      </c>
      <c r="X14" s="156">
        <v>6</v>
      </c>
      <c r="Y14" s="156">
        <v>14</v>
      </c>
      <c r="Z14" s="156">
        <v>6</v>
      </c>
      <c r="AA14" s="156">
        <v>0</v>
      </c>
      <c r="AB14" s="156">
        <v>69</v>
      </c>
      <c r="AC14" s="156"/>
      <c r="AD14" s="156">
        <v>394</v>
      </c>
      <c r="AE14" s="156">
        <v>101</v>
      </c>
      <c r="AF14" s="156">
        <v>68</v>
      </c>
      <c r="AG14" s="156">
        <v>82</v>
      </c>
      <c r="AH14" s="156">
        <v>70</v>
      </c>
      <c r="AI14" s="156">
        <v>24</v>
      </c>
      <c r="AJ14" s="156">
        <v>4</v>
      </c>
      <c r="AK14" s="156">
        <v>45</v>
      </c>
      <c r="AL14" s="156"/>
    </row>
    <row r="15" spans="1:38" ht="15" customHeight="1" x14ac:dyDescent="0.15">
      <c r="A15" s="150" t="s">
        <v>791</v>
      </c>
      <c r="B15" s="129" t="s">
        <v>948</v>
      </c>
      <c r="C15" s="156">
        <v>15</v>
      </c>
      <c r="D15" s="156">
        <v>1</v>
      </c>
      <c r="E15" s="156">
        <v>2</v>
      </c>
      <c r="F15" s="156">
        <v>0</v>
      </c>
      <c r="G15" s="156">
        <v>2</v>
      </c>
      <c r="H15" s="156">
        <v>1</v>
      </c>
      <c r="I15" s="156">
        <v>1</v>
      </c>
      <c r="J15" s="156">
        <v>8</v>
      </c>
      <c r="K15" s="156"/>
      <c r="L15" s="156">
        <v>15</v>
      </c>
      <c r="M15" s="156">
        <v>7</v>
      </c>
      <c r="N15" s="156">
        <v>3</v>
      </c>
      <c r="O15" s="156">
        <v>0</v>
      </c>
      <c r="P15" s="156">
        <v>3</v>
      </c>
      <c r="Q15" s="156">
        <v>0</v>
      </c>
      <c r="R15" s="156">
        <v>0</v>
      </c>
      <c r="S15" s="156">
        <v>2</v>
      </c>
      <c r="T15" s="156"/>
      <c r="U15" s="156">
        <v>15</v>
      </c>
      <c r="V15" s="156">
        <v>8</v>
      </c>
      <c r="W15" s="156">
        <v>0</v>
      </c>
      <c r="X15" s="156">
        <v>1</v>
      </c>
      <c r="Y15" s="156">
        <v>2</v>
      </c>
      <c r="Z15" s="156">
        <v>0</v>
      </c>
      <c r="AA15" s="156">
        <v>0</v>
      </c>
      <c r="AB15" s="156">
        <v>4</v>
      </c>
      <c r="AC15" s="156"/>
      <c r="AD15" s="156">
        <v>15</v>
      </c>
      <c r="AE15" s="156">
        <v>4</v>
      </c>
      <c r="AF15" s="156">
        <v>3</v>
      </c>
      <c r="AG15" s="156">
        <v>1</v>
      </c>
      <c r="AH15" s="156">
        <v>1</v>
      </c>
      <c r="AI15" s="156">
        <v>1</v>
      </c>
      <c r="AJ15" s="156">
        <v>0</v>
      </c>
      <c r="AK15" s="156">
        <v>5</v>
      </c>
      <c r="AL15" s="156"/>
    </row>
    <row r="16" spans="1:38" ht="15" customHeight="1" x14ac:dyDescent="0.15">
      <c r="A16" s="236" t="s">
        <v>792</v>
      </c>
      <c r="B16" s="130" t="s">
        <v>840</v>
      </c>
      <c r="C16" s="156">
        <v>13</v>
      </c>
      <c r="D16" s="156">
        <v>4</v>
      </c>
      <c r="E16" s="156">
        <v>0</v>
      </c>
      <c r="F16" s="156">
        <v>2</v>
      </c>
      <c r="G16" s="156">
        <v>0</v>
      </c>
      <c r="H16" s="156">
        <v>4</v>
      </c>
      <c r="I16" s="156">
        <v>0</v>
      </c>
      <c r="J16" s="156">
        <v>3</v>
      </c>
      <c r="K16" s="156"/>
      <c r="L16" s="156">
        <v>12</v>
      </c>
      <c r="M16" s="156">
        <v>4</v>
      </c>
      <c r="N16" s="156">
        <v>1</v>
      </c>
      <c r="O16" s="156">
        <v>0</v>
      </c>
      <c r="P16" s="156">
        <v>6</v>
      </c>
      <c r="Q16" s="156">
        <v>0</v>
      </c>
      <c r="R16" s="156">
        <v>0</v>
      </c>
      <c r="S16" s="156">
        <v>1</v>
      </c>
      <c r="T16" s="156"/>
      <c r="U16" s="156">
        <v>12</v>
      </c>
      <c r="V16" s="156">
        <v>8</v>
      </c>
      <c r="W16" s="156">
        <v>0</v>
      </c>
      <c r="X16" s="156">
        <v>1</v>
      </c>
      <c r="Y16" s="156">
        <v>0</v>
      </c>
      <c r="Z16" s="156">
        <v>0</v>
      </c>
      <c r="AA16" s="156">
        <v>0</v>
      </c>
      <c r="AB16" s="156">
        <v>3</v>
      </c>
      <c r="AC16" s="156"/>
      <c r="AD16" s="156">
        <v>12</v>
      </c>
      <c r="AE16" s="156">
        <v>4</v>
      </c>
      <c r="AF16" s="156">
        <v>1</v>
      </c>
      <c r="AG16" s="156">
        <v>1</v>
      </c>
      <c r="AH16" s="156">
        <v>2</v>
      </c>
      <c r="AI16" s="156">
        <v>2</v>
      </c>
      <c r="AJ16" s="156">
        <v>0</v>
      </c>
      <c r="AK16" s="156">
        <v>2</v>
      </c>
      <c r="AL16" s="156"/>
    </row>
  </sheetData>
  <mergeCells count="1">
    <mergeCell ref="A3:B3"/>
  </mergeCells>
  <phoneticPr fontId="1"/>
  <pageMargins left="0.39370078740157483" right="0.39370078740157483" top="0.70866141732283472" bottom="0.39370078740157483" header="0.31496062992125984" footer="0.19685039370078741"/>
  <pageSetup paperSize="9" scale="85" fitToWidth="0" orientation="landscape" horizontalDpi="200" verticalDpi="200" r:id="rId1"/>
  <headerFooter alignWithMargins="0">
    <oddHeader>&amp;R[５．その他]　
&amp;A  (&amp;P/&amp;N)</oddHeader>
  </headerFooter>
  <colBreaks count="4" manualBreakCount="4">
    <brk id="2" max="13" man="1"/>
    <brk id="11" max="7" man="1"/>
    <brk id="20" max="7" man="1"/>
    <brk id="29" max="104857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U38"/>
  <sheetViews>
    <sheetView showGridLines="0" view="pageBreakPreview" zoomScale="85" zoomScaleNormal="100" zoomScaleSheetLayoutView="85" workbookViewId="0"/>
  </sheetViews>
  <sheetFormatPr defaultColWidth="8" defaultRowHeight="15" customHeight="1" x14ac:dyDescent="0.15"/>
  <cols>
    <col min="1" max="1" width="15.5703125" style="114" customWidth="1"/>
    <col min="2" max="2" width="18.5703125" style="114" customWidth="1"/>
    <col min="3" max="3" width="14.140625" style="114" customWidth="1"/>
    <col min="4" max="12" width="8.140625" style="114" hidden="1" customWidth="1"/>
    <col min="13" max="21" width="8.140625" style="114" customWidth="1"/>
    <col min="22" max="16384" width="8" style="114"/>
  </cols>
  <sheetData>
    <row r="1" spans="1:21" ht="15" customHeight="1" x14ac:dyDescent="0.15">
      <c r="D1" s="190" t="s">
        <v>694</v>
      </c>
      <c r="M1" s="190" t="s">
        <v>823</v>
      </c>
    </row>
    <row r="3" spans="1:21" s="123" customFormat="1" ht="33.75" x14ac:dyDescent="0.15">
      <c r="A3" s="314" t="s">
        <v>949</v>
      </c>
      <c r="B3" s="316"/>
      <c r="C3" s="315"/>
      <c r="D3" s="159" t="s">
        <v>835</v>
      </c>
      <c r="E3" s="160" t="s">
        <v>847</v>
      </c>
      <c r="F3" s="160" t="s">
        <v>848</v>
      </c>
      <c r="G3" s="160" t="s">
        <v>849</v>
      </c>
      <c r="H3" s="160" t="s">
        <v>850</v>
      </c>
      <c r="I3" s="160" t="s">
        <v>720</v>
      </c>
      <c r="J3" s="160" t="s">
        <v>851</v>
      </c>
      <c r="K3" s="159" t="s">
        <v>852</v>
      </c>
      <c r="L3" s="226" t="s">
        <v>853</v>
      </c>
      <c r="M3" s="159" t="s">
        <v>835</v>
      </c>
      <c r="N3" s="193" t="s">
        <v>854</v>
      </c>
      <c r="O3" s="194" t="s">
        <v>855</v>
      </c>
      <c r="P3" s="194" t="s">
        <v>856</v>
      </c>
      <c r="Q3" s="194" t="s">
        <v>857</v>
      </c>
      <c r="R3" s="194" t="s">
        <v>858</v>
      </c>
      <c r="S3" s="194" t="s">
        <v>859</v>
      </c>
      <c r="T3" s="215" t="s">
        <v>852</v>
      </c>
      <c r="U3" s="226" t="s">
        <v>860</v>
      </c>
    </row>
    <row r="4" spans="1:21" ht="15" customHeight="1" x14ac:dyDescent="0.15">
      <c r="A4" s="150" t="s">
        <v>950</v>
      </c>
      <c r="B4" s="150" t="s">
        <v>951</v>
      </c>
      <c r="C4" s="253" t="s">
        <v>835</v>
      </c>
      <c r="D4" s="128">
        <f t="shared" ref="D4:T4" si="0">D22</f>
        <v>250</v>
      </c>
      <c r="E4" s="128">
        <f t="shared" si="0"/>
        <v>24</v>
      </c>
      <c r="F4" s="128">
        <f t="shared" si="0"/>
        <v>23</v>
      </c>
      <c r="G4" s="128">
        <f t="shared" si="0"/>
        <v>27</v>
      </c>
      <c r="H4" s="128">
        <f t="shared" si="0"/>
        <v>18</v>
      </c>
      <c r="I4" s="128">
        <f t="shared" si="0"/>
        <v>64</v>
      </c>
      <c r="J4" s="128">
        <f t="shared" si="0"/>
        <v>6</v>
      </c>
      <c r="K4" s="128">
        <f t="shared" si="0"/>
        <v>88</v>
      </c>
      <c r="L4" s="139">
        <v>61.16184458899739</v>
      </c>
      <c r="M4" s="128">
        <f t="shared" si="0"/>
        <v>250</v>
      </c>
      <c r="N4" s="128">
        <f t="shared" si="0"/>
        <v>0</v>
      </c>
      <c r="O4" s="128">
        <f t="shared" si="0"/>
        <v>98</v>
      </c>
      <c r="P4" s="128">
        <f t="shared" si="0"/>
        <v>48</v>
      </c>
      <c r="Q4" s="128">
        <f t="shared" si="0"/>
        <v>58</v>
      </c>
      <c r="R4" s="128">
        <f t="shared" si="0"/>
        <v>28</v>
      </c>
      <c r="S4" s="128">
        <f t="shared" si="0"/>
        <v>5</v>
      </c>
      <c r="T4" s="128">
        <f t="shared" si="0"/>
        <v>13</v>
      </c>
      <c r="U4" s="232">
        <v>9676.8691983122371</v>
      </c>
    </row>
    <row r="5" spans="1:21" ht="15" customHeight="1" x14ac:dyDescent="0.15">
      <c r="A5" s="150" t="s">
        <v>952</v>
      </c>
      <c r="B5" s="150"/>
      <c r="C5" s="152"/>
      <c r="D5" s="134">
        <f>IF(SUM(E5:K5)&gt;100,"－",SUM(E5:K5))</f>
        <v>100</v>
      </c>
      <c r="E5" s="133">
        <f t="shared" ref="E5:K5" si="1">E4/$D4*100</f>
        <v>9.6</v>
      </c>
      <c r="F5" s="133">
        <f t="shared" si="1"/>
        <v>9.1999999999999993</v>
      </c>
      <c r="G5" s="133">
        <f t="shared" si="1"/>
        <v>10.8</v>
      </c>
      <c r="H5" s="133">
        <f t="shared" si="1"/>
        <v>7.1999999999999993</v>
      </c>
      <c r="I5" s="133">
        <f t="shared" si="1"/>
        <v>25.6</v>
      </c>
      <c r="J5" s="133">
        <f t="shared" si="1"/>
        <v>2.4</v>
      </c>
      <c r="K5" s="133">
        <f t="shared" si="1"/>
        <v>35.199999999999996</v>
      </c>
      <c r="L5" s="133"/>
      <c r="M5" s="134">
        <f>IF(SUM(N5:T5)&gt;100,"－",SUM(N5:T5))</f>
        <v>100.00000000000001</v>
      </c>
      <c r="N5" s="133">
        <f t="shared" ref="N5:T5" si="2">N4/$M4*100</f>
        <v>0</v>
      </c>
      <c r="O5" s="133">
        <f t="shared" si="2"/>
        <v>39.200000000000003</v>
      </c>
      <c r="P5" s="133">
        <f t="shared" si="2"/>
        <v>19.2</v>
      </c>
      <c r="Q5" s="133">
        <f t="shared" si="2"/>
        <v>23.200000000000003</v>
      </c>
      <c r="R5" s="133">
        <f t="shared" si="2"/>
        <v>11.200000000000001</v>
      </c>
      <c r="S5" s="133">
        <f t="shared" si="2"/>
        <v>2</v>
      </c>
      <c r="T5" s="133">
        <f t="shared" si="2"/>
        <v>5.2</v>
      </c>
      <c r="U5" s="238"/>
    </row>
    <row r="6" spans="1:21" ht="15" customHeight="1" x14ac:dyDescent="0.15">
      <c r="A6" s="150"/>
      <c r="B6" s="150"/>
      <c r="C6" s="244" t="s">
        <v>947</v>
      </c>
      <c r="D6" s="128">
        <f>D24</f>
        <v>239</v>
      </c>
      <c r="E6" s="139">
        <f t="shared" ref="E6:K8" si="3">IF($D6=0,0,E24/$D6*100)</f>
        <v>9.2050209205020916</v>
      </c>
      <c r="F6" s="139">
        <f t="shared" si="3"/>
        <v>9.2050209205020916</v>
      </c>
      <c r="G6" s="139">
        <f t="shared" si="3"/>
        <v>10.0418410041841</v>
      </c>
      <c r="H6" s="139">
        <f t="shared" si="3"/>
        <v>7.5313807531380759</v>
      </c>
      <c r="I6" s="139">
        <f t="shared" si="3"/>
        <v>25.94142259414226</v>
      </c>
      <c r="J6" s="139">
        <f t="shared" si="3"/>
        <v>2.510460251046025</v>
      </c>
      <c r="K6" s="139">
        <f t="shared" si="3"/>
        <v>35.564853556485353</v>
      </c>
      <c r="L6" s="139">
        <v>61.986945652245403</v>
      </c>
      <c r="M6" s="128">
        <f>M24</f>
        <v>239</v>
      </c>
      <c r="N6" s="139">
        <f t="shared" ref="N6:T8" si="4">IF($M6=0,0,N24/$M6*100)</f>
        <v>0</v>
      </c>
      <c r="O6" s="139">
        <f t="shared" si="4"/>
        <v>38.912133891213394</v>
      </c>
      <c r="P6" s="139">
        <f t="shared" si="4"/>
        <v>18.410041841004183</v>
      </c>
      <c r="Q6" s="139">
        <f t="shared" si="4"/>
        <v>23.430962343096233</v>
      </c>
      <c r="R6" s="139">
        <f t="shared" si="4"/>
        <v>11.715481171548117</v>
      </c>
      <c r="S6" s="139">
        <f t="shared" si="4"/>
        <v>2.0920502092050208</v>
      </c>
      <c r="T6" s="139">
        <f t="shared" si="4"/>
        <v>5.439330543933055</v>
      </c>
      <c r="U6" s="232">
        <v>9792.712389380531</v>
      </c>
    </row>
    <row r="7" spans="1:21" ht="15" customHeight="1" x14ac:dyDescent="0.15">
      <c r="A7" s="150"/>
      <c r="B7" s="150"/>
      <c r="C7" s="244" t="s">
        <v>948</v>
      </c>
      <c r="D7" s="143">
        <f>D25</f>
        <v>3</v>
      </c>
      <c r="E7" s="142">
        <f t="shared" si="3"/>
        <v>33.333333333333329</v>
      </c>
      <c r="F7" s="142">
        <f t="shared" si="3"/>
        <v>0</v>
      </c>
      <c r="G7" s="142">
        <f t="shared" si="3"/>
        <v>66.666666666666657</v>
      </c>
      <c r="H7" s="142">
        <f t="shared" si="3"/>
        <v>0</v>
      </c>
      <c r="I7" s="142">
        <f t="shared" si="3"/>
        <v>0</v>
      </c>
      <c r="J7" s="142">
        <f t="shared" si="3"/>
        <v>0</v>
      </c>
      <c r="K7" s="142">
        <f t="shared" si="3"/>
        <v>0</v>
      </c>
      <c r="L7" s="142">
        <v>37.75822655804982</v>
      </c>
      <c r="M7" s="143">
        <f t="shared" ref="M7:T9" si="5">M25</f>
        <v>3</v>
      </c>
      <c r="N7" s="142">
        <f t="shared" si="4"/>
        <v>0</v>
      </c>
      <c r="O7" s="142">
        <f t="shared" si="4"/>
        <v>100</v>
      </c>
      <c r="P7" s="142">
        <f t="shared" si="4"/>
        <v>0</v>
      </c>
      <c r="Q7" s="142">
        <f t="shared" si="4"/>
        <v>0</v>
      </c>
      <c r="R7" s="142">
        <f t="shared" si="4"/>
        <v>0</v>
      </c>
      <c r="S7" s="142">
        <f t="shared" si="4"/>
        <v>0</v>
      </c>
      <c r="T7" s="142">
        <f t="shared" si="4"/>
        <v>0</v>
      </c>
      <c r="U7" s="245">
        <v>2957.6666666666665</v>
      </c>
    </row>
    <row r="8" spans="1:21" ht="15" customHeight="1" x14ac:dyDescent="0.15">
      <c r="A8" s="150"/>
      <c r="B8" s="236"/>
      <c r="C8" s="152" t="s">
        <v>840</v>
      </c>
      <c r="D8" s="147">
        <f t="shared" ref="D8:K9" si="6">D26</f>
        <v>8</v>
      </c>
      <c r="E8" s="133">
        <f t="shared" si="3"/>
        <v>12.5</v>
      </c>
      <c r="F8" s="133">
        <f t="shared" si="3"/>
        <v>12.5</v>
      </c>
      <c r="G8" s="133">
        <f t="shared" si="3"/>
        <v>12.5</v>
      </c>
      <c r="H8" s="133">
        <f t="shared" si="3"/>
        <v>0</v>
      </c>
      <c r="I8" s="133">
        <f t="shared" si="3"/>
        <v>25</v>
      </c>
      <c r="J8" s="133">
        <f t="shared" si="3"/>
        <v>0</v>
      </c>
      <c r="K8" s="133">
        <f t="shared" si="3"/>
        <v>37.5</v>
      </c>
      <c r="L8" s="133">
        <v>49.790902659527355</v>
      </c>
      <c r="M8" s="147">
        <f t="shared" si="5"/>
        <v>8</v>
      </c>
      <c r="N8" s="133">
        <f t="shared" si="4"/>
        <v>0</v>
      </c>
      <c r="O8" s="133">
        <f t="shared" si="4"/>
        <v>25</v>
      </c>
      <c r="P8" s="133">
        <f t="shared" si="4"/>
        <v>50</v>
      </c>
      <c r="Q8" s="133">
        <f t="shared" si="4"/>
        <v>25</v>
      </c>
      <c r="R8" s="133">
        <f t="shared" si="4"/>
        <v>0</v>
      </c>
      <c r="S8" s="133">
        <f t="shared" si="4"/>
        <v>0</v>
      </c>
      <c r="T8" s="133">
        <f t="shared" si="4"/>
        <v>0</v>
      </c>
      <c r="U8" s="238">
        <v>8924</v>
      </c>
    </row>
    <row r="9" spans="1:21" ht="15" customHeight="1" x14ac:dyDescent="0.15">
      <c r="A9" s="150"/>
      <c r="B9" s="202" t="s">
        <v>953</v>
      </c>
      <c r="C9" s="253" t="s">
        <v>835</v>
      </c>
      <c r="D9" s="128">
        <f t="shared" si="6"/>
        <v>38</v>
      </c>
      <c r="E9" s="128">
        <f t="shared" si="6"/>
        <v>0</v>
      </c>
      <c r="F9" s="128">
        <f t="shared" si="6"/>
        <v>1</v>
      </c>
      <c r="G9" s="128">
        <f t="shared" si="6"/>
        <v>3</v>
      </c>
      <c r="H9" s="128">
        <f t="shared" si="6"/>
        <v>7</v>
      </c>
      <c r="I9" s="128">
        <f t="shared" si="6"/>
        <v>13</v>
      </c>
      <c r="J9" s="128">
        <f t="shared" si="6"/>
        <v>1</v>
      </c>
      <c r="K9" s="128">
        <f t="shared" si="6"/>
        <v>13</v>
      </c>
      <c r="L9" s="139">
        <v>79.806684542452842</v>
      </c>
      <c r="M9" s="128">
        <f t="shared" si="5"/>
        <v>38</v>
      </c>
      <c r="N9" s="128">
        <f t="shared" si="5"/>
        <v>0</v>
      </c>
      <c r="O9" s="128">
        <f t="shared" si="5"/>
        <v>2</v>
      </c>
      <c r="P9" s="128">
        <f t="shared" si="5"/>
        <v>7</v>
      </c>
      <c r="Q9" s="128">
        <f t="shared" si="5"/>
        <v>13</v>
      </c>
      <c r="R9" s="128">
        <f t="shared" si="5"/>
        <v>5</v>
      </c>
      <c r="S9" s="128">
        <f t="shared" si="5"/>
        <v>0</v>
      </c>
      <c r="T9" s="128">
        <f t="shared" si="5"/>
        <v>11</v>
      </c>
      <c r="U9" s="232">
        <v>13294.37037037037</v>
      </c>
    </row>
    <row r="10" spans="1:21" ht="15" customHeight="1" x14ac:dyDescent="0.15">
      <c r="A10" s="150"/>
      <c r="B10" s="202" t="s">
        <v>954</v>
      </c>
      <c r="C10" s="152"/>
      <c r="D10" s="134">
        <f>IF(SUM(E10:K10)&gt;100,"－",SUM(E10:K10))</f>
        <v>100</v>
      </c>
      <c r="E10" s="133">
        <f t="shared" ref="E10:K10" si="7">E9/$D9*100</f>
        <v>0</v>
      </c>
      <c r="F10" s="133">
        <f t="shared" si="7"/>
        <v>2.6315789473684208</v>
      </c>
      <c r="G10" s="133">
        <f t="shared" si="7"/>
        <v>7.8947368421052628</v>
      </c>
      <c r="H10" s="133">
        <f t="shared" si="7"/>
        <v>18.421052631578945</v>
      </c>
      <c r="I10" s="133">
        <f t="shared" si="7"/>
        <v>34.210526315789473</v>
      </c>
      <c r="J10" s="133">
        <f t="shared" si="7"/>
        <v>2.6315789473684208</v>
      </c>
      <c r="K10" s="133">
        <f t="shared" si="7"/>
        <v>34.210526315789473</v>
      </c>
      <c r="L10" s="133"/>
      <c r="M10" s="134">
        <f>IF(SUM(N10:T10)&gt;100,"－",SUM(N10:T10))</f>
        <v>100</v>
      </c>
      <c r="N10" s="133">
        <f t="shared" ref="N10:T10" si="8">N9/$M9*100</f>
        <v>0</v>
      </c>
      <c r="O10" s="133">
        <f t="shared" si="8"/>
        <v>5.2631578947368416</v>
      </c>
      <c r="P10" s="133">
        <f t="shared" si="8"/>
        <v>18.421052631578945</v>
      </c>
      <c r="Q10" s="133">
        <f t="shared" si="8"/>
        <v>34.210526315789473</v>
      </c>
      <c r="R10" s="133">
        <f t="shared" si="8"/>
        <v>13.157894736842104</v>
      </c>
      <c r="S10" s="133">
        <f t="shared" si="8"/>
        <v>0</v>
      </c>
      <c r="T10" s="133">
        <f t="shared" si="8"/>
        <v>28.947368421052634</v>
      </c>
      <c r="U10" s="238"/>
    </row>
    <row r="11" spans="1:21" ht="15" customHeight="1" x14ac:dyDescent="0.15">
      <c r="A11" s="150"/>
      <c r="B11" s="150"/>
      <c r="C11" s="244" t="s">
        <v>947</v>
      </c>
      <c r="D11" s="128">
        <f>D29</f>
        <v>35</v>
      </c>
      <c r="E11" s="139">
        <f t="shared" ref="E11:K13" si="9">IF($D11=0,0,E29/$D11*100)</f>
        <v>0</v>
      </c>
      <c r="F11" s="139">
        <f t="shared" si="9"/>
        <v>2.8571428571428572</v>
      </c>
      <c r="G11" s="139">
        <f t="shared" si="9"/>
        <v>5.7142857142857144</v>
      </c>
      <c r="H11" s="139">
        <f t="shared" si="9"/>
        <v>20</v>
      </c>
      <c r="I11" s="139">
        <f t="shared" si="9"/>
        <v>34.285714285714285</v>
      </c>
      <c r="J11" s="139">
        <f t="shared" si="9"/>
        <v>2.8571428571428572</v>
      </c>
      <c r="K11" s="139">
        <f t="shared" si="9"/>
        <v>34.285714285714285</v>
      </c>
      <c r="L11" s="139">
        <v>80.474580026686695</v>
      </c>
      <c r="M11" s="128">
        <f>M29</f>
        <v>35</v>
      </c>
      <c r="N11" s="139">
        <f t="shared" ref="N11:T13" si="10">IF($M11=0,0,N29/$M11*100)</f>
        <v>0</v>
      </c>
      <c r="O11" s="139">
        <f t="shared" si="10"/>
        <v>5.7142857142857144</v>
      </c>
      <c r="P11" s="139">
        <f t="shared" si="10"/>
        <v>14.285714285714285</v>
      </c>
      <c r="Q11" s="139">
        <f t="shared" si="10"/>
        <v>34.285714285714285</v>
      </c>
      <c r="R11" s="139">
        <f t="shared" si="10"/>
        <v>14.285714285714285</v>
      </c>
      <c r="S11" s="139">
        <f t="shared" si="10"/>
        <v>0</v>
      </c>
      <c r="T11" s="139">
        <f t="shared" si="10"/>
        <v>31.428571428571427</v>
      </c>
      <c r="U11" s="232">
        <v>13424.5</v>
      </c>
    </row>
    <row r="12" spans="1:21" ht="15" customHeight="1" x14ac:dyDescent="0.15">
      <c r="A12" s="150"/>
      <c r="B12" s="150"/>
      <c r="C12" s="244" t="s">
        <v>948</v>
      </c>
      <c r="D12" s="143">
        <f>D30</f>
        <v>1</v>
      </c>
      <c r="E12" s="142">
        <f t="shared" si="9"/>
        <v>0</v>
      </c>
      <c r="F12" s="142">
        <f t="shared" si="9"/>
        <v>0</v>
      </c>
      <c r="G12" s="142">
        <f t="shared" si="9"/>
        <v>0</v>
      </c>
      <c r="H12" s="142">
        <f t="shared" si="9"/>
        <v>0</v>
      </c>
      <c r="I12" s="142">
        <f t="shared" si="9"/>
        <v>0</v>
      </c>
      <c r="J12" s="142">
        <f t="shared" si="9"/>
        <v>0</v>
      </c>
      <c r="K12" s="142">
        <f t="shared" si="9"/>
        <v>100</v>
      </c>
      <c r="L12" s="176" t="s">
        <v>955</v>
      </c>
      <c r="M12" s="143">
        <f t="shared" ref="M12:T14" si="11">M30</f>
        <v>1</v>
      </c>
      <c r="N12" s="142">
        <f t="shared" si="10"/>
        <v>0</v>
      </c>
      <c r="O12" s="142">
        <f t="shared" si="10"/>
        <v>0</v>
      </c>
      <c r="P12" s="142">
        <f t="shared" si="10"/>
        <v>100</v>
      </c>
      <c r="Q12" s="142">
        <f t="shared" si="10"/>
        <v>0</v>
      </c>
      <c r="R12" s="142">
        <f t="shared" si="10"/>
        <v>0</v>
      </c>
      <c r="S12" s="142">
        <f t="shared" si="10"/>
        <v>0</v>
      </c>
      <c r="T12" s="142">
        <f t="shared" si="10"/>
        <v>0</v>
      </c>
      <c r="U12" s="245">
        <v>9115</v>
      </c>
    </row>
    <row r="13" spans="1:21" ht="15" customHeight="1" x14ac:dyDescent="0.15">
      <c r="A13" s="150"/>
      <c r="B13" s="152"/>
      <c r="C13" s="152" t="s">
        <v>840</v>
      </c>
      <c r="D13" s="147">
        <f t="shared" ref="D13:K14" si="12">D31</f>
        <v>2</v>
      </c>
      <c r="E13" s="133">
        <f t="shared" si="9"/>
        <v>0</v>
      </c>
      <c r="F13" s="133">
        <f t="shared" si="9"/>
        <v>0</v>
      </c>
      <c r="G13" s="133">
        <f t="shared" si="9"/>
        <v>50</v>
      </c>
      <c r="H13" s="133">
        <f t="shared" si="9"/>
        <v>0</v>
      </c>
      <c r="I13" s="133">
        <f t="shared" si="9"/>
        <v>50</v>
      </c>
      <c r="J13" s="133">
        <f t="shared" si="9"/>
        <v>0</v>
      </c>
      <c r="K13" s="133">
        <f t="shared" si="9"/>
        <v>0</v>
      </c>
      <c r="L13" s="133">
        <v>72.125886473763543</v>
      </c>
      <c r="M13" s="147">
        <f t="shared" si="11"/>
        <v>2</v>
      </c>
      <c r="N13" s="133">
        <f t="shared" si="10"/>
        <v>0</v>
      </c>
      <c r="O13" s="133">
        <f t="shared" si="10"/>
        <v>0</v>
      </c>
      <c r="P13" s="133">
        <f t="shared" si="10"/>
        <v>50</v>
      </c>
      <c r="Q13" s="133">
        <f t="shared" si="10"/>
        <v>50</v>
      </c>
      <c r="R13" s="133">
        <f t="shared" si="10"/>
        <v>0</v>
      </c>
      <c r="S13" s="133">
        <f t="shared" si="10"/>
        <v>0</v>
      </c>
      <c r="T13" s="133">
        <f t="shared" si="10"/>
        <v>0</v>
      </c>
      <c r="U13" s="238">
        <v>13822.5</v>
      </c>
    </row>
    <row r="14" spans="1:21" ht="15" customHeight="1" x14ac:dyDescent="0.15">
      <c r="A14" s="150"/>
      <c r="B14" s="150" t="s">
        <v>956</v>
      </c>
      <c r="C14" s="253" t="s">
        <v>835</v>
      </c>
      <c r="D14" s="128">
        <f t="shared" si="12"/>
        <v>236</v>
      </c>
      <c r="E14" s="128">
        <f t="shared" si="12"/>
        <v>26</v>
      </c>
      <c r="F14" s="128">
        <f t="shared" si="12"/>
        <v>10</v>
      </c>
      <c r="G14" s="128">
        <f t="shared" si="12"/>
        <v>22</v>
      </c>
      <c r="H14" s="128">
        <f t="shared" si="12"/>
        <v>21</v>
      </c>
      <c r="I14" s="128">
        <f t="shared" si="12"/>
        <v>63</v>
      </c>
      <c r="J14" s="128">
        <f t="shared" si="12"/>
        <v>6</v>
      </c>
      <c r="K14" s="128">
        <f t="shared" si="12"/>
        <v>88</v>
      </c>
      <c r="L14" s="139">
        <v>63.555265213840087</v>
      </c>
      <c r="M14" s="128">
        <f t="shared" si="11"/>
        <v>236</v>
      </c>
      <c r="N14" s="128">
        <f t="shared" si="11"/>
        <v>0</v>
      </c>
      <c r="O14" s="128">
        <f t="shared" si="11"/>
        <v>54</v>
      </c>
      <c r="P14" s="128">
        <f t="shared" si="11"/>
        <v>73</v>
      </c>
      <c r="Q14" s="128">
        <f t="shared" si="11"/>
        <v>63</v>
      </c>
      <c r="R14" s="128">
        <f t="shared" si="11"/>
        <v>22</v>
      </c>
      <c r="S14" s="128">
        <f t="shared" si="11"/>
        <v>3</v>
      </c>
      <c r="T14" s="128">
        <f t="shared" si="11"/>
        <v>21</v>
      </c>
      <c r="U14" s="232">
        <v>10727.446511627906</v>
      </c>
    </row>
    <row r="15" spans="1:21" ht="15" customHeight="1" x14ac:dyDescent="0.15">
      <c r="A15" s="150"/>
      <c r="B15" s="150"/>
      <c r="C15" s="152"/>
      <c r="D15" s="134">
        <f>IF(SUM(E15:K15)&gt;100,"－",SUM(E15:K15))</f>
        <v>100</v>
      </c>
      <c r="E15" s="133">
        <f t="shared" ref="E15:K15" si="13">E14/$D14*100</f>
        <v>11.016949152542372</v>
      </c>
      <c r="F15" s="133">
        <f t="shared" si="13"/>
        <v>4.2372881355932197</v>
      </c>
      <c r="G15" s="133">
        <f t="shared" si="13"/>
        <v>9.3220338983050848</v>
      </c>
      <c r="H15" s="133">
        <f t="shared" si="13"/>
        <v>8.898305084745763</v>
      </c>
      <c r="I15" s="133">
        <f t="shared" si="13"/>
        <v>26.694915254237291</v>
      </c>
      <c r="J15" s="133">
        <f t="shared" si="13"/>
        <v>2.5423728813559325</v>
      </c>
      <c r="K15" s="133">
        <f t="shared" si="13"/>
        <v>37.288135593220339</v>
      </c>
      <c r="L15" s="133"/>
      <c r="M15" s="134">
        <f>IF(SUM(N15:T15)&gt;100,"－",SUM(N15:T15))</f>
        <v>99.999999999999986</v>
      </c>
      <c r="N15" s="133">
        <f t="shared" ref="N15:T15" si="14">N14/$M14*100</f>
        <v>0</v>
      </c>
      <c r="O15" s="133">
        <f t="shared" si="14"/>
        <v>22.881355932203391</v>
      </c>
      <c r="P15" s="133">
        <f t="shared" si="14"/>
        <v>30.932203389830509</v>
      </c>
      <c r="Q15" s="133">
        <f t="shared" si="14"/>
        <v>26.694915254237291</v>
      </c>
      <c r="R15" s="133">
        <f t="shared" si="14"/>
        <v>9.3220338983050848</v>
      </c>
      <c r="S15" s="133">
        <f t="shared" si="14"/>
        <v>1.2711864406779663</v>
      </c>
      <c r="T15" s="133">
        <f t="shared" si="14"/>
        <v>8.898305084745763</v>
      </c>
      <c r="U15" s="238"/>
    </row>
    <row r="16" spans="1:21" ht="15" customHeight="1" x14ac:dyDescent="0.15">
      <c r="A16" s="150"/>
      <c r="B16" s="150"/>
      <c r="C16" s="244" t="s">
        <v>947</v>
      </c>
      <c r="D16" s="128">
        <f>D34</f>
        <v>214</v>
      </c>
      <c r="E16" s="139">
        <f t="shared" ref="E16:K18" si="15">IF($D16=0,0,E34/$D16*100)</f>
        <v>11.682242990654206</v>
      </c>
      <c r="F16" s="139">
        <f t="shared" si="15"/>
        <v>4.2056074766355138</v>
      </c>
      <c r="G16" s="139">
        <f t="shared" si="15"/>
        <v>9.3457943925233646</v>
      </c>
      <c r="H16" s="139">
        <f t="shared" si="15"/>
        <v>9.3457943925233646</v>
      </c>
      <c r="I16" s="139">
        <f t="shared" si="15"/>
        <v>27.102803738317753</v>
      </c>
      <c r="J16" s="139">
        <f t="shared" si="15"/>
        <v>2.8037383177570092</v>
      </c>
      <c r="K16" s="139">
        <f t="shared" si="15"/>
        <v>35.514018691588781</v>
      </c>
      <c r="L16" s="139">
        <v>63.504989004555377</v>
      </c>
      <c r="M16" s="128">
        <f>M34</f>
        <v>214</v>
      </c>
      <c r="N16" s="139">
        <f t="shared" ref="N16:T18" si="16">IF($M16=0,0,N34/$M16*100)</f>
        <v>0</v>
      </c>
      <c r="O16" s="139">
        <f t="shared" si="16"/>
        <v>22.897196261682243</v>
      </c>
      <c r="P16" s="139">
        <f t="shared" si="16"/>
        <v>31.775700934579437</v>
      </c>
      <c r="Q16" s="139">
        <f t="shared" si="16"/>
        <v>27.102803738317753</v>
      </c>
      <c r="R16" s="139">
        <f t="shared" si="16"/>
        <v>8.4112149532710276</v>
      </c>
      <c r="S16" s="139">
        <f t="shared" si="16"/>
        <v>0.93457943925233633</v>
      </c>
      <c r="T16" s="139">
        <f t="shared" si="16"/>
        <v>8.8785046728971952</v>
      </c>
      <c r="U16" s="232">
        <v>10533.389743589743</v>
      </c>
    </row>
    <row r="17" spans="1:21" ht="15" customHeight="1" x14ac:dyDescent="0.15">
      <c r="A17" s="150"/>
      <c r="B17" s="150"/>
      <c r="C17" s="244" t="s">
        <v>948</v>
      </c>
      <c r="D17" s="143">
        <f>D35</f>
        <v>5</v>
      </c>
      <c r="E17" s="142">
        <f t="shared" si="15"/>
        <v>0</v>
      </c>
      <c r="F17" s="142">
        <f t="shared" si="15"/>
        <v>0</v>
      </c>
      <c r="G17" s="142">
        <f t="shared" si="15"/>
        <v>40</v>
      </c>
      <c r="H17" s="142">
        <f t="shared" si="15"/>
        <v>20</v>
      </c>
      <c r="I17" s="142">
        <f t="shared" si="15"/>
        <v>20</v>
      </c>
      <c r="J17" s="142">
        <f t="shared" si="15"/>
        <v>0</v>
      </c>
      <c r="K17" s="142">
        <f t="shared" si="15"/>
        <v>20</v>
      </c>
      <c r="L17" s="142">
        <v>62.835371370962079</v>
      </c>
      <c r="M17" s="143">
        <f t="shared" ref="M17:M18" si="17">M35</f>
        <v>5</v>
      </c>
      <c r="N17" s="142">
        <f t="shared" si="16"/>
        <v>0</v>
      </c>
      <c r="O17" s="142">
        <f t="shared" si="16"/>
        <v>20</v>
      </c>
      <c r="P17" s="142">
        <f t="shared" si="16"/>
        <v>60</v>
      </c>
      <c r="Q17" s="142">
        <f t="shared" si="16"/>
        <v>20</v>
      </c>
      <c r="R17" s="142">
        <f t="shared" si="16"/>
        <v>0</v>
      </c>
      <c r="S17" s="142">
        <f t="shared" si="16"/>
        <v>0</v>
      </c>
      <c r="T17" s="142">
        <f t="shared" si="16"/>
        <v>0</v>
      </c>
      <c r="U17" s="245">
        <v>7648</v>
      </c>
    </row>
    <row r="18" spans="1:21" ht="15" customHeight="1" x14ac:dyDescent="0.15">
      <c r="A18" s="152"/>
      <c r="B18" s="236"/>
      <c r="C18" s="152" t="s">
        <v>840</v>
      </c>
      <c r="D18" s="147">
        <f t="shared" ref="D18" si="18">D36</f>
        <v>17</v>
      </c>
      <c r="E18" s="133">
        <f t="shared" si="15"/>
        <v>5.8823529411764701</v>
      </c>
      <c r="F18" s="133">
        <f t="shared" si="15"/>
        <v>5.8823529411764701</v>
      </c>
      <c r="G18" s="133">
        <f t="shared" si="15"/>
        <v>0</v>
      </c>
      <c r="H18" s="133">
        <f t="shared" si="15"/>
        <v>0</v>
      </c>
      <c r="I18" s="133">
        <f t="shared" si="15"/>
        <v>23.52941176470588</v>
      </c>
      <c r="J18" s="133">
        <f t="shared" si="15"/>
        <v>0</v>
      </c>
      <c r="K18" s="133">
        <f t="shared" si="15"/>
        <v>64.705882352941174</v>
      </c>
      <c r="L18" s="133">
        <v>65.191547255974044</v>
      </c>
      <c r="M18" s="147">
        <f t="shared" si="17"/>
        <v>17</v>
      </c>
      <c r="N18" s="133">
        <f t="shared" si="16"/>
        <v>0</v>
      </c>
      <c r="O18" s="133">
        <f t="shared" si="16"/>
        <v>23.52941176470588</v>
      </c>
      <c r="P18" s="133">
        <f t="shared" si="16"/>
        <v>11.76470588235294</v>
      </c>
      <c r="Q18" s="133">
        <f t="shared" si="16"/>
        <v>23.52941176470588</v>
      </c>
      <c r="R18" s="133">
        <f t="shared" si="16"/>
        <v>23.52941176470588</v>
      </c>
      <c r="S18" s="133">
        <f t="shared" si="16"/>
        <v>5.8823529411764701</v>
      </c>
      <c r="T18" s="133">
        <f t="shared" si="16"/>
        <v>11.76470588235294</v>
      </c>
      <c r="U18" s="238">
        <v>14276.666666666666</v>
      </c>
    </row>
    <row r="22" spans="1:21" ht="15" customHeight="1" x14ac:dyDescent="0.15">
      <c r="A22" s="242" t="s">
        <v>950</v>
      </c>
      <c r="B22" s="242" t="s">
        <v>951</v>
      </c>
      <c r="C22" s="254" t="s">
        <v>835</v>
      </c>
      <c r="D22" s="156">
        <v>250</v>
      </c>
      <c r="E22" s="156">
        <v>24</v>
      </c>
      <c r="F22" s="156">
        <v>23</v>
      </c>
      <c r="G22" s="156">
        <v>27</v>
      </c>
      <c r="H22" s="156">
        <v>18</v>
      </c>
      <c r="I22" s="156">
        <v>64</v>
      </c>
      <c r="J22" s="156">
        <v>6</v>
      </c>
      <c r="K22" s="156">
        <v>88</v>
      </c>
      <c r="L22" s="156"/>
      <c r="M22" s="156">
        <v>250</v>
      </c>
      <c r="N22" s="156">
        <v>0</v>
      </c>
      <c r="O22" s="156">
        <v>98</v>
      </c>
      <c r="P22" s="156">
        <v>48</v>
      </c>
      <c r="Q22" s="156">
        <v>58</v>
      </c>
      <c r="R22" s="156">
        <v>28</v>
      </c>
      <c r="S22" s="156">
        <v>5</v>
      </c>
      <c r="T22" s="156">
        <v>13</v>
      </c>
      <c r="U22" s="156"/>
    </row>
    <row r="23" spans="1:21" ht="15" customHeight="1" x14ac:dyDescent="0.15">
      <c r="A23" s="150" t="s">
        <v>952</v>
      </c>
      <c r="B23" s="150"/>
      <c r="C23" s="152"/>
      <c r="D23" s="156"/>
      <c r="E23" s="156"/>
      <c r="F23" s="156"/>
      <c r="G23" s="156"/>
      <c r="H23" s="156"/>
      <c r="I23" s="156"/>
      <c r="J23" s="156"/>
      <c r="K23" s="156"/>
      <c r="L23" s="156"/>
      <c r="M23" s="156"/>
      <c r="N23" s="156"/>
      <c r="O23" s="156"/>
      <c r="P23" s="156"/>
      <c r="Q23" s="156"/>
      <c r="R23" s="156"/>
      <c r="S23" s="156"/>
      <c r="T23" s="156"/>
      <c r="U23" s="156"/>
    </row>
    <row r="24" spans="1:21" ht="15" customHeight="1" x14ac:dyDescent="0.15">
      <c r="A24" s="150"/>
      <c r="B24" s="150"/>
      <c r="C24" s="244" t="s">
        <v>947</v>
      </c>
      <c r="D24" s="156">
        <v>239</v>
      </c>
      <c r="E24" s="156">
        <v>22</v>
      </c>
      <c r="F24" s="156">
        <v>22</v>
      </c>
      <c r="G24" s="156">
        <v>24</v>
      </c>
      <c r="H24" s="156">
        <v>18</v>
      </c>
      <c r="I24" s="156">
        <v>62</v>
      </c>
      <c r="J24" s="156">
        <v>6</v>
      </c>
      <c r="K24" s="156">
        <v>85</v>
      </c>
      <c r="L24" s="156"/>
      <c r="M24" s="156">
        <v>239</v>
      </c>
      <c r="N24" s="156">
        <v>0</v>
      </c>
      <c r="O24" s="156">
        <v>93</v>
      </c>
      <c r="P24" s="156">
        <v>44</v>
      </c>
      <c r="Q24" s="156">
        <v>56</v>
      </c>
      <c r="R24" s="156">
        <v>28</v>
      </c>
      <c r="S24" s="156">
        <v>5</v>
      </c>
      <c r="T24" s="156">
        <v>13</v>
      </c>
      <c r="U24" s="156"/>
    </row>
    <row r="25" spans="1:21" ht="15" customHeight="1" x14ac:dyDescent="0.15">
      <c r="A25" s="150"/>
      <c r="B25" s="150"/>
      <c r="C25" s="244" t="s">
        <v>948</v>
      </c>
      <c r="D25" s="156">
        <v>3</v>
      </c>
      <c r="E25" s="156">
        <v>1</v>
      </c>
      <c r="F25" s="156">
        <v>0</v>
      </c>
      <c r="G25" s="156">
        <v>2</v>
      </c>
      <c r="H25" s="156">
        <v>0</v>
      </c>
      <c r="I25" s="156">
        <v>0</v>
      </c>
      <c r="J25" s="156">
        <v>0</v>
      </c>
      <c r="K25" s="156">
        <v>0</v>
      </c>
      <c r="L25" s="156"/>
      <c r="M25" s="156">
        <v>3</v>
      </c>
      <c r="N25" s="156">
        <v>0</v>
      </c>
      <c r="O25" s="156">
        <v>3</v>
      </c>
      <c r="P25" s="156">
        <v>0</v>
      </c>
      <c r="Q25" s="156">
        <v>0</v>
      </c>
      <c r="R25" s="156">
        <v>0</v>
      </c>
      <c r="S25" s="156">
        <v>0</v>
      </c>
      <c r="T25" s="156">
        <v>0</v>
      </c>
      <c r="U25" s="156"/>
    </row>
    <row r="26" spans="1:21" ht="15" customHeight="1" x14ac:dyDescent="0.15">
      <c r="A26" s="150"/>
      <c r="B26" s="236"/>
      <c r="C26" s="152" t="s">
        <v>840</v>
      </c>
      <c r="D26" s="156">
        <v>8</v>
      </c>
      <c r="E26" s="156">
        <v>1</v>
      </c>
      <c r="F26" s="156">
        <v>1</v>
      </c>
      <c r="G26" s="156">
        <v>1</v>
      </c>
      <c r="H26" s="156">
        <v>0</v>
      </c>
      <c r="I26" s="156">
        <v>2</v>
      </c>
      <c r="J26" s="156">
        <v>0</v>
      </c>
      <c r="K26" s="156">
        <v>3</v>
      </c>
      <c r="L26" s="156"/>
      <c r="M26" s="156">
        <v>8</v>
      </c>
      <c r="N26" s="156">
        <v>0</v>
      </c>
      <c r="O26" s="156">
        <v>2</v>
      </c>
      <c r="P26" s="156">
        <v>4</v>
      </c>
      <c r="Q26" s="156">
        <v>2</v>
      </c>
      <c r="R26" s="156">
        <v>0</v>
      </c>
      <c r="S26" s="156">
        <v>0</v>
      </c>
      <c r="T26" s="156">
        <v>0</v>
      </c>
      <c r="U26" s="156"/>
    </row>
    <row r="27" spans="1:21" ht="15" customHeight="1" x14ac:dyDescent="0.15">
      <c r="A27" s="150"/>
      <c r="B27" s="202" t="s">
        <v>953</v>
      </c>
      <c r="C27" s="253" t="s">
        <v>835</v>
      </c>
      <c r="D27" s="156">
        <v>38</v>
      </c>
      <c r="E27" s="156">
        <v>0</v>
      </c>
      <c r="F27" s="156">
        <v>1</v>
      </c>
      <c r="G27" s="156">
        <v>3</v>
      </c>
      <c r="H27" s="156">
        <v>7</v>
      </c>
      <c r="I27" s="156">
        <v>13</v>
      </c>
      <c r="J27" s="156">
        <v>1</v>
      </c>
      <c r="K27" s="156">
        <v>13</v>
      </c>
      <c r="L27" s="156"/>
      <c r="M27" s="156">
        <v>38</v>
      </c>
      <c r="N27" s="156">
        <v>0</v>
      </c>
      <c r="O27" s="156">
        <v>2</v>
      </c>
      <c r="P27" s="156">
        <v>7</v>
      </c>
      <c r="Q27" s="156">
        <v>13</v>
      </c>
      <c r="R27" s="156">
        <v>5</v>
      </c>
      <c r="S27" s="156">
        <v>0</v>
      </c>
      <c r="T27" s="156">
        <v>11</v>
      </c>
      <c r="U27" s="156"/>
    </row>
    <row r="28" spans="1:21" ht="15" customHeight="1" x14ac:dyDescent="0.15">
      <c r="A28" s="150"/>
      <c r="B28" s="202" t="s">
        <v>954</v>
      </c>
      <c r="C28" s="152"/>
      <c r="D28" s="156"/>
      <c r="E28" s="156"/>
      <c r="F28" s="156"/>
      <c r="G28" s="156"/>
      <c r="H28" s="156"/>
      <c r="I28" s="156"/>
      <c r="J28" s="156"/>
      <c r="K28" s="156"/>
      <c r="L28" s="156"/>
      <c r="M28" s="156"/>
      <c r="N28" s="156"/>
      <c r="O28" s="156"/>
      <c r="P28" s="156"/>
      <c r="Q28" s="156"/>
      <c r="R28" s="156"/>
      <c r="S28" s="156"/>
      <c r="T28" s="156"/>
      <c r="U28" s="156"/>
    </row>
    <row r="29" spans="1:21" ht="15" customHeight="1" x14ac:dyDescent="0.15">
      <c r="A29" s="150"/>
      <c r="B29" s="150"/>
      <c r="C29" s="244" t="s">
        <v>947</v>
      </c>
      <c r="D29" s="156">
        <v>35</v>
      </c>
      <c r="E29" s="156">
        <v>0</v>
      </c>
      <c r="F29" s="156">
        <v>1</v>
      </c>
      <c r="G29" s="156">
        <v>2</v>
      </c>
      <c r="H29" s="156">
        <v>7</v>
      </c>
      <c r="I29" s="156">
        <v>12</v>
      </c>
      <c r="J29" s="156">
        <v>1</v>
      </c>
      <c r="K29" s="156">
        <v>12</v>
      </c>
      <c r="L29" s="156"/>
      <c r="M29" s="156">
        <v>35</v>
      </c>
      <c r="N29" s="156">
        <v>0</v>
      </c>
      <c r="O29" s="156">
        <v>2</v>
      </c>
      <c r="P29" s="156">
        <v>5</v>
      </c>
      <c r="Q29" s="156">
        <v>12</v>
      </c>
      <c r="R29" s="156">
        <v>5</v>
      </c>
      <c r="S29" s="156">
        <v>0</v>
      </c>
      <c r="T29" s="156">
        <v>11</v>
      </c>
      <c r="U29" s="156"/>
    </row>
    <row r="30" spans="1:21" ht="15" customHeight="1" x14ac:dyDescent="0.15">
      <c r="A30" s="150"/>
      <c r="B30" s="150"/>
      <c r="C30" s="244" t="s">
        <v>948</v>
      </c>
      <c r="D30" s="156">
        <v>1</v>
      </c>
      <c r="E30" s="156">
        <v>0</v>
      </c>
      <c r="F30" s="156">
        <v>0</v>
      </c>
      <c r="G30" s="156">
        <v>0</v>
      </c>
      <c r="H30" s="156">
        <v>0</v>
      </c>
      <c r="I30" s="156">
        <v>0</v>
      </c>
      <c r="J30" s="156">
        <v>0</v>
      </c>
      <c r="K30" s="156">
        <v>1</v>
      </c>
      <c r="L30" s="156"/>
      <c r="M30" s="156">
        <v>1</v>
      </c>
      <c r="N30" s="156">
        <v>0</v>
      </c>
      <c r="O30" s="156">
        <v>0</v>
      </c>
      <c r="P30" s="156">
        <v>1</v>
      </c>
      <c r="Q30" s="156">
        <v>0</v>
      </c>
      <c r="R30" s="156">
        <v>0</v>
      </c>
      <c r="S30" s="156">
        <v>0</v>
      </c>
      <c r="T30" s="156">
        <v>0</v>
      </c>
      <c r="U30" s="156"/>
    </row>
    <row r="31" spans="1:21" ht="15" customHeight="1" x14ac:dyDescent="0.15">
      <c r="A31" s="150"/>
      <c r="B31" s="152"/>
      <c r="C31" s="152" t="s">
        <v>840</v>
      </c>
      <c r="D31" s="156">
        <v>2</v>
      </c>
      <c r="E31" s="156">
        <v>0</v>
      </c>
      <c r="F31" s="156">
        <v>0</v>
      </c>
      <c r="G31" s="156">
        <v>1</v>
      </c>
      <c r="H31" s="156">
        <v>0</v>
      </c>
      <c r="I31" s="156">
        <v>1</v>
      </c>
      <c r="J31" s="156">
        <v>0</v>
      </c>
      <c r="K31" s="156">
        <v>0</v>
      </c>
      <c r="L31" s="156"/>
      <c r="M31" s="156">
        <v>2</v>
      </c>
      <c r="N31" s="156">
        <v>0</v>
      </c>
      <c r="O31" s="156">
        <v>0</v>
      </c>
      <c r="P31" s="156">
        <v>1</v>
      </c>
      <c r="Q31" s="156">
        <v>1</v>
      </c>
      <c r="R31" s="156">
        <v>0</v>
      </c>
      <c r="S31" s="156">
        <v>0</v>
      </c>
      <c r="T31" s="156">
        <v>0</v>
      </c>
      <c r="U31" s="156"/>
    </row>
    <row r="32" spans="1:21" ht="15" customHeight="1" x14ac:dyDescent="0.15">
      <c r="A32" s="150"/>
      <c r="B32" s="150" t="s">
        <v>956</v>
      </c>
      <c r="C32" s="253" t="s">
        <v>835</v>
      </c>
      <c r="D32" s="156">
        <v>236</v>
      </c>
      <c r="E32" s="156">
        <v>26</v>
      </c>
      <c r="F32" s="156">
        <v>10</v>
      </c>
      <c r="G32" s="156">
        <v>22</v>
      </c>
      <c r="H32" s="156">
        <v>21</v>
      </c>
      <c r="I32" s="156">
        <v>63</v>
      </c>
      <c r="J32" s="156">
        <v>6</v>
      </c>
      <c r="K32" s="156">
        <v>88</v>
      </c>
      <c r="L32" s="156"/>
      <c r="M32" s="156">
        <v>236</v>
      </c>
      <c r="N32" s="156">
        <v>0</v>
      </c>
      <c r="O32" s="156">
        <v>54</v>
      </c>
      <c r="P32" s="156">
        <v>73</v>
      </c>
      <c r="Q32" s="156">
        <v>63</v>
      </c>
      <c r="R32" s="156">
        <v>22</v>
      </c>
      <c r="S32" s="156">
        <v>3</v>
      </c>
      <c r="T32" s="156">
        <v>21</v>
      </c>
      <c r="U32" s="156"/>
    </row>
    <row r="33" spans="1:21" ht="15" customHeight="1" x14ac:dyDescent="0.15">
      <c r="A33" s="150"/>
      <c r="B33" s="150"/>
      <c r="C33" s="152"/>
      <c r="D33" s="156"/>
      <c r="E33" s="156"/>
      <c r="F33" s="156"/>
      <c r="G33" s="156"/>
      <c r="H33" s="156"/>
      <c r="I33" s="156"/>
      <c r="J33" s="156"/>
      <c r="K33" s="156"/>
      <c r="L33" s="156"/>
      <c r="M33" s="156"/>
      <c r="N33" s="156"/>
      <c r="O33" s="156"/>
      <c r="P33" s="156"/>
      <c r="Q33" s="156"/>
      <c r="R33" s="156"/>
      <c r="S33" s="156"/>
      <c r="T33" s="156"/>
      <c r="U33" s="156"/>
    </row>
    <row r="34" spans="1:21" ht="15" customHeight="1" x14ac:dyDescent="0.15">
      <c r="A34" s="150"/>
      <c r="B34" s="150"/>
      <c r="C34" s="244" t="s">
        <v>947</v>
      </c>
      <c r="D34" s="156">
        <v>214</v>
      </c>
      <c r="E34" s="156">
        <v>25</v>
      </c>
      <c r="F34" s="156">
        <v>9</v>
      </c>
      <c r="G34" s="156">
        <v>20</v>
      </c>
      <c r="H34" s="156">
        <v>20</v>
      </c>
      <c r="I34" s="156">
        <v>58</v>
      </c>
      <c r="J34" s="156">
        <v>6</v>
      </c>
      <c r="K34" s="156">
        <v>76</v>
      </c>
      <c r="L34" s="156"/>
      <c r="M34" s="156">
        <v>214</v>
      </c>
      <c r="N34" s="156">
        <v>0</v>
      </c>
      <c r="O34" s="156">
        <v>49</v>
      </c>
      <c r="P34" s="156">
        <v>68</v>
      </c>
      <c r="Q34" s="156">
        <v>58</v>
      </c>
      <c r="R34" s="156">
        <v>18</v>
      </c>
      <c r="S34" s="156">
        <v>2</v>
      </c>
      <c r="T34" s="156">
        <v>19</v>
      </c>
      <c r="U34" s="156"/>
    </row>
    <row r="35" spans="1:21" ht="15" customHeight="1" x14ac:dyDescent="0.15">
      <c r="A35" s="150"/>
      <c r="B35" s="150"/>
      <c r="C35" s="244" t="s">
        <v>948</v>
      </c>
      <c r="D35" s="156">
        <v>5</v>
      </c>
      <c r="E35" s="156">
        <v>0</v>
      </c>
      <c r="F35" s="156">
        <v>0</v>
      </c>
      <c r="G35" s="156">
        <v>2</v>
      </c>
      <c r="H35" s="156">
        <v>1</v>
      </c>
      <c r="I35" s="156">
        <v>1</v>
      </c>
      <c r="J35" s="156">
        <v>0</v>
      </c>
      <c r="K35" s="156">
        <v>1</v>
      </c>
      <c r="L35" s="156"/>
      <c r="M35" s="156">
        <v>5</v>
      </c>
      <c r="N35" s="156">
        <v>0</v>
      </c>
      <c r="O35" s="156">
        <v>1</v>
      </c>
      <c r="P35" s="156">
        <v>3</v>
      </c>
      <c r="Q35" s="156">
        <v>1</v>
      </c>
      <c r="R35" s="156">
        <v>0</v>
      </c>
      <c r="S35" s="156">
        <v>0</v>
      </c>
      <c r="T35" s="156">
        <v>0</v>
      </c>
      <c r="U35" s="156"/>
    </row>
    <row r="36" spans="1:21" ht="15" customHeight="1" x14ac:dyDescent="0.15">
      <c r="A36" s="152"/>
      <c r="B36" s="236"/>
      <c r="C36" s="152" t="s">
        <v>840</v>
      </c>
      <c r="D36" s="156">
        <v>17</v>
      </c>
      <c r="E36" s="156">
        <v>1</v>
      </c>
      <c r="F36" s="156">
        <v>1</v>
      </c>
      <c r="G36" s="156">
        <v>0</v>
      </c>
      <c r="H36" s="156">
        <v>0</v>
      </c>
      <c r="I36" s="156">
        <v>4</v>
      </c>
      <c r="J36" s="156">
        <v>0</v>
      </c>
      <c r="K36" s="156">
        <v>11</v>
      </c>
      <c r="L36" s="156"/>
      <c r="M36" s="156">
        <v>17</v>
      </c>
      <c r="N36" s="156">
        <v>0</v>
      </c>
      <c r="O36" s="156">
        <v>4</v>
      </c>
      <c r="P36" s="156">
        <v>2</v>
      </c>
      <c r="Q36" s="156">
        <v>4</v>
      </c>
      <c r="R36" s="156">
        <v>4</v>
      </c>
      <c r="S36" s="156">
        <v>1</v>
      </c>
      <c r="T36" s="156">
        <v>2</v>
      </c>
      <c r="U36" s="156"/>
    </row>
    <row r="37" spans="1:21" ht="15" customHeight="1" x14ac:dyDescent="0.15">
      <c r="D37" s="156"/>
      <c r="E37" s="156"/>
      <c r="F37" s="156"/>
      <c r="G37" s="156"/>
      <c r="H37" s="156"/>
      <c r="I37" s="156"/>
      <c r="J37" s="156"/>
      <c r="K37" s="156"/>
      <c r="L37" s="156"/>
      <c r="M37" s="156"/>
      <c r="N37" s="156"/>
      <c r="O37" s="156"/>
      <c r="P37" s="156"/>
      <c r="Q37" s="156"/>
      <c r="R37" s="156"/>
      <c r="S37" s="156"/>
      <c r="T37" s="156"/>
      <c r="U37" s="156"/>
    </row>
    <row r="38" spans="1:21" ht="15" customHeight="1" x14ac:dyDescent="0.15">
      <c r="D38" s="156"/>
      <c r="E38" s="156"/>
      <c r="F38" s="156"/>
      <c r="G38" s="156"/>
      <c r="H38" s="156"/>
      <c r="I38" s="156"/>
      <c r="J38" s="156"/>
      <c r="K38" s="156"/>
      <c r="L38" s="156"/>
      <c r="M38" s="156"/>
      <c r="N38" s="156"/>
      <c r="O38" s="156"/>
      <c r="P38" s="156"/>
      <c r="Q38" s="156"/>
      <c r="R38" s="156"/>
      <c r="S38" s="156"/>
      <c r="T38" s="156"/>
      <c r="U38" s="156"/>
    </row>
  </sheetData>
  <mergeCells count="1">
    <mergeCell ref="A3:C3"/>
  </mergeCells>
  <phoneticPr fontId="1"/>
  <pageMargins left="0.39370078740157483" right="0.39370078740157483" top="0.70866141732283472" bottom="0.39370078740157483" header="0.31496062992125984" footer="0.19685039370078741"/>
  <pageSetup paperSize="9" scale="85" orientation="landscape" horizontalDpi="200" verticalDpi="200" r:id="rId1"/>
  <headerFooter alignWithMargins="0">
    <oddHeader>&amp;R[５．その他]　
&amp;A  (&amp;P/&amp;N)</oddHeader>
  </headerFooter>
  <colBreaks count="2" manualBreakCount="2">
    <brk id="3" max="13" man="1"/>
    <brk id="12" max="17"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B108"/>
  <sheetViews>
    <sheetView showGridLines="0" view="pageBreakPreview" zoomScale="70" zoomScaleNormal="100" zoomScaleSheetLayoutView="70" workbookViewId="0"/>
  </sheetViews>
  <sheetFormatPr defaultColWidth="8" defaultRowHeight="15" customHeight="1" x14ac:dyDescent="0.15"/>
  <cols>
    <col min="1" max="1" width="15.5703125" style="114" customWidth="1"/>
    <col min="2" max="2" width="8.140625" style="114" customWidth="1"/>
    <col min="3" max="3" width="13.85546875" style="114" customWidth="1"/>
    <col min="4" max="95" width="8.140625" style="114" customWidth="1"/>
    <col min="96" max="96" width="10.7109375" style="114" customWidth="1"/>
    <col min="97" max="104" width="8.140625" style="114" customWidth="1"/>
    <col min="105" max="105" width="8.85546875" style="114" customWidth="1"/>
    <col min="106" max="113" width="8.140625" style="114" customWidth="1"/>
    <col min="114" max="114" width="8.85546875" style="114" customWidth="1"/>
    <col min="115" max="132" width="8.140625" style="114" customWidth="1"/>
    <col min="133" max="16384" width="8" style="114"/>
  </cols>
  <sheetData>
    <row r="1" spans="1:132" ht="15" customHeight="1" x14ac:dyDescent="0.15">
      <c r="D1" s="190" t="s">
        <v>930</v>
      </c>
      <c r="P1" s="190" t="s">
        <v>927</v>
      </c>
      <c r="AA1" s="114" t="s">
        <v>819</v>
      </c>
      <c r="AG1" s="114" t="s">
        <v>819</v>
      </c>
      <c r="AM1" s="114" t="s">
        <v>819</v>
      </c>
      <c r="AS1" s="114" t="s">
        <v>819</v>
      </c>
      <c r="AY1" s="114" t="s">
        <v>819</v>
      </c>
      <c r="BE1" s="190" t="s">
        <v>957</v>
      </c>
      <c r="BL1" s="114" t="s">
        <v>958</v>
      </c>
      <c r="CF1" s="190" t="s">
        <v>822</v>
      </c>
      <c r="CJ1" s="190" t="s">
        <v>823</v>
      </c>
      <c r="CS1" s="190" t="s">
        <v>823</v>
      </c>
      <c r="DB1" s="190" t="s">
        <v>823</v>
      </c>
      <c r="DK1" s="190" t="s">
        <v>824</v>
      </c>
      <c r="DT1" s="190" t="s">
        <v>824</v>
      </c>
    </row>
    <row r="2" spans="1:132" ht="15" customHeight="1" x14ac:dyDescent="0.15">
      <c r="C2" s="250"/>
      <c r="AA2" s="114" t="s">
        <v>825</v>
      </c>
      <c r="AG2" s="114" t="s">
        <v>826</v>
      </c>
      <c r="AM2" s="114" t="s">
        <v>827</v>
      </c>
      <c r="AS2" s="114" t="s">
        <v>828</v>
      </c>
      <c r="AY2" s="114" t="s">
        <v>829</v>
      </c>
      <c r="CJ2" s="114" t="s">
        <v>830</v>
      </c>
      <c r="CS2" s="114" t="s">
        <v>831</v>
      </c>
      <c r="DB2" s="114" t="s">
        <v>832</v>
      </c>
      <c r="DK2" s="114" t="s">
        <v>833</v>
      </c>
      <c r="DT2" s="114" t="s">
        <v>834</v>
      </c>
    </row>
    <row r="3" spans="1:132" s="123" customFormat="1" ht="45" x14ac:dyDescent="0.15">
      <c r="A3" s="115"/>
      <c r="B3" s="116"/>
      <c r="C3" s="117"/>
      <c r="D3" s="159" t="s">
        <v>835</v>
      </c>
      <c r="E3" s="159" t="s">
        <v>633</v>
      </c>
      <c r="F3" s="159" t="s">
        <v>635</v>
      </c>
      <c r="G3" s="159" t="s">
        <v>636</v>
      </c>
      <c r="H3" s="159" t="s">
        <v>637</v>
      </c>
      <c r="I3" s="159" t="s">
        <v>638</v>
      </c>
      <c r="J3" s="159" t="s">
        <v>639</v>
      </c>
      <c r="K3" s="159" t="s">
        <v>640</v>
      </c>
      <c r="L3" s="159" t="s">
        <v>641</v>
      </c>
      <c r="M3" s="159" t="s">
        <v>642</v>
      </c>
      <c r="N3" s="159" t="s">
        <v>643</v>
      </c>
      <c r="O3" s="159" t="s">
        <v>840</v>
      </c>
      <c r="P3" s="159" t="s">
        <v>835</v>
      </c>
      <c r="Q3" s="159" t="s">
        <v>633</v>
      </c>
      <c r="R3" s="159" t="s">
        <v>646</v>
      </c>
      <c r="S3" s="159" t="s">
        <v>647</v>
      </c>
      <c r="T3" s="159" t="s">
        <v>648</v>
      </c>
      <c r="U3" s="159" t="s">
        <v>649</v>
      </c>
      <c r="V3" s="159" t="s">
        <v>650</v>
      </c>
      <c r="W3" s="159" t="s">
        <v>651</v>
      </c>
      <c r="X3" s="159" t="s">
        <v>652</v>
      </c>
      <c r="Y3" s="159" t="s">
        <v>643</v>
      </c>
      <c r="Z3" s="159" t="s">
        <v>840</v>
      </c>
      <c r="AA3" s="159" t="s">
        <v>835</v>
      </c>
      <c r="AB3" s="160" t="s">
        <v>836</v>
      </c>
      <c r="AC3" s="160" t="s">
        <v>837</v>
      </c>
      <c r="AD3" s="160" t="s">
        <v>838</v>
      </c>
      <c r="AE3" s="160" t="s">
        <v>839</v>
      </c>
      <c r="AF3" s="159" t="s">
        <v>840</v>
      </c>
      <c r="AG3" s="159" t="s">
        <v>835</v>
      </c>
      <c r="AH3" s="160" t="s">
        <v>836</v>
      </c>
      <c r="AI3" s="160" t="s">
        <v>837</v>
      </c>
      <c r="AJ3" s="160" t="s">
        <v>838</v>
      </c>
      <c r="AK3" s="160" t="s">
        <v>839</v>
      </c>
      <c r="AL3" s="159" t="s">
        <v>840</v>
      </c>
      <c r="AM3" s="159" t="s">
        <v>835</v>
      </c>
      <c r="AN3" s="160" t="s">
        <v>836</v>
      </c>
      <c r="AO3" s="160" t="s">
        <v>837</v>
      </c>
      <c r="AP3" s="160" t="s">
        <v>838</v>
      </c>
      <c r="AQ3" s="160" t="s">
        <v>839</v>
      </c>
      <c r="AR3" s="159" t="s">
        <v>840</v>
      </c>
      <c r="AS3" s="159" t="s">
        <v>835</v>
      </c>
      <c r="AT3" s="160" t="s">
        <v>836</v>
      </c>
      <c r="AU3" s="160" t="s">
        <v>837</v>
      </c>
      <c r="AV3" s="160" t="s">
        <v>838</v>
      </c>
      <c r="AW3" s="160" t="s">
        <v>839</v>
      </c>
      <c r="AX3" s="159" t="s">
        <v>840</v>
      </c>
      <c r="AY3" s="159" t="s">
        <v>835</v>
      </c>
      <c r="AZ3" s="160" t="s">
        <v>836</v>
      </c>
      <c r="BA3" s="160" t="s">
        <v>837</v>
      </c>
      <c r="BB3" s="160" t="s">
        <v>838</v>
      </c>
      <c r="BC3" s="160" t="s">
        <v>839</v>
      </c>
      <c r="BD3" s="159" t="s">
        <v>840</v>
      </c>
      <c r="BE3" s="159" t="s">
        <v>835</v>
      </c>
      <c r="BF3" s="160" t="s">
        <v>959</v>
      </c>
      <c r="BG3" s="159" t="s">
        <v>960</v>
      </c>
      <c r="BH3" s="160" t="s">
        <v>961</v>
      </c>
      <c r="BI3" s="160" t="s">
        <v>962</v>
      </c>
      <c r="BJ3" s="159" t="s">
        <v>924</v>
      </c>
      <c r="BK3" s="159" t="s">
        <v>840</v>
      </c>
      <c r="BL3" s="159" t="s">
        <v>835</v>
      </c>
      <c r="BM3" s="160" t="s">
        <v>757</v>
      </c>
      <c r="BN3" s="160" t="s">
        <v>758</v>
      </c>
      <c r="BO3" s="160" t="s">
        <v>759</v>
      </c>
      <c r="BP3" s="160" t="s">
        <v>760</v>
      </c>
      <c r="BQ3" s="160" t="s">
        <v>761</v>
      </c>
      <c r="BR3" s="160" t="s">
        <v>762</v>
      </c>
      <c r="BS3" s="160" t="s">
        <v>763</v>
      </c>
      <c r="BT3" s="159" t="s">
        <v>841</v>
      </c>
      <c r="BU3" s="160" t="s">
        <v>765</v>
      </c>
      <c r="BV3" s="160" t="s">
        <v>842</v>
      </c>
      <c r="BW3" s="160" t="s">
        <v>767</v>
      </c>
      <c r="BX3" s="160" t="s">
        <v>768</v>
      </c>
      <c r="BY3" s="160" t="s">
        <v>769</v>
      </c>
      <c r="BZ3" s="160" t="s">
        <v>843</v>
      </c>
      <c r="CA3" s="160" t="s">
        <v>771</v>
      </c>
      <c r="CB3" s="160" t="s">
        <v>887</v>
      </c>
      <c r="CC3" s="160" t="s">
        <v>773</v>
      </c>
      <c r="CD3" s="159" t="s">
        <v>774</v>
      </c>
      <c r="CE3" s="159" t="s">
        <v>840</v>
      </c>
      <c r="CF3" s="159" t="s">
        <v>835</v>
      </c>
      <c r="CG3" s="160" t="s">
        <v>845</v>
      </c>
      <c r="CH3" s="160" t="s">
        <v>846</v>
      </c>
      <c r="CI3" s="159" t="s">
        <v>840</v>
      </c>
      <c r="CJ3" s="159" t="s">
        <v>835</v>
      </c>
      <c r="CK3" s="193" t="s">
        <v>854</v>
      </c>
      <c r="CL3" s="194" t="s">
        <v>855</v>
      </c>
      <c r="CM3" s="194" t="s">
        <v>856</v>
      </c>
      <c r="CN3" s="194" t="s">
        <v>857</v>
      </c>
      <c r="CO3" s="194" t="s">
        <v>858</v>
      </c>
      <c r="CP3" s="194" t="s">
        <v>859</v>
      </c>
      <c r="CQ3" s="215" t="s">
        <v>852</v>
      </c>
      <c r="CR3" s="226" t="s">
        <v>860</v>
      </c>
      <c r="CS3" s="159" t="s">
        <v>835</v>
      </c>
      <c r="CT3" s="193" t="s">
        <v>854</v>
      </c>
      <c r="CU3" s="194" t="s">
        <v>855</v>
      </c>
      <c r="CV3" s="194" t="s">
        <v>856</v>
      </c>
      <c r="CW3" s="194" t="s">
        <v>857</v>
      </c>
      <c r="CX3" s="194" t="s">
        <v>858</v>
      </c>
      <c r="CY3" s="194" t="s">
        <v>859</v>
      </c>
      <c r="CZ3" s="215" t="s">
        <v>852</v>
      </c>
      <c r="DA3" s="226" t="s">
        <v>860</v>
      </c>
      <c r="DB3" s="159" t="s">
        <v>835</v>
      </c>
      <c r="DC3" s="193" t="s">
        <v>854</v>
      </c>
      <c r="DD3" s="194" t="s">
        <v>855</v>
      </c>
      <c r="DE3" s="194" t="s">
        <v>856</v>
      </c>
      <c r="DF3" s="194" t="s">
        <v>857</v>
      </c>
      <c r="DG3" s="194" t="s">
        <v>858</v>
      </c>
      <c r="DH3" s="194" t="s">
        <v>859</v>
      </c>
      <c r="DI3" s="215" t="s">
        <v>852</v>
      </c>
      <c r="DJ3" s="226" t="s">
        <v>860</v>
      </c>
      <c r="DK3" s="159" t="s">
        <v>835</v>
      </c>
      <c r="DL3" s="193" t="s">
        <v>861</v>
      </c>
      <c r="DM3" s="193" t="s">
        <v>862</v>
      </c>
      <c r="DN3" s="194" t="s">
        <v>863</v>
      </c>
      <c r="DO3" s="194" t="s">
        <v>864</v>
      </c>
      <c r="DP3" s="194" t="s">
        <v>865</v>
      </c>
      <c r="DQ3" s="193" t="s">
        <v>866</v>
      </c>
      <c r="DR3" s="226" t="s">
        <v>840</v>
      </c>
      <c r="DS3" s="226" t="s">
        <v>867</v>
      </c>
      <c r="DT3" s="159" t="s">
        <v>835</v>
      </c>
      <c r="DU3" s="193" t="s">
        <v>861</v>
      </c>
      <c r="DV3" s="193" t="s">
        <v>862</v>
      </c>
      <c r="DW3" s="194" t="s">
        <v>863</v>
      </c>
      <c r="DX3" s="194" t="s">
        <v>864</v>
      </c>
      <c r="DY3" s="194" t="s">
        <v>865</v>
      </c>
      <c r="DZ3" s="193" t="s">
        <v>866</v>
      </c>
      <c r="EA3" s="226" t="s">
        <v>840</v>
      </c>
      <c r="EB3" s="226" t="s">
        <v>867</v>
      </c>
    </row>
    <row r="4" spans="1:132" ht="15" customHeight="1" x14ac:dyDescent="0.15">
      <c r="A4" s="230" t="s">
        <v>868</v>
      </c>
      <c r="B4" s="270"/>
      <c r="C4" s="231"/>
      <c r="D4" s="128">
        <f t="shared" ref="D4:BO4" si="0">D58</f>
        <v>1574</v>
      </c>
      <c r="E4" s="128">
        <f t="shared" si="0"/>
        <v>42</v>
      </c>
      <c r="F4" s="128">
        <f t="shared" si="0"/>
        <v>46</v>
      </c>
      <c r="G4" s="128">
        <f t="shared" si="0"/>
        <v>184</v>
      </c>
      <c r="H4" s="128">
        <f t="shared" si="0"/>
        <v>279</v>
      </c>
      <c r="I4" s="128">
        <f t="shared" si="0"/>
        <v>374</v>
      </c>
      <c r="J4" s="128">
        <f t="shared" si="0"/>
        <v>174</v>
      </c>
      <c r="K4" s="128">
        <f t="shared" si="0"/>
        <v>266</v>
      </c>
      <c r="L4" s="128">
        <f t="shared" si="0"/>
        <v>71</v>
      </c>
      <c r="M4" s="128">
        <f t="shared" si="0"/>
        <v>69</v>
      </c>
      <c r="N4" s="128">
        <f t="shared" si="0"/>
        <v>12</v>
      </c>
      <c r="O4" s="128">
        <f t="shared" si="0"/>
        <v>57</v>
      </c>
      <c r="P4" s="128">
        <f t="shared" si="0"/>
        <v>1574</v>
      </c>
      <c r="Q4" s="128">
        <f t="shared" si="0"/>
        <v>169</v>
      </c>
      <c r="R4" s="128">
        <f t="shared" si="0"/>
        <v>210</v>
      </c>
      <c r="S4" s="128">
        <f t="shared" si="0"/>
        <v>274</v>
      </c>
      <c r="T4" s="128">
        <f t="shared" si="0"/>
        <v>311</v>
      </c>
      <c r="U4" s="128">
        <f t="shared" si="0"/>
        <v>295</v>
      </c>
      <c r="V4" s="128">
        <f t="shared" si="0"/>
        <v>125</v>
      </c>
      <c r="W4" s="128">
        <f t="shared" si="0"/>
        <v>108</v>
      </c>
      <c r="X4" s="128">
        <f t="shared" si="0"/>
        <v>24</v>
      </c>
      <c r="Y4" s="128">
        <f t="shared" si="0"/>
        <v>11</v>
      </c>
      <c r="Z4" s="128">
        <f t="shared" si="0"/>
        <v>47</v>
      </c>
      <c r="AA4" s="128">
        <f t="shared" si="0"/>
        <v>1574</v>
      </c>
      <c r="AB4" s="128">
        <f t="shared" si="0"/>
        <v>1057</v>
      </c>
      <c r="AC4" s="128">
        <f t="shared" si="0"/>
        <v>15</v>
      </c>
      <c r="AD4" s="128">
        <f t="shared" si="0"/>
        <v>152</v>
      </c>
      <c r="AE4" s="128">
        <f t="shared" si="0"/>
        <v>312</v>
      </c>
      <c r="AF4" s="128">
        <f t="shared" si="0"/>
        <v>38</v>
      </c>
      <c r="AG4" s="128">
        <f t="shared" si="0"/>
        <v>1574</v>
      </c>
      <c r="AH4" s="128">
        <f t="shared" si="0"/>
        <v>807</v>
      </c>
      <c r="AI4" s="128">
        <f t="shared" si="0"/>
        <v>21</v>
      </c>
      <c r="AJ4" s="128">
        <f t="shared" si="0"/>
        <v>292</v>
      </c>
      <c r="AK4" s="128">
        <f t="shared" si="0"/>
        <v>395</v>
      </c>
      <c r="AL4" s="128">
        <f t="shared" si="0"/>
        <v>59</v>
      </c>
      <c r="AM4" s="128">
        <f t="shared" si="0"/>
        <v>1574</v>
      </c>
      <c r="AN4" s="128">
        <f t="shared" si="0"/>
        <v>123</v>
      </c>
      <c r="AO4" s="128">
        <f t="shared" si="0"/>
        <v>32</v>
      </c>
      <c r="AP4" s="128">
        <f t="shared" si="0"/>
        <v>1100</v>
      </c>
      <c r="AQ4" s="128">
        <f t="shared" si="0"/>
        <v>269</v>
      </c>
      <c r="AR4" s="128">
        <f t="shared" si="0"/>
        <v>50</v>
      </c>
      <c r="AS4" s="128">
        <f t="shared" si="0"/>
        <v>1574</v>
      </c>
      <c r="AT4" s="128">
        <f t="shared" si="0"/>
        <v>788</v>
      </c>
      <c r="AU4" s="128">
        <f t="shared" si="0"/>
        <v>11</v>
      </c>
      <c r="AV4" s="128">
        <f t="shared" si="0"/>
        <v>426</v>
      </c>
      <c r="AW4" s="128">
        <f t="shared" si="0"/>
        <v>277</v>
      </c>
      <c r="AX4" s="128">
        <f t="shared" si="0"/>
        <v>72</v>
      </c>
      <c r="AY4" s="128">
        <f t="shared" si="0"/>
        <v>1574</v>
      </c>
      <c r="AZ4" s="128">
        <f t="shared" si="0"/>
        <v>676</v>
      </c>
      <c r="BA4" s="128">
        <f t="shared" si="0"/>
        <v>24</v>
      </c>
      <c r="BB4" s="128">
        <f t="shared" si="0"/>
        <v>514</v>
      </c>
      <c r="BC4" s="128">
        <f t="shared" si="0"/>
        <v>295</v>
      </c>
      <c r="BD4" s="128">
        <f t="shared" si="0"/>
        <v>65</v>
      </c>
      <c r="BE4" s="128">
        <f t="shared" si="0"/>
        <v>1574</v>
      </c>
      <c r="BF4" s="128">
        <f t="shared" si="0"/>
        <v>83</v>
      </c>
      <c r="BG4" s="128">
        <f t="shared" si="0"/>
        <v>1033</v>
      </c>
      <c r="BH4" s="128">
        <f t="shared" si="0"/>
        <v>384</v>
      </c>
      <c r="BI4" s="128">
        <f t="shared" si="0"/>
        <v>46</v>
      </c>
      <c r="BJ4" s="128">
        <f t="shared" si="0"/>
        <v>6</v>
      </c>
      <c r="BK4" s="128">
        <f t="shared" si="0"/>
        <v>22</v>
      </c>
      <c r="BL4" s="128">
        <f t="shared" si="0"/>
        <v>1574</v>
      </c>
      <c r="BM4" s="128">
        <f t="shared" si="0"/>
        <v>1035</v>
      </c>
      <c r="BN4" s="128">
        <f t="shared" si="0"/>
        <v>38</v>
      </c>
      <c r="BO4" s="128">
        <f t="shared" si="0"/>
        <v>31</v>
      </c>
      <c r="BP4" s="128">
        <f t="shared" ref="BP4:EA4" si="1">BP58</f>
        <v>7</v>
      </c>
      <c r="BQ4" s="128">
        <f t="shared" si="1"/>
        <v>4</v>
      </c>
      <c r="BR4" s="128">
        <f t="shared" si="1"/>
        <v>9</v>
      </c>
      <c r="BS4" s="128">
        <f t="shared" si="1"/>
        <v>33</v>
      </c>
      <c r="BT4" s="128">
        <f t="shared" si="1"/>
        <v>25</v>
      </c>
      <c r="BU4" s="128">
        <f t="shared" si="1"/>
        <v>14</v>
      </c>
      <c r="BV4" s="128">
        <f t="shared" si="1"/>
        <v>42</v>
      </c>
      <c r="BW4" s="128">
        <f t="shared" si="1"/>
        <v>19</v>
      </c>
      <c r="BX4" s="128">
        <f t="shared" si="1"/>
        <v>1</v>
      </c>
      <c r="BY4" s="128">
        <f t="shared" si="1"/>
        <v>32</v>
      </c>
      <c r="BZ4" s="128">
        <f t="shared" si="1"/>
        <v>53</v>
      </c>
      <c r="CA4" s="128">
        <f t="shared" si="1"/>
        <v>0</v>
      </c>
      <c r="CB4" s="128">
        <f t="shared" si="1"/>
        <v>4</v>
      </c>
      <c r="CC4" s="128">
        <f t="shared" si="1"/>
        <v>3</v>
      </c>
      <c r="CD4" s="128">
        <f t="shared" si="1"/>
        <v>82</v>
      </c>
      <c r="CE4" s="128">
        <f t="shared" si="1"/>
        <v>231</v>
      </c>
      <c r="CF4" s="128">
        <f t="shared" si="1"/>
        <v>1574</v>
      </c>
      <c r="CG4" s="128">
        <f t="shared" si="1"/>
        <v>430</v>
      </c>
      <c r="CH4" s="128">
        <f t="shared" si="1"/>
        <v>1116</v>
      </c>
      <c r="CI4" s="128">
        <f t="shared" si="1"/>
        <v>28</v>
      </c>
      <c r="CJ4" s="128">
        <f t="shared" si="1"/>
        <v>1555</v>
      </c>
      <c r="CK4" s="128">
        <f t="shared" si="1"/>
        <v>290</v>
      </c>
      <c r="CL4" s="128">
        <f t="shared" si="1"/>
        <v>415</v>
      </c>
      <c r="CM4" s="128">
        <f t="shared" si="1"/>
        <v>175</v>
      </c>
      <c r="CN4" s="128">
        <f t="shared" si="1"/>
        <v>280</v>
      </c>
      <c r="CO4" s="128">
        <f t="shared" si="1"/>
        <v>149</v>
      </c>
      <c r="CP4" s="128">
        <f t="shared" si="1"/>
        <v>55</v>
      </c>
      <c r="CQ4" s="128">
        <f t="shared" si="1"/>
        <v>191</v>
      </c>
      <c r="CR4" s="232">
        <v>9849.4526391901654</v>
      </c>
      <c r="CS4" s="128">
        <f t="shared" si="1"/>
        <v>1555</v>
      </c>
      <c r="CT4" s="128">
        <f t="shared" si="1"/>
        <v>1081</v>
      </c>
      <c r="CU4" s="128">
        <f t="shared" si="1"/>
        <v>5</v>
      </c>
      <c r="CV4" s="128">
        <f t="shared" si="1"/>
        <v>30</v>
      </c>
      <c r="CW4" s="128">
        <f t="shared" si="1"/>
        <v>41</v>
      </c>
      <c r="CX4" s="128">
        <f t="shared" si="1"/>
        <v>21</v>
      </c>
      <c r="CY4" s="128">
        <f t="shared" si="1"/>
        <v>0</v>
      </c>
      <c r="CZ4" s="128">
        <f t="shared" si="1"/>
        <v>377</v>
      </c>
      <c r="DA4" s="232">
        <v>1137.0913663034366</v>
      </c>
      <c r="DB4" s="128">
        <f t="shared" si="1"/>
        <v>1555</v>
      </c>
      <c r="DC4" s="128">
        <f t="shared" si="1"/>
        <v>381</v>
      </c>
      <c r="DD4" s="128">
        <f t="shared" si="1"/>
        <v>216</v>
      </c>
      <c r="DE4" s="128">
        <f t="shared" si="1"/>
        <v>273</v>
      </c>
      <c r="DF4" s="128">
        <f t="shared" si="1"/>
        <v>293</v>
      </c>
      <c r="DG4" s="128">
        <f t="shared" si="1"/>
        <v>93</v>
      </c>
      <c r="DH4" s="128">
        <f t="shared" si="1"/>
        <v>16</v>
      </c>
      <c r="DI4" s="128">
        <f t="shared" si="1"/>
        <v>283</v>
      </c>
      <c r="DJ4" s="232">
        <v>7999.9464285714284</v>
      </c>
      <c r="DK4" s="128">
        <f t="shared" si="1"/>
        <v>1555</v>
      </c>
      <c r="DL4" s="128">
        <f t="shared" si="1"/>
        <v>1289</v>
      </c>
      <c r="DM4" s="128">
        <f t="shared" si="1"/>
        <v>136</v>
      </c>
      <c r="DN4" s="128">
        <f t="shared" si="1"/>
        <v>80</v>
      </c>
      <c r="DO4" s="128">
        <f t="shared" si="1"/>
        <v>14</v>
      </c>
      <c r="DP4" s="128">
        <f t="shared" si="1"/>
        <v>7</v>
      </c>
      <c r="DQ4" s="128">
        <f t="shared" si="1"/>
        <v>29</v>
      </c>
      <c r="DR4" s="128">
        <f t="shared" si="1"/>
        <v>0</v>
      </c>
      <c r="DS4" s="175">
        <v>1.3862199747155499</v>
      </c>
      <c r="DT4" s="128">
        <f t="shared" si="1"/>
        <v>1555</v>
      </c>
      <c r="DU4" s="128">
        <f t="shared" si="1"/>
        <v>1156</v>
      </c>
      <c r="DV4" s="128">
        <f t="shared" si="1"/>
        <v>341</v>
      </c>
      <c r="DW4" s="128">
        <f t="shared" si="1"/>
        <v>47</v>
      </c>
      <c r="DX4" s="128">
        <f t="shared" si="1"/>
        <v>5</v>
      </c>
      <c r="DY4" s="128">
        <f t="shared" si="1"/>
        <v>0</v>
      </c>
      <c r="DZ4" s="128">
        <f t="shared" si="1"/>
        <v>6</v>
      </c>
      <c r="EA4" s="128">
        <f t="shared" si="1"/>
        <v>0</v>
      </c>
      <c r="EB4" s="175">
        <v>0.96839443742098608</v>
      </c>
    </row>
    <row r="5" spans="1:132" ht="15" customHeight="1" x14ac:dyDescent="0.15">
      <c r="A5" s="236"/>
      <c r="B5" s="271"/>
      <c r="C5" s="237"/>
      <c r="D5" s="134">
        <f>IF(SUM(E5:O5)&gt;100,"－",SUM(E5:O5))</f>
        <v>99.999999999999986</v>
      </c>
      <c r="E5" s="133">
        <f t="shared" ref="E5:O5" si="2">E4/$D4*100</f>
        <v>2.6683608640406606</v>
      </c>
      <c r="F5" s="133">
        <f t="shared" si="2"/>
        <v>2.9224904701397714</v>
      </c>
      <c r="G5" s="133">
        <f t="shared" si="2"/>
        <v>11.689961880559085</v>
      </c>
      <c r="H5" s="133">
        <f t="shared" si="2"/>
        <v>17.725540025412961</v>
      </c>
      <c r="I5" s="133">
        <f t="shared" si="2"/>
        <v>23.761118170266837</v>
      </c>
      <c r="J5" s="133">
        <f t="shared" si="2"/>
        <v>11.054637865311308</v>
      </c>
      <c r="K5" s="133">
        <f t="shared" si="2"/>
        <v>16.899618805590851</v>
      </c>
      <c r="L5" s="133">
        <f t="shared" si="2"/>
        <v>4.5108005082592122</v>
      </c>
      <c r="M5" s="133">
        <f t="shared" si="2"/>
        <v>4.3837357052096575</v>
      </c>
      <c r="N5" s="133">
        <f t="shared" si="2"/>
        <v>0.76238881829733163</v>
      </c>
      <c r="O5" s="133">
        <f t="shared" si="2"/>
        <v>3.6213468869123253</v>
      </c>
      <c r="P5" s="134">
        <f>IF(SUM(Q5:Z5)&gt;100,"－",SUM(Q5:Z5))</f>
        <v>100</v>
      </c>
      <c r="Q5" s="133">
        <f t="shared" ref="Q5:Z5" si="3">Q4/$P4*100</f>
        <v>10.736975857687421</v>
      </c>
      <c r="R5" s="133">
        <f t="shared" si="3"/>
        <v>13.341804320203304</v>
      </c>
      <c r="S5" s="133">
        <f t="shared" si="3"/>
        <v>17.407878017789074</v>
      </c>
      <c r="T5" s="133">
        <f t="shared" si="3"/>
        <v>19.758576874205843</v>
      </c>
      <c r="U5" s="133">
        <f t="shared" si="3"/>
        <v>18.742058449809402</v>
      </c>
      <c r="V5" s="133">
        <f t="shared" si="3"/>
        <v>7.941550190597205</v>
      </c>
      <c r="W5" s="133">
        <f t="shared" si="3"/>
        <v>6.8614993646759856</v>
      </c>
      <c r="X5" s="133">
        <f t="shared" si="3"/>
        <v>1.5247776365946633</v>
      </c>
      <c r="Y5" s="133">
        <f t="shared" si="3"/>
        <v>0.69885641677255406</v>
      </c>
      <c r="Z5" s="133">
        <f t="shared" si="3"/>
        <v>2.9860228716645487</v>
      </c>
      <c r="AA5" s="134">
        <f>IF(SUM(AB5:AF5)&gt;100,"－",SUM(AB5:AF5))</f>
        <v>100</v>
      </c>
      <c r="AB5" s="133">
        <f t="shared" ref="AB5:AF5" si="4">AB4/$AA4*100</f>
        <v>67.153748411689961</v>
      </c>
      <c r="AC5" s="133">
        <f t="shared" si="4"/>
        <v>0.95298602287166456</v>
      </c>
      <c r="AD5" s="133">
        <f t="shared" si="4"/>
        <v>9.6569250317661997</v>
      </c>
      <c r="AE5" s="133">
        <f t="shared" si="4"/>
        <v>19.822109275730622</v>
      </c>
      <c r="AF5" s="133">
        <f t="shared" si="4"/>
        <v>2.4142312579415499</v>
      </c>
      <c r="AG5" s="134">
        <f>IF(SUM(AH5:AL5)&gt;100,"－",SUM(AH5:AL5))</f>
        <v>100.00000000000001</v>
      </c>
      <c r="AH5" s="133">
        <f t="shared" ref="AH5:AL5" si="5">AH4/$AG4*100</f>
        <v>51.270648030495558</v>
      </c>
      <c r="AI5" s="133">
        <f t="shared" si="5"/>
        <v>1.3341804320203303</v>
      </c>
      <c r="AJ5" s="133">
        <f t="shared" si="5"/>
        <v>18.551461245235071</v>
      </c>
      <c r="AK5" s="133">
        <f t="shared" si="5"/>
        <v>25.095298602287166</v>
      </c>
      <c r="AL5" s="133">
        <f t="shared" si="5"/>
        <v>3.7484116899618809</v>
      </c>
      <c r="AM5" s="134">
        <f>IF(SUM(AN5:AR5)&gt;100,"－",SUM(AN5:AR5))</f>
        <v>100.00000000000001</v>
      </c>
      <c r="AN5" s="133">
        <f t="shared" ref="AN5:AR5" si="6">AN4/$AM4*100</f>
        <v>7.8144853875476494</v>
      </c>
      <c r="AO5" s="133">
        <f t="shared" si="6"/>
        <v>2.0330368487928845</v>
      </c>
      <c r="AP5" s="133">
        <f t="shared" si="6"/>
        <v>69.885641677255407</v>
      </c>
      <c r="AQ5" s="133">
        <f t="shared" si="6"/>
        <v>17.090216010165186</v>
      </c>
      <c r="AR5" s="133">
        <f t="shared" si="6"/>
        <v>3.1766200762388821</v>
      </c>
      <c r="AS5" s="134">
        <f>IF(SUM(AT5:AX5)&gt;100,"－",SUM(AT5:AX5))</f>
        <v>100</v>
      </c>
      <c r="AT5" s="133">
        <f t="shared" ref="AT5:AX5" si="7">AT4/$AS4*100</f>
        <v>50.063532401524782</v>
      </c>
      <c r="AU5" s="133">
        <f t="shared" si="7"/>
        <v>0.69885641677255406</v>
      </c>
      <c r="AV5" s="133">
        <f t="shared" si="7"/>
        <v>27.064803049555273</v>
      </c>
      <c r="AW5" s="133">
        <f t="shared" si="7"/>
        <v>17.598475222363405</v>
      </c>
      <c r="AX5" s="133">
        <f t="shared" si="7"/>
        <v>4.5743329097839895</v>
      </c>
      <c r="AY5" s="134">
        <f>IF(SUM(AZ5:BD5)&gt;100,"－",SUM(AZ5:BD5))</f>
        <v>100.00000000000001</v>
      </c>
      <c r="AZ5" s="133">
        <f t="shared" ref="AZ5:BD5" si="8">AZ4/$AY4*100</f>
        <v>42.947903430749683</v>
      </c>
      <c r="BA5" s="133">
        <f t="shared" si="8"/>
        <v>1.5247776365946633</v>
      </c>
      <c r="BB5" s="133">
        <f t="shared" si="8"/>
        <v>32.655654383735708</v>
      </c>
      <c r="BC5" s="133">
        <f t="shared" si="8"/>
        <v>18.742058449809402</v>
      </c>
      <c r="BD5" s="133">
        <f t="shared" si="8"/>
        <v>4.1296060991105463</v>
      </c>
      <c r="BE5" s="134">
        <f>IF(SUM(BF5:BK5)&gt;100,"－",SUM(BF5:BK5))</f>
        <v>100.00000000000001</v>
      </c>
      <c r="BF5" s="133">
        <f t="shared" ref="BF5:BK5" si="9">BF4/$BE4*100</f>
        <v>5.2731893265565439</v>
      </c>
      <c r="BG5" s="133">
        <f t="shared" si="9"/>
        <v>65.628970775095297</v>
      </c>
      <c r="BH5" s="133">
        <f t="shared" si="9"/>
        <v>24.396442185514612</v>
      </c>
      <c r="BI5" s="133">
        <f t="shared" si="9"/>
        <v>2.9224904701397714</v>
      </c>
      <c r="BJ5" s="133">
        <f t="shared" si="9"/>
        <v>0.38119440914866581</v>
      </c>
      <c r="BK5" s="133">
        <f t="shared" si="9"/>
        <v>1.3977128335451081</v>
      </c>
      <c r="BL5" s="134" t="str">
        <f>IF(SUM(BM5:CE5)&gt;100,"－",SUM(BM5:CE5))</f>
        <v>－</v>
      </c>
      <c r="BM5" s="133">
        <f t="shared" ref="BM5:CE5" si="10">BM4/$BL4*100</f>
        <v>65.756035578144861</v>
      </c>
      <c r="BN5" s="133">
        <f t="shared" si="10"/>
        <v>2.4142312579415499</v>
      </c>
      <c r="BO5" s="133">
        <f t="shared" si="10"/>
        <v>1.9695044472681067</v>
      </c>
      <c r="BP5" s="133">
        <f t="shared" si="10"/>
        <v>0.44472681067344344</v>
      </c>
      <c r="BQ5" s="133">
        <f t="shared" si="10"/>
        <v>0.25412960609911056</v>
      </c>
      <c r="BR5" s="133">
        <f t="shared" si="10"/>
        <v>0.57179161372299869</v>
      </c>
      <c r="BS5" s="133">
        <f t="shared" si="10"/>
        <v>2.0965692503176618</v>
      </c>
      <c r="BT5" s="133">
        <f t="shared" si="10"/>
        <v>1.588310038119441</v>
      </c>
      <c r="BU5" s="133">
        <f t="shared" si="10"/>
        <v>0.88945362134688688</v>
      </c>
      <c r="BV5" s="133">
        <f t="shared" si="10"/>
        <v>2.6683608640406606</v>
      </c>
      <c r="BW5" s="133">
        <f t="shared" si="10"/>
        <v>1.207115628970775</v>
      </c>
      <c r="BX5" s="133">
        <f t="shared" si="10"/>
        <v>6.353240152477764E-2</v>
      </c>
      <c r="BY5" s="133">
        <f t="shared" si="10"/>
        <v>2.0330368487928845</v>
      </c>
      <c r="BZ5" s="133">
        <f t="shared" si="10"/>
        <v>3.3672172808132146</v>
      </c>
      <c r="CA5" s="133">
        <f t="shared" si="10"/>
        <v>0</v>
      </c>
      <c r="CB5" s="133">
        <f t="shared" si="10"/>
        <v>0.25412960609911056</v>
      </c>
      <c r="CC5" s="133">
        <f t="shared" si="10"/>
        <v>0.19059720457433291</v>
      </c>
      <c r="CD5" s="133">
        <f t="shared" si="10"/>
        <v>5.2096569250317666</v>
      </c>
      <c r="CE5" s="133">
        <f t="shared" si="10"/>
        <v>14.675984752223634</v>
      </c>
      <c r="CF5" s="134">
        <f>IF(SUM(CG5:CI5)&gt;100,"－",SUM(CG5:CI5))</f>
        <v>100</v>
      </c>
      <c r="CG5" s="133">
        <f t="shared" ref="CG5:CI5" si="11">CG4/$CF4*100</f>
        <v>27.318932655654383</v>
      </c>
      <c r="CH5" s="133">
        <f t="shared" si="11"/>
        <v>70.902160101651845</v>
      </c>
      <c r="CI5" s="133">
        <f t="shared" si="11"/>
        <v>1.7789072426937738</v>
      </c>
      <c r="CJ5" s="134">
        <f>IF(SUM(CK5:CQ5)&gt;100,"－",SUM(CK5:CQ5))</f>
        <v>100</v>
      </c>
      <c r="CK5" s="133">
        <f t="shared" ref="CK5:CQ5" si="12">CK4/$CJ4*100</f>
        <v>18.64951768488746</v>
      </c>
      <c r="CL5" s="133">
        <f t="shared" si="12"/>
        <v>26.688102893890676</v>
      </c>
      <c r="CM5" s="133">
        <f t="shared" si="12"/>
        <v>11.254019292604502</v>
      </c>
      <c r="CN5" s="133">
        <f t="shared" si="12"/>
        <v>18.006430868167204</v>
      </c>
      <c r="CO5" s="133">
        <f t="shared" si="12"/>
        <v>9.5819935691318339</v>
      </c>
      <c r="CP5" s="133">
        <f t="shared" si="12"/>
        <v>3.536977491961415</v>
      </c>
      <c r="CQ5" s="133">
        <f t="shared" si="12"/>
        <v>12.282958199356914</v>
      </c>
      <c r="CR5" s="238"/>
      <c r="CS5" s="134">
        <f>IF(SUM(CT5:CZ5)&gt;100,"－",SUM(CT5:CZ5))</f>
        <v>100</v>
      </c>
      <c r="CT5" s="133">
        <f t="shared" ref="CT5:CZ5" si="13">CT4/$CS4*100</f>
        <v>69.517684887459808</v>
      </c>
      <c r="CU5" s="133">
        <f t="shared" si="13"/>
        <v>0.32154340836012862</v>
      </c>
      <c r="CV5" s="133">
        <f t="shared" si="13"/>
        <v>1.929260450160772</v>
      </c>
      <c r="CW5" s="133">
        <f t="shared" si="13"/>
        <v>2.636655948553055</v>
      </c>
      <c r="CX5" s="133">
        <f t="shared" si="13"/>
        <v>1.35048231511254</v>
      </c>
      <c r="CY5" s="133">
        <f t="shared" si="13"/>
        <v>0</v>
      </c>
      <c r="CZ5" s="133">
        <f t="shared" si="13"/>
        <v>24.244372990353696</v>
      </c>
      <c r="DA5" s="238"/>
      <c r="DB5" s="134">
        <f>IF(SUM(DC5:DI5)&gt;100,"－",SUM(DC5:DI5))</f>
        <v>100.00000000000001</v>
      </c>
      <c r="DC5" s="133">
        <f t="shared" ref="DC5:DI5" si="14">DC4/$DB4*100</f>
        <v>24.5016077170418</v>
      </c>
      <c r="DD5" s="133">
        <f t="shared" si="14"/>
        <v>13.890675241157558</v>
      </c>
      <c r="DE5" s="133">
        <f t="shared" si="14"/>
        <v>17.556270096463024</v>
      </c>
      <c r="DF5" s="133">
        <f t="shared" si="14"/>
        <v>18.84244372990354</v>
      </c>
      <c r="DG5" s="133">
        <f t="shared" si="14"/>
        <v>5.980707395498392</v>
      </c>
      <c r="DH5" s="133">
        <f t="shared" si="14"/>
        <v>1.0289389067524115</v>
      </c>
      <c r="DI5" s="133">
        <f t="shared" si="14"/>
        <v>18.19935691318328</v>
      </c>
      <c r="DJ5" s="238"/>
      <c r="DK5" s="134">
        <f>IF(SUM(DL5:DR5)&gt;100,"－",SUM(DL5:DR5))</f>
        <v>100.00000000000001</v>
      </c>
      <c r="DL5" s="133">
        <f t="shared" ref="DL5:DR5" si="15">DL4/$DK4*100</f>
        <v>82.893890675241153</v>
      </c>
      <c r="DM5" s="133">
        <f t="shared" si="15"/>
        <v>8.745980707395498</v>
      </c>
      <c r="DN5" s="133">
        <f t="shared" si="15"/>
        <v>5.144694533762058</v>
      </c>
      <c r="DO5" s="133">
        <f t="shared" si="15"/>
        <v>0.90032154340836013</v>
      </c>
      <c r="DP5" s="133">
        <f t="shared" si="15"/>
        <v>0.45016077170418006</v>
      </c>
      <c r="DQ5" s="133">
        <f t="shared" si="15"/>
        <v>1.864951768488746</v>
      </c>
      <c r="DR5" s="133">
        <f t="shared" si="15"/>
        <v>0</v>
      </c>
      <c r="DS5" s="134"/>
      <c r="DT5" s="134">
        <f>IF(SUM(DU5:EA5)&gt;100,"－",SUM(DU5:EA5))</f>
        <v>100</v>
      </c>
      <c r="DU5" s="133">
        <f t="shared" ref="DU5:EA5" si="16">DU4/$DT4*100</f>
        <v>74.340836012861729</v>
      </c>
      <c r="DV5" s="133">
        <f t="shared" si="16"/>
        <v>21.929260450160772</v>
      </c>
      <c r="DW5" s="133">
        <f t="shared" si="16"/>
        <v>3.022508038585209</v>
      </c>
      <c r="DX5" s="133">
        <f t="shared" si="16"/>
        <v>0.32154340836012862</v>
      </c>
      <c r="DY5" s="133">
        <f t="shared" si="16"/>
        <v>0</v>
      </c>
      <c r="DZ5" s="133">
        <f t="shared" si="16"/>
        <v>0.38585209003215432</v>
      </c>
      <c r="EA5" s="133">
        <f t="shared" si="16"/>
        <v>0</v>
      </c>
      <c r="EB5" s="134"/>
    </row>
    <row r="6" spans="1:132" ht="15" customHeight="1" x14ac:dyDescent="0.15">
      <c r="A6" s="242" t="s">
        <v>963</v>
      </c>
      <c r="B6" s="242" t="s">
        <v>964</v>
      </c>
      <c r="C6" s="243" t="s">
        <v>847</v>
      </c>
      <c r="D6" s="128">
        <f t="shared" ref="D6:D54" si="17">D60</f>
        <v>7</v>
      </c>
      <c r="E6" s="139">
        <f t="shared" ref="E6:O21" si="18">IF($D6=0,0,E60/$D6*100)</f>
        <v>14.285714285714285</v>
      </c>
      <c r="F6" s="139">
        <f t="shared" si="18"/>
        <v>0</v>
      </c>
      <c r="G6" s="139">
        <f t="shared" si="18"/>
        <v>28.571428571428569</v>
      </c>
      <c r="H6" s="139">
        <f t="shared" si="18"/>
        <v>42.857142857142854</v>
      </c>
      <c r="I6" s="139">
        <f t="shared" si="18"/>
        <v>14.285714285714285</v>
      </c>
      <c r="J6" s="139">
        <f t="shared" si="18"/>
        <v>0</v>
      </c>
      <c r="K6" s="139">
        <f t="shared" si="18"/>
        <v>0</v>
      </c>
      <c r="L6" s="139">
        <f t="shared" si="18"/>
        <v>0</v>
      </c>
      <c r="M6" s="139">
        <f t="shared" si="18"/>
        <v>0</v>
      </c>
      <c r="N6" s="139">
        <f t="shared" si="18"/>
        <v>0</v>
      </c>
      <c r="O6" s="139">
        <f t="shared" si="18"/>
        <v>0</v>
      </c>
      <c r="P6" s="128">
        <f t="shared" ref="P6:P54" si="19">P60</f>
        <v>7</v>
      </c>
      <c r="Q6" s="139">
        <f t="shared" ref="Q6:Z21" si="20">IF($P6=0,0,Q60/$P6*100)</f>
        <v>42.857142857142854</v>
      </c>
      <c r="R6" s="139">
        <f t="shared" si="20"/>
        <v>14.285714285714285</v>
      </c>
      <c r="S6" s="139">
        <f t="shared" si="20"/>
        <v>0</v>
      </c>
      <c r="T6" s="139">
        <f t="shared" si="20"/>
        <v>28.571428571428569</v>
      </c>
      <c r="U6" s="139">
        <f t="shared" si="20"/>
        <v>14.285714285714285</v>
      </c>
      <c r="V6" s="139">
        <f t="shared" si="20"/>
        <v>0</v>
      </c>
      <c r="W6" s="139">
        <f t="shared" si="20"/>
        <v>0</v>
      </c>
      <c r="X6" s="139">
        <f t="shared" si="20"/>
        <v>0</v>
      </c>
      <c r="Y6" s="139">
        <f t="shared" si="20"/>
        <v>0</v>
      </c>
      <c r="Z6" s="139">
        <f t="shared" si="20"/>
        <v>0</v>
      </c>
      <c r="AA6" s="128">
        <f t="shared" ref="AA6:AA54" si="21">AA60</f>
        <v>7</v>
      </c>
      <c r="AB6" s="139">
        <f t="shared" ref="AB6:AF21" si="22">IF($AA6=0,0,AB60/$AA6*100)</f>
        <v>100</v>
      </c>
      <c r="AC6" s="139">
        <f t="shared" si="22"/>
        <v>0</v>
      </c>
      <c r="AD6" s="139">
        <f t="shared" si="22"/>
        <v>0</v>
      </c>
      <c r="AE6" s="139">
        <f t="shared" si="22"/>
        <v>0</v>
      </c>
      <c r="AF6" s="139">
        <f t="shared" si="22"/>
        <v>0</v>
      </c>
      <c r="AG6" s="128">
        <f t="shared" ref="AG6:AG54" si="23">AG60</f>
        <v>7</v>
      </c>
      <c r="AH6" s="139">
        <f t="shared" ref="AH6:AL21" si="24">IF($AG6=0,0,AH60/$AG6*100)</f>
        <v>100</v>
      </c>
      <c r="AI6" s="139">
        <f t="shared" si="24"/>
        <v>0</v>
      </c>
      <c r="AJ6" s="139">
        <f t="shared" si="24"/>
        <v>0</v>
      </c>
      <c r="AK6" s="139">
        <f t="shared" si="24"/>
        <v>0</v>
      </c>
      <c r="AL6" s="139">
        <f t="shared" si="24"/>
        <v>0</v>
      </c>
      <c r="AM6" s="128">
        <f t="shared" ref="AM6:AM54" si="25">AM60</f>
        <v>7</v>
      </c>
      <c r="AN6" s="139">
        <f t="shared" ref="AN6:AR21" si="26">IF($AM6=0,0,AN60/$AM6*100)</f>
        <v>71.428571428571431</v>
      </c>
      <c r="AO6" s="139">
        <f t="shared" si="26"/>
        <v>0</v>
      </c>
      <c r="AP6" s="139">
        <f t="shared" si="26"/>
        <v>14.285714285714285</v>
      </c>
      <c r="AQ6" s="139">
        <f t="shared" si="26"/>
        <v>14.285714285714285</v>
      </c>
      <c r="AR6" s="139">
        <f t="shared" si="26"/>
        <v>0</v>
      </c>
      <c r="AS6" s="128">
        <f t="shared" ref="AS6:AS54" si="27">AS60</f>
        <v>7</v>
      </c>
      <c r="AT6" s="139">
        <f t="shared" ref="AT6:AX21" si="28">IF($AS6=0,0,AT60/$AS6*100)</f>
        <v>85.714285714285708</v>
      </c>
      <c r="AU6" s="139">
        <f t="shared" si="28"/>
        <v>0</v>
      </c>
      <c r="AV6" s="139">
        <f t="shared" si="28"/>
        <v>0</v>
      </c>
      <c r="AW6" s="139">
        <f t="shared" si="28"/>
        <v>14.285714285714285</v>
      </c>
      <c r="AX6" s="139">
        <f t="shared" si="28"/>
        <v>0</v>
      </c>
      <c r="AY6" s="128">
        <f t="shared" ref="AY6:AY54" si="29">AY60</f>
        <v>7</v>
      </c>
      <c r="AZ6" s="139">
        <f t="shared" ref="AZ6:BD21" si="30">IF($AY6=0,0,AZ60/$AY6*100)</f>
        <v>85.714285714285708</v>
      </c>
      <c r="BA6" s="139">
        <f t="shared" si="30"/>
        <v>0</v>
      </c>
      <c r="BB6" s="139">
        <f t="shared" si="30"/>
        <v>0</v>
      </c>
      <c r="BC6" s="139">
        <f t="shared" si="30"/>
        <v>14.285714285714285</v>
      </c>
      <c r="BD6" s="139">
        <f t="shared" si="30"/>
        <v>0</v>
      </c>
      <c r="BE6" s="128">
        <f t="shared" ref="BE6:BE54" si="31">BE60</f>
        <v>7</v>
      </c>
      <c r="BF6" s="139">
        <f t="shared" ref="BF6:BK21" si="32">IF($BE6=0,0,BF60/$BE6*100)</f>
        <v>14.285714285714285</v>
      </c>
      <c r="BG6" s="139">
        <f t="shared" si="32"/>
        <v>71.428571428571431</v>
      </c>
      <c r="BH6" s="139">
        <f t="shared" si="32"/>
        <v>14.285714285714285</v>
      </c>
      <c r="BI6" s="139">
        <f t="shared" si="32"/>
        <v>0</v>
      </c>
      <c r="BJ6" s="139">
        <f t="shared" si="32"/>
        <v>0</v>
      </c>
      <c r="BK6" s="139">
        <f t="shared" si="32"/>
        <v>0</v>
      </c>
      <c r="BL6" s="128">
        <f t="shared" ref="BL6:BL54" si="33">BL60</f>
        <v>7</v>
      </c>
      <c r="BM6" s="139">
        <f t="shared" ref="BM6:CE19" si="34">IF($BL6=0,0,BM60/$BL6*100)</f>
        <v>71.428571428571431</v>
      </c>
      <c r="BN6" s="139">
        <f t="shared" si="34"/>
        <v>0</v>
      </c>
      <c r="BO6" s="139">
        <f t="shared" si="34"/>
        <v>0</v>
      </c>
      <c r="BP6" s="139">
        <f t="shared" si="34"/>
        <v>0</v>
      </c>
      <c r="BQ6" s="139">
        <f t="shared" si="34"/>
        <v>0</v>
      </c>
      <c r="BR6" s="139">
        <f t="shared" si="34"/>
        <v>0</v>
      </c>
      <c r="BS6" s="139">
        <f t="shared" si="34"/>
        <v>0</v>
      </c>
      <c r="BT6" s="139">
        <f t="shared" si="34"/>
        <v>0</v>
      </c>
      <c r="BU6" s="139">
        <f t="shared" si="34"/>
        <v>0</v>
      </c>
      <c r="BV6" s="139">
        <f t="shared" si="34"/>
        <v>0</v>
      </c>
      <c r="BW6" s="139">
        <f t="shared" si="34"/>
        <v>0</v>
      </c>
      <c r="BX6" s="139">
        <f t="shared" si="34"/>
        <v>0</v>
      </c>
      <c r="BY6" s="139">
        <f t="shared" si="34"/>
        <v>0</v>
      </c>
      <c r="BZ6" s="139">
        <f t="shared" si="34"/>
        <v>0</v>
      </c>
      <c r="CA6" s="139">
        <f t="shared" si="34"/>
        <v>0</v>
      </c>
      <c r="CB6" s="139">
        <f t="shared" si="34"/>
        <v>0</v>
      </c>
      <c r="CC6" s="139">
        <f t="shared" si="34"/>
        <v>0</v>
      </c>
      <c r="CD6" s="139">
        <f t="shared" si="34"/>
        <v>0</v>
      </c>
      <c r="CE6" s="139">
        <f t="shared" si="34"/>
        <v>28.571428571428569</v>
      </c>
      <c r="CF6" s="128">
        <f t="shared" ref="CF6:CF54" si="35">CF60</f>
        <v>7</v>
      </c>
      <c r="CG6" s="139">
        <f t="shared" ref="CG6:CI21" si="36">IF($CF6=0,0,CG60/$CF6*100)</f>
        <v>14.285714285714285</v>
      </c>
      <c r="CH6" s="139">
        <f t="shared" si="36"/>
        <v>85.714285714285708</v>
      </c>
      <c r="CI6" s="139">
        <f t="shared" si="36"/>
        <v>0</v>
      </c>
      <c r="CJ6" s="128">
        <f t="shared" ref="CJ6:CJ54" si="37">CJ60</f>
        <v>4</v>
      </c>
      <c r="CK6" s="139">
        <f t="shared" ref="CK6:CQ21" si="38">IF($CJ6=0,0,CK60/$CJ6*100)</f>
        <v>50</v>
      </c>
      <c r="CL6" s="139">
        <f t="shared" si="38"/>
        <v>25</v>
      </c>
      <c r="CM6" s="139">
        <f t="shared" si="38"/>
        <v>0</v>
      </c>
      <c r="CN6" s="139">
        <f t="shared" si="38"/>
        <v>0</v>
      </c>
      <c r="CO6" s="139">
        <f t="shared" si="38"/>
        <v>0</v>
      </c>
      <c r="CP6" s="139">
        <f t="shared" si="38"/>
        <v>0</v>
      </c>
      <c r="CQ6" s="139">
        <f t="shared" si="38"/>
        <v>25</v>
      </c>
      <c r="CR6" s="232">
        <v>700.66666666666663</v>
      </c>
      <c r="CS6" s="128">
        <f t="shared" ref="CS6:CS54" si="39">CS60</f>
        <v>4</v>
      </c>
      <c r="CT6" s="139">
        <f t="shared" ref="CT6:CZ21" si="40">IF($CS6=0,0,CT60/$CS6*100)</f>
        <v>100</v>
      </c>
      <c r="CU6" s="139">
        <f t="shared" si="40"/>
        <v>0</v>
      </c>
      <c r="CV6" s="139">
        <f t="shared" si="40"/>
        <v>0</v>
      </c>
      <c r="CW6" s="139">
        <f t="shared" si="40"/>
        <v>0</v>
      </c>
      <c r="CX6" s="139">
        <f t="shared" si="40"/>
        <v>0</v>
      </c>
      <c r="CY6" s="139">
        <f t="shared" si="40"/>
        <v>0</v>
      </c>
      <c r="CZ6" s="139">
        <f t="shared" si="40"/>
        <v>0</v>
      </c>
      <c r="DA6" s="232">
        <v>0</v>
      </c>
      <c r="DB6" s="128">
        <f t="shared" ref="DB6:DB54" si="41">DB60</f>
        <v>4</v>
      </c>
      <c r="DC6" s="139">
        <f t="shared" ref="DC6:DI21" si="42">IF($DB6=0,0,DC60/$DB6*100)</f>
        <v>0</v>
      </c>
      <c r="DD6" s="139">
        <f t="shared" si="42"/>
        <v>50</v>
      </c>
      <c r="DE6" s="139">
        <f t="shared" si="42"/>
        <v>0</v>
      </c>
      <c r="DF6" s="139">
        <f t="shared" si="42"/>
        <v>25</v>
      </c>
      <c r="DG6" s="139">
        <f t="shared" si="42"/>
        <v>0</v>
      </c>
      <c r="DH6" s="139">
        <f t="shared" si="42"/>
        <v>0</v>
      </c>
      <c r="DI6" s="139">
        <f t="shared" si="42"/>
        <v>25</v>
      </c>
      <c r="DJ6" s="232">
        <v>6274</v>
      </c>
      <c r="DK6" s="128">
        <f t="shared" ref="DK6:DK54" si="43">DK60</f>
        <v>4</v>
      </c>
      <c r="DL6" s="139">
        <f t="shared" ref="DL6:DR21" si="44">IF($DK6=0,0,DL60/$DK6*100)</f>
        <v>100</v>
      </c>
      <c r="DM6" s="139">
        <f t="shared" si="44"/>
        <v>0</v>
      </c>
      <c r="DN6" s="139">
        <f t="shared" si="44"/>
        <v>0</v>
      </c>
      <c r="DO6" s="139">
        <f t="shared" si="44"/>
        <v>0</v>
      </c>
      <c r="DP6" s="139">
        <f t="shared" si="44"/>
        <v>0</v>
      </c>
      <c r="DQ6" s="139">
        <f t="shared" si="44"/>
        <v>0</v>
      </c>
      <c r="DR6" s="139">
        <f t="shared" si="44"/>
        <v>0</v>
      </c>
      <c r="DS6" s="175">
        <v>0</v>
      </c>
      <c r="DT6" s="128">
        <f t="shared" ref="DT6:DT54" si="45">DT60</f>
        <v>4</v>
      </c>
      <c r="DU6" s="139">
        <f t="shared" ref="DU6:EA21" si="46">IF($DT6=0,0,DU60/$DT6*100)</f>
        <v>100</v>
      </c>
      <c r="DV6" s="139">
        <f t="shared" si="46"/>
        <v>0</v>
      </c>
      <c r="DW6" s="139">
        <f t="shared" si="46"/>
        <v>0</v>
      </c>
      <c r="DX6" s="139">
        <f t="shared" si="46"/>
        <v>0</v>
      </c>
      <c r="DY6" s="139">
        <f t="shared" si="46"/>
        <v>0</v>
      </c>
      <c r="DZ6" s="139">
        <f t="shared" si="46"/>
        <v>0</v>
      </c>
      <c r="EA6" s="139">
        <f t="shared" si="46"/>
        <v>0</v>
      </c>
      <c r="EB6" s="175">
        <v>0</v>
      </c>
    </row>
    <row r="7" spans="1:132" ht="15" customHeight="1" x14ac:dyDescent="0.15">
      <c r="A7" s="150" t="s">
        <v>965</v>
      </c>
      <c r="B7" s="150"/>
      <c r="C7" s="244" t="s">
        <v>848</v>
      </c>
      <c r="D7" s="143">
        <f t="shared" si="17"/>
        <v>11</v>
      </c>
      <c r="E7" s="142">
        <f t="shared" si="18"/>
        <v>9.0909090909090917</v>
      </c>
      <c r="F7" s="142">
        <f t="shared" si="18"/>
        <v>9.0909090909090917</v>
      </c>
      <c r="G7" s="142">
        <f t="shared" si="18"/>
        <v>63.636363636363633</v>
      </c>
      <c r="H7" s="142">
        <f t="shared" si="18"/>
        <v>9.0909090909090917</v>
      </c>
      <c r="I7" s="142">
        <f t="shared" si="18"/>
        <v>9.0909090909090917</v>
      </c>
      <c r="J7" s="142">
        <f t="shared" si="18"/>
        <v>0</v>
      </c>
      <c r="K7" s="142">
        <f t="shared" si="18"/>
        <v>0</v>
      </c>
      <c r="L7" s="142">
        <f t="shared" si="18"/>
        <v>0</v>
      </c>
      <c r="M7" s="142">
        <f t="shared" si="18"/>
        <v>0</v>
      </c>
      <c r="N7" s="142">
        <f t="shared" si="18"/>
        <v>0</v>
      </c>
      <c r="O7" s="142">
        <f t="shared" si="18"/>
        <v>0</v>
      </c>
      <c r="P7" s="143">
        <f t="shared" si="19"/>
        <v>11</v>
      </c>
      <c r="Q7" s="142">
        <f t="shared" si="20"/>
        <v>54.54545454545454</v>
      </c>
      <c r="R7" s="142">
        <f t="shared" si="20"/>
        <v>27.27272727272727</v>
      </c>
      <c r="S7" s="142">
        <f t="shared" si="20"/>
        <v>18.181818181818183</v>
      </c>
      <c r="T7" s="142">
        <f t="shared" si="20"/>
        <v>0</v>
      </c>
      <c r="U7" s="142">
        <f t="shared" si="20"/>
        <v>0</v>
      </c>
      <c r="V7" s="142">
        <f t="shared" si="20"/>
        <v>0</v>
      </c>
      <c r="W7" s="142">
        <f t="shared" si="20"/>
        <v>0</v>
      </c>
      <c r="X7" s="142">
        <f t="shared" si="20"/>
        <v>0</v>
      </c>
      <c r="Y7" s="142">
        <f t="shared" si="20"/>
        <v>0</v>
      </c>
      <c r="Z7" s="142">
        <f t="shared" si="20"/>
        <v>0</v>
      </c>
      <c r="AA7" s="143">
        <f t="shared" si="21"/>
        <v>11</v>
      </c>
      <c r="AB7" s="142">
        <f t="shared" si="22"/>
        <v>81.818181818181827</v>
      </c>
      <c r="AC7" s="142">
        <f t="shared" si="22"/>
        <v>0</v>
      </c>
      <c r="AD7" s="142">
        <f t="shared" si="22"/>
        <v>0</v>
      </c>
      <c r="AE7" s="142">
        <f t="shared" si="22"/>
        <v>18.181818181818183</v>
      </c>
      <c r="AF7" s="142">
        <f t="shared" si="22"/>
        <v>0</v>
      </c>
      <c r="AG7" s="143">
        <f t="shared" si="23"/>
        <v>11</v>
      </c>
      <c r="AH7" s="142">
        <f t="shared" si="24"/>
        <v>100</v>
      </c>
      <c r="AI7" s="142">
        <f t="shared" si="24"/>
        <v>0</v>
      </c>
      <c r="AJ7" s="142">
        <f t="shared" si="24"/>
        <v>0</v>
      </c>
      <c r="AK7" s="142">
        <f t="shared" si="24"/>
        <v>0</v>
      </c>
      <c r="AL7" s="142">
        <f t="shared" si="24"/>
        <v>0</v>
      </c>
      <c r="AM7" s="143">
        <f t="shared" si="25"/>
        <v>11</v>
      </c>
      <c r="AN7" s="142">
        <f t="shared" si="26"/>
        <v>72.727272727272734</v>
      </c>
      <c r="AO7" s="142">
        <f t="shared" si="26"/>
        <v>0</v>
      </c>
      <c r="AP7" s="142">
        <f t="shared" si="26"/>
        <v>9.0909090909090917</v>
      </c>
      <c r="AQ7" s="142">
        <f t="shared" si="26"/>
        <v>9.0909090909090917</v>
      </c>
      <c r="AR7" s="142">
        <f t="shared" si="26"/>
        <v>9.0909090909090917</v>
      </c>
      <c r="AS7" s="143">
        <f t="shared" si="27"/>
        <v>11</v>
      </c>
      <c r="AT7" s="142">
        <f t="shared" si="28"/>
        <v>90.909090909090907</v>
      </c>
      <c r="AU7" s="142">
        <f t="shared" si="28"/>
        <v>0</v>
      </c>
      <c r="AV7" s="142">
        <f t="shared" si="28"/>
        <v>9.0909090909090917</v>
      </c>
      <c r="AW7" s="142">
        <f t="shared" si="28"/>
        <v>0</v>
      </c>
      <c r="AX7" s="142">
        <f t="shared" si="28"/>
        <v>0</v>
      </c>
      <c r="AY7" s="143">
        <f t="shared" si="29"/>
        <v>11</v>
      </c>
      <c r="AZ7" s="142">
        <f t="shared" si="30"/>
        <v>100</v>
      </c>
      <c r="BA7" s="142">
        <f t="shared" si="30"/>
        <v>0</v>
      </c>
      <c r="BB7" s="142">
        <f t="shared" si="30"/>
        <v>0</v>
      </c>
      <c r="BC7" s="142">
        <f t="shared" si="30"/>
        <v>0</v>
      </c>
      <c r="BD7" s="142">
        <f t="shared" si="30"/>
        <v>0</v>
      </c>
      <c r="BE7" s="143">
        <f t="shared" si="31"/>
        <v>11</v>
      </c>
      <c r="BF7" s="142">
        <f t="shared" si="32"/>
        <v>0</v>
      </c>
      <c r="BG7" s="142">
        <f t="shared" si="32"/>
        <v>81.818181818181827</v>
      </c>
      <c r="BH7" s="142">
        <f t="shared" si="32"/>
        <v>18.181818181818183</v>
      </c>
      <c r="BI7" s="142">
        <f t="shared" si="32"/>
        <v>0</v>
      </c>
      <c r="BJ7" s="142">
        <f t="shared" si="32"/>
        <v>0</v>
      </c>
      <c r="BK7" s="142">
        <f t="shared" si="32"/>
        <v>0</v>
      </c>
      <c r="BL7" s="143">
        <f t="shared" si="33"/>
        <v>11</v>
      </c>
      <c r="BM7" s="142">
        <f t="shared" si="34"/>
        <v>72.727272727272734</v>
      </c>
      <c r="BN7" s="142">
        <f t="shared" si="34"/>
        <v>0</v>
      </c>
      <c r="BO7" s="142">
        <f t="shared" si="34"/>
        <v>0</v>
      </c>
      <c r="BP7" s="142">
        <f t="shared" si="34"/>
        <v>0</v>
      </c>
      <c r="BQ7" s="142">
        <f t="shared" si="34"/>
        <v>0</v>
      </c>
      <c r="BR7" s="142">
        <f t="shared" si="34"/>
        <v>0</v>
      </c>
      <c r="BS7" s="142">
        <f t="shared" si="34"/>
        <v>0</v>
      </c>
      <c r="BT7" s="142">
        <f t="shared" si="34"/>
        <v>0</v>
      </c>
      <c r="BU7" s="142">
        <f t="shared" si="34"/>
        <v>0</v>
      </c>
      <c r="BV7" s="142">
        <f t="shared" si="34"/>
        <v>0</v>
      </c>
      <c r="BW7" s="142">
        <f t="shared" si="34"/>
        <v>0</v>
      </c>
      <c r="BX7" s="142">
        <f t="shared" si="34"/>
        <v>0</v>
      </c>
      <c r="BY7" s="142">
        <f t="shared" si="34"/>
        <v>0</v>
      </c>
      <c r="BZ7" s="142">
        <f t="shared" si="34"/>
        <v>0</v>
      </c>
      <c r="CA7" s="142">
        <f t="shared" si="34"/>
        <v>0</v>
      </c>
      <c r="CB7" s="142">
        <f t="shared" si="34"/>
        <v>0</v>
      </c>
      <c r="CC7" s="142">
        <f t="shared" si="34"/>
        <v>0</v>
      </c>
      <c r="CD7" s="142">
        <f t="shared" si="34"/>
        <v>9.0909090909090917</v>
      </c>
      <c r="CE7" s="142">
        <f t="shared" si="34"/>
        <v>18.181818181818183</v>
      </c>
      <c r="CF7" s="143">
        <f t="shared" si="35"/>
        <v>11</v>
      </c>
      <c r="CG7" s="142">
        <f t="shared" si="36"/>
        <v>27.27272727272727</v>
      </c>
      <c r="CH7" s="142">
        <f t="shared" si="36"/>
        <v>72.727272727272734</v>
      </c>
      <c r="CI7" s="142">
        <f t="shared" si="36"/>
        <v>0</v>
      </c>
      <c r="CJ7" s="143">
        <f t="shared" si="37"/>
        <v>11</v>
      </c>
      <c r="CK7" s="142">
        <f t="shared" si="38"/>
        <v>45.454545454545453</v>
      </c>
      <c r="CL7" s="142">
        <f t="shared" si="38"/>
        <v>36.363636363636367</v>
      </c>
      <c r="CM7" s="142">
        <f t="shared" si="38"/>
        <v>0</v>
      </c>
      <c r="CN7" s="142">
        <f t="shared" si="38"/>
        <v>0</v>
      </c>
      <c r="CO7" s="142">
        <f t="shared" si="38"/>
        <v>0</v>
      </c>
      <c r="CP7" s="142">
        <f t="shared" si="38"/>
        <v>0</v>
      </c>
      <c r="CQ7" s="142">
        <f t="shared" si="38"/>
        <v>18.181818181818183</v>
      </c>
      <c r="CR7" s="245">
        <v>491.11111111111109</v>
      </c>
      <c r="CS7" s="143">
        <f t="shared" si="39"/>
        <v>11</v>
      </c>
      <c r="CT7" s="142">
        <f t="shared" si="40"/>
        <v>81.818181818181827</v>
      </c>
      <c r="CU7" s="142">
        <f t="shared" si="40"/>
        <v>0</v>
      </c>
      <c r="CV7" s="142">
        <f t="shared" si="40"/>
        <v>0</v>
      </c>
      <c r="CW7" s="142">
        <f t="shared" si="40"/>
        <v>0</v>
      </c>
      <c r="CX7" s="142">
        <f t="shared" si="40"/>
        <v>0</v>
      </c>
      <c r="CY7" s="142">
        <f t="shared" si="40"/>
        <v>0</v>
      </c>
      <c r="CZ7" s="142">
        <f t="shared" si="40"/>
        <v>18.181818181818183</v>
      </c>
      <c r="DA7" s="245">
        <v>0</v>
      </c>
      <c r="DB7" s="143">
        <f t="shared" si="41"/>
        <v>11</v>
      </c>
      <c r="DC7" s="142">
        <f t="shared" si="42"/>
        <v>54.54545454545454</v>
      </c>
      <c r="DD7" s="142">
        <f t="shared" si="42"/>
        <v>36.363636363636367</v>
      </c>
      <c r="DE7" s="142">
        <f t="shared" si="42"/>
        <v>0</v>
      </c>
      <c r="DF7" s="142">
        <f t="shared" si="42"/>
        <v>0</v>
      </c>
      <c r="DG7" s="142">
        <f t="shared" si="42"/>
        <v>0</v>
      </c>
      <c r="DH7" s="142">
        <f t="shared" si="42"/>
        <v>0</v>
      </c>
      <c r="DI7" s="142">
        <f t="shared" si="42"/>
        <v>9.0909090909090917</v>
      </c>
      <c r="DJ7" s="245">
        <v>628.1</v>
      </c>
      <c r="DK7" s="143">
        <f t="shared" si="43"/>
        <v>11</v>
      </c>
      <c r="DL7" s="142">
        <f t="shared" si="44"/>
        <v>90.909090909090907</v>
      </c>
      <c r="DM7" s="142">
        <f t="shared" si="44"/>
        <v>9.0909090909090917</v>
      </c>
      <c r="DN7" s="142">
        <f t="shared" si="44"/>
        <v>0</v>
      </c>
      <c r="DO7" s="142">
        <f t="shared" si="44"/>
        <v>0</v>
      </c>
      <c r="DP7" s="142">
        <f t="shared" si="44"/>
        <v>0</v>
      </c>
      <c r="DQ7" s="142">
        <f t="shared" si="44"/>
        <v>0</v>
      </c>
      <c r="DR7" s="142">
        <f t="shared" si="44"/>
        <v>0</v>
      </c>
      <c r="DS7" s="176">
        <v>0.18181818181818182</v>
      </c>
      <c r="DT7" s="143">
        <f t="shared" si="45"/>
        <v>11</v>
      </c>
      <c r="DU7" s="142">
        <f t="shared" si="46"/>
        <v>90.909090909090907</v>
      </c>
      <c r="DV7" s="142">
        <f t="shared" si="46"/>
        <v>9.0909090909090917</v>
      </c>
      <c r="DW7" s="142">
        <f t="shared" si="46"/>
        <v>0</v>
      </c>
      <c r="DX7" s="142">
        <f t="shared" si="46"/>
        <v>0</v>
      </c>
      <c r="DY7" s="142">
        <f t="shared" si="46"/>
        <v>0</v>
      </c>
      <c r="DZ7" s="142">
        <f t="shared" si="46"/>
        <v>0</v>
      </c>
      <c r="EA7" s="142">
        <f t="shared" si="46"/>
        <v>0</v>
      </c>
      <c r="EB7" s="176">
        <v>9.0909090909090912E-2</v>
      </c>
    </row>
    <row r="8" spans="1:132" ht="15" customHeight="1" x14ac:dyDescent="0.15">
      <c r="A8" s="150" t="s">
        <v>966</v>
      </c>
      <c r="B8" s="150"/>
      <c r="C8" s="244" t="s">
        <v>849</v>
      </c>
      <c r="D8" s="143">
        <f t="shared" si="17"/>
        <v>2</v>
      </c>
      <c r="E8" s="142">
        <f t="shared" si="18"/>
        <v>0</v>
      </c>
      <c r="F8" s="142">
        <f t="shared" si="18"/>
        <v>0</v>
      </c>
      <c r="G8" s="142">
        <f t="shared" si="18"/>
        <v>100</v>
      </c>
      <c r="H8" s="142">
        <f t="shared" si="18"/>
        <v>0</v>
      </c>
      <c r="I8" s="142">
        <f t="shared" si="18"/>
        <v>0</v>
      </c>
      <c r="J8" s="142">
        <f t="shared" si="18"/>
        <v>0</v>
      </c>
      <c r="K8" s="142">
        <f t="shared" si="18"/>
        <v>0</v>
      </c>
      <c r="L8" s="142">
        <f t="shared" si="18"/>
        <v>0</v>
      </c>
      <c r="M8" s="142">
        <f t="shared" si="18"/>
        <v>0</v>
      </c>
      <c r="N8" s="142">
        <f t="shared" si="18"/>
        <v>0</v>
      </c>
      <c r="O8" s="142">
        <f t="shared" si="18"/>
        <v>0</v>
      </c>
      <c r="P8" s="143">
        <f t="shared" si="19"/>
        <v>2</v>
      </c>
      <c r="Q8" s="142">
        <f t="shared" si="20"/>
        <v>100</v>
      </c>
      <c r="R8" s="142">
        <f t="shared" si="20"/>
        <v>0</v>
      </c>
      <c r="S8" s="142">
        <f t="shared" si="20"/>
        <v>0</v>
      </c>
      <c r="T8" s="142">
        <f t="shared" si="20"/>
        <v>0</v>
      </c>
      <c r="U8" s="142">
        <f t="shared" si="20"/>
        <v>0</v>
      </c>
      <c r="V8" s="142">
        <f t="shared" si="20"/>
        <v>0</v>
      </c>
      <c r="W8" s="142">
        <f t="shared" si="20"/>
        <v>0</v>
      </c>
      <c r="X8" s="142">
        <f t="shared" si="20"/>
        <v>0</v>
      </c>
      <c r="Y8" s="142">
        <f t="shared" si="20"/>
        <v>0</v>
      </c>
      <c r="Z8" s="142">
        <f t="shared" si="20"/>
        <v>0</v>
      </c>
      <c r="AA8" s="143">
        <f t="shared" si="21"/>
        <v>2</v>
      </c>
      <c r="AB8" s="142">
        <f t="shared" si="22"/>
        <v>100</v>
      </c>
      <c r="AC8" s="142">
        <f t="shared" si="22"/>
        <v>0</v>
      </c>
      <c r="AD8" s="142">
        <f t="shared" si="22"/>
        <v>0</v>
      </c>
      <c r="AE8" s="142">
        <f t="shared" si="22"/>
        <v>0</v>
      </c>
      <c r="AF8" s="142">
        <f t="shared" si="22"/>
        <v>0</v>
      </c>
      <c r="AG8" s="143">
        <f t="shared" si="23"/>
        <v>2</v>
      </c>
      <c r="AH8" s="142">
        <f t="shared" si="24"/>
        <v>100</v>
      </c>
      <c r="AI8" s="142">
        <f t="shared" si="24"/>
        <v>0</v>
      </c>
      <c r="AJ8" s="142">
        <f t="shared" si="24"/>
        <v>0</v>
      </c>
      <c r="AK8" s="142">
        <f t="shared" si="24"/>
        <v>0</v>
      </c>
      <c r="AL8" s="142">
        <f t="shared" si="24"/>
        <v>0</v>
      </c>
      <c r="AM8" s="143">
        <f t="shared" si="25"/>
        <v>2</v>
      </c>
      <c r="AN8" s="142">
        <f t="shared" si="26"/>
        <v>50</v>
      </c>
      <c r="AO8" s="142">
        <f t="shared" si="26"/>
        <v>0</v>
      </c>
      <c r="AP8" s="142">
        <f t="shared" si="26"/>
        <v>0</v>
      </c>
      <c r="AQ8" s="142">
        <f t="shared" si="26"/>
        <v>50</v>
      </c>
      <c r="AR8" s="142">
        <f t="shared" si="26"/>
        <v>0</v>
      </c>
      <c r="AS8" s="143">
        <f t="shared" si="27"/>
        <v>2</v>
      </c>
      <c r="AT8" s="142">
        <f t="shared" si="28"/>
        <v>100</v>
      </c>
      <c r="AU8" s="142">
        <f t="shared" si="28"/>
        <v>0</v>
      </c>
      <c r="AV8" s="142">
        <f t="shared" si="28"/>
        <v>0</v>
      </c>
      <c r="AW8" s="142">
        <f t="shared" si="28"/>
        <v>0</v>
      </c>
      <c r="AX8" s="142">
        <f t="shared" si="28"/>
        <v>0</v>
      </c>
      <c r="AY8" s="143">
        <f t="shared" si="29"/>
        <v>2</v>
      </c>
      <c r="AZ8" s="142">
        <f t="shared" si="30"/>
        <v>100</v>
      </c>
      <c r="BA8" s="142">
        <f t="shared" si="30"/>
        <v>0</v>
      </c>
      <c r="BB8" s="142">
        <f t="shared" si="30"/>
        <v>0</v>
      </c>
      <c r="BC8" s="142">
        <f t="shared" si="30"/>
        <v>0</v>
      </c>
      <c r="BD8" s="142">
        <f t="shared" si="30"/>
        <v>0</v>
      </c>
      <c r="BE8" s="143">
        <f t="shared" si="31"/>
        <v>2</v>
      </c>
      <c r="BF8" s="142">
        <f t="shared" si="32"/>
        <v>50</v>
      </c>
      <c r="BG8" s="142">
        <f t="shared" si="32"/>
        <v>50</v>
      </c>
      <c r="BH8" s="142">
        <f t="shared" si="32"/>
        <v>0</v>
      </c>
      <c r="BI8" s="142">
        <f t="shared" si="32"/>
        <v>0</v>
      </c>
      <c r="BJ8" s="142">
        <f t="shared" si="32"/>
        <v>0</v>
      </c>
      <c r="BK8" s="142">
        <f t="shared" si="32"/>
        <v>0</v>
      </c>
      <c r="BL8" s="143">
        <f t="shared" si="33"/>
        <v>2</v>
      </c>
      <c r="BM8" s="142">
        <f t="shared" si="34"/>
        <v>100</v>
      </c>
      <c r="BN8" s="142">
        <f t="shared" si="34"/>
        <v>0</v>
      </c>
      <c r="BO8" s="142">
        <f t="shared" si="34"/>
        <v>0</v>
      </c>
      <c r="BP8" s="142">
        <f t="shared" si="34"/>
        <v>0</v>
      </c>
      <c r="BQ8" s="142">
        <f t="shared" si="34"/>
        <v>0</v>
      </c>
      <c r="BR8" s="142">
        <f t="shared" si="34"/>
        <v>0</v>
      </c>
      <c r="BS8" s="142">
        <f t="shared" si="34"/>
        <v>0</v>
      </c>
      <c r="BT8" s="142">
        <f t="shared" si="34"/>
        <v>0</v>
      </c>
      <c r="BU8" s="142">
        <f t="shared" si="34"/>
        <v>0</v>
      </c>
      <c r="BV8" s="142">
        <f t="shared" si="34"/>
        <v>0</v>
      </c>
      <c r="BW8" s="142">
        <f t="shared" si="34"/>
        <v>0</v>
      </c>
      <c r="BX8" s="142">
        <f t="shared" si="34"/>
        <v>0</v>
      </c>
      <c r="BY8" s="142">
        <f t="shared" si="34"/>
        <v>0</v>
      </c>
      <c r="BZ8" s="142">
        <f t="shared" si="34"/>
        <v>0</v>
      </c>
      <c r="CA8" s="142">
        <f t="shared" si="34"/>
        <v>0</v>
      </c>
      <c r="CB8" s="142">
        <f t="shared" si="34"/>
        <v>0</v>
      </c>
      <c r="CC8" s="142">
        <f t="shared" si="34"/>
        <v>0</v>
      </c>
      <c r="CD8" s="142">
        <f t="shared" si="34"/>
        <v>0</v>
      </c>
      <c r="CE8" s="142">
        <f t="shared" si="34"/>
        <v>0</v>
      </c>
      <c r="CF8" s="143">
        <f t="shared" si="35"/>
        <v>2</v>
      </c>
      <c r="CG8" s="142">
        <f t="shared" si="36"/>
        <v>50</v>
      </c>
      <c r="CH8" s="142">
        <f t="shared" si="36"/>
        <v>50</v>
      </c>
      <c r="CI8" s="142">
        <f t="shared" si="36"/>
        <v>0</v>
      </c>
      <c r="CJ8" s="143">
        <f t="shared" si="37"/>
        <v>2</v>
      </c>
      <c r="CK8" s="142">
        <f t="shared" si="38"/>
        <v>0</v>
      </c>
      <c r="CL8" s="142">
        <f t="shared" si="38"/>
        <v>100</v>
      </c>
      <c r="CM8" s="142">
        <f t="shared" si="38"/>
        <v>0</v>
      </c>
      <c r="CN8" s="142">
        <f t="shared" si="38"/>
        <v>0</v>
      </c>
      <c r="CO8" s="142">
        <f t="shared" si="38"/>
        <v>0</v>
      </c>
      <c r="CP8" s="142">
        <f t="shared" si="38"/>
        <v>0</v>
      </c>
      <c r="CQ8" s="142">
        <f t="shared" si="38"/>
        <v>0</v>
      </c>
      <c r="CR8" s="245">
        <v>1181.5</v>
      </c>
      <c r="CS8" s="143">
        <f t="shared" si="39"/>
        <v>2</v>
      </c>
      <c r="CT8" s="142">
        <f t="shared" si="40"/>
        <v>100</v>
      </c>
      <c r="CU8" s="142">
        <f t="shared" si="40"/>
        <v>0</v>
      </c>
      <c r="CV8" s="142">
        <f t="shared" si="40"/>
        <v>0</v>
      </c>
      <c r="CW8" s="142">
        <f t="shared" si="40"/>
        <v>0</v>
      </c>
      <c r="CX8" s="142">
        <f t="shared" si="40"/>
        <v>0</v>
      </c>
      <c r="CY8" s="142">
        <f t="shared" si="40"/>
        <v>0</v>
      </c>
      <c r="CZ8" s="142">
        <f t="shared" si="40"/>
        <v>0</v>
      </c>
      <c r="DA8" s="245">
        <v>0</v>
      </c>
      <c r="DB8" s="143">
        <f t="shared" si="41"/>
        <v>2</v>
      </c>
      <c r="DC8" s="142">
        <f t="shared" si="42"/>
        <v>0</v>
      </c>
      <c r="DD8" s="142">
        <f t="shared" si="42"/>
        <v>100</v>
      </c>
      <c r="DE8" s="142">
        <f t="shared" si="42"/>
        <v>0</v>
      </c>
      <c r="DF8" s="142">
        <f t="shared" si="42"/>
        <v>0</v>
      </c>
      <c r="DG8" s="142">
        <f t="shared" si="42"/>
        <v>0</v>
      </c>
      <c r="DH8" s="142">
        <f t="shared" si="42"/>
        <v>0</v>
      </c>
      <c r="DI8" s="142">
        <f t="shared" si="42"/>
        <v>0</v>
      </c>
      <c r="DJ8" s="245">
        <v>1421</v>
      </c>
      <c r="DK8" s="143">
        <f t="shared" si="43"/>
        <v>2</v>
      </c>
      <c r="DL8" s="142">
        <f t="shared" si="44"/>
        <v>100</v>
      </c>
      <c r="DM8" s="142">
        <f t="shared" si="44"/>
        <v>0</v>
      </c>
      <c r="DN8" s="142">
        <f t="shared" si="44"/>
        <v>0</v>
      </c>
      <c r="DO8" s="142">
        <f t="shared" si="44"/>
        <v>0</v>
      </c>
      <c r="DP8" s="142">
        <f t="shared" si="44"/>
        <v>0</v>
      </c>
      <c r="DQ8" s="142">
        <f t="shared" si="44"/>
        <v>0</v>
      </c>
      <c r="DR8" s="142">
        <f t="shared" si="44"/>
        <v>0</v>
      </c>
      <c r="DS8" s="176">
        <v>0</v>
      </c>
      <c r="DT8" s="143">
        <f t="shared" si="45"/>
        <v>2</v>
      </c>
      <c r="DU8" s="142">
        <f t="shared" si="46"/>
        <v>100</v>
      </c>
      <c r="DV8" s="142">
        <f t="shared" si="46"/>
        <v>0</v>
      </c>
      <c r="DW8" s="142">
        <f t="shared" si="46"/>
        <v>0</v>
      </c>
      <c r="DX8" s="142">
        <f t="shared" si="46"/>
        <v>0</v>
      </c>
      <c r="DY8" s="142">
        <f t="shared" si="46"/>
        <v>0</v>
      </c>
      <c r="DZ8" s="142">
        <f t="shared" si="46"/>
        <v>0</v>
      </c>
      <c r="EA8" s="142">
        <f t="shared" si="46"/>
        <v>0</v>
      </c>
      <c r="EB8" s="176">
        <v>0</v>
      </c>
    </row>
    <row r="9" spans="1:132" ht="15" customHeight="1" x14ac:dyDescent="0.15">
      <c r="A9" s="150" t="s">
        <v>967</v>
      </c>
      <c r="B9" s="150"/>
      <c r="C9" s="244" t="s">
        <v>850</v>
      </c>
      <c r="D9" s="143">
        <f t="shared" si="17"/>
        <v>1</v>
      </c>
      <c r="E9" s="142">
        <f t="shared" si="18"/>
        <v>0</v>
      </c>
      <c r="F9" s="142">
        <f t="shared" si="18"/>
        <v>100</v>
      </c>
      <c r="G9" s="142">
        <f t="shared" si="18"/>
        <v>0</v>
      </c>
      <c r="H9" s="142">
        <f t="shared" si="18"/>
        <v>0</v>
      </c>
      <c r="I9" s="142">
        <f t="shared" si="18"/>
        <v>0</v>
      </c>
      <c r="J9" s="142">
        <f t="shared" si="18"/>
        <v>0</v>
      </c>
      <c r="K9" s="142">
        <f t="shared" si="18"/>
        <v>0</v>
      </c>
      <c r="L9" s="142">
        <f t="shared" si="18"/>
        <v>0</v>
      </c>
      <c r="M9" s="142">
        <f t="shared" si="18"/>
        <v>0</v>
      </c>
      <c r="N9" s="142">
        <f t="shared" si="18"/>
        <v>0</v>
      </c>
      <c r="O9" s="142">
        <f t="shared" si="18"/>
        <v>0</v>
      </c>
      <c r="P9" s="143">
        <f t="shared" si="19"/>
        <v>1</v>
      </c>
      <c r="Q9" s="142">
        <f t="shared" si="20"/>
        <v>0</v>
      </c>
      <c r="R9" s="142">
        <f t="shared" si="20"/>
        <v>0</v>
      </c>
      <c r="S9" s="142">
        <f t="shared" si="20"/>
        <v>100</v>
      </c>
      <c r="T9" s="142">
        <f t="shared" si="20"/>
        <v>0</v>
      </c>
      <c r="U9" s="142">
        <f t="shared" si="20"/>
        <v>0</v>
      </c>
      <c r="V9" s="142">
        <f t="shared" si="20"/>
        <v>0</v>
      </c>
      <c r="W9" s="142">
        <f t="shared" si="20"/>
        <v>0</v>
      </c>
      <c r="X9" s="142">
        <f t="shared" si="20"/>
        <v>0</v>
      </c>
      <c r="Y9" s="142">
        <f t="shared" si="20"/>
        <v>0</v>
      </c>
      <c r="Z9" s="142">
        <f t="shared" si="20"/>
        <v>0</v>
      </c>
      <c r="AA9" s="143">
        <f t="shared" si="21"/>
        <v>1</v>
      </c>
      <c r="AB9" s="142">
        <f t="shared" si="22"/>
        <v>100</v>
      </c>
      <c r="AC9" s="142">
        <f t="shared" si="22"/>
        <v>0</v>
      </c>
      <c r="AD9" s="142">
        <f t="shared" si="22"/>
        <v>0</v>
      </c>
      <c r="AE9" s="142">
        <f t="shared" si="22"/>
        <v>0</v>
      </c>
      <c r="AF9" s="142">
        <f t="shared" si="22"/>
        <v>0</v>
      </c>
      <c r="AG9" s="143">
        <f t="shared" si="23"/>
        <v>1</v>
      </c>
      <c r="AH9" s="142">
        <f t="shared" si="24"/>
        <v>100</v>
      </c>
      <c r="AI9" s="142">
        <f t="shared" si="24"/>
        <v>0</v>
      </c>
      <c r="AJ9" s="142">
        <f t="shared" si="24"/>
        <v>0</v>
      </c>
      <c r="AK9" s="142">
        <f t="shared" si="24"/>
        <v>0</v>
      </c>
      <c r="AL9" s="142">
        <f t="shared" si="24"/>
        <v>0</v>
      </c>
      <c r="AM9" s="143">
        <f t="shared" si="25"/>
        <v>1</v>
      </c>
      <c r="AN9" s="142">
        <f t="shared" si="26"/>
        <v>0</v>
      </c>
      <c r="AO9" s="142">
        <f t="shared" si="26"/>
        <v>0</v>
      </c>
      <c r="AP9" s="142">
        <f t="shared" si="26"/>
        <v>100</v>
      </c>
      <c r="AQ9" s="142">
        <f t="shared" si="26"/>
        <v>0</v>
      </c>
      <c r="AR9" s="142">
        <f t="shared" si="26"/>
        <v>0</v>
      </c>
      <c r="AS9" s="143">
        <f t="shared" si="27"/>
        <v>1</v>
      </c>
      <c r="AT9" s="142">
        <f t="shared" si="28"/>
        <v>100</v>
      </c>
      <c r="AU9" s="142">
        <f t="shared" si="28"/>
        <v>0</v>
      </c>
      <c r="AV9" s="142">
        <f t="shared" si="28"/>
        <v>0</v>
      </c>
      <c r="AW9" s="142">
        <f t="shared" si="28"/>
        <v>0</v>
      </c>
      <c r="AX9" s="142">
        <f t="shared" si="28"/>
        <v>0</v>
      </c>
      <c r="AY9" s="143">
        <f t="shared" si="29"/>
        <v>1</v>
      </c>
      <c r="AZ9" s="142">
        <f t="shared" si="30"/>
        <v>0</v>
      </c>
      <c r="BA9" s="142">
        <f t="shared" si="30"/>
        <v>0</v>
      </c>
      <c r="BB9" s="142">
        <f t="shared" si="30"/>
        <v>100</v>
      </c>
      <c r="BC9" s="142">
        <f t="shared" si="30"/>
        <v>0</v>
      </c>
      <c r="BD9" s="142">
        <f t="shared" si="30"/>
        <v>0</v>
      </c>
      <c r="BE9" s="143">
        <f t="shared" si="31"/>
        <v>1</v>
      </c>
      <c r="BF9" s="142">
        <f t="shared" si="32"/>
        <v>0</v>
      </c>
      <c r="BG9" s="142">
        <f t="shared" si="32"/>
        <v>100</v>
      </c>
      <c r="BH9" s="142">
        <f t="shared" si="32"/>
        <v>0</v>
      </c>
      <c r="BI9" s="142">
        <f t="shared" si="32"/>
        <v>0</v>
      </c>
      <c r="BJ9" s="142">
        <f t="shared" si="32"/>
        <v>0</v>
      </c>
      <c r="BK9" s="142">
        <f t="shared" si="32"/>
        <v>0</v>
      </c>
      <c r="BL9" s="143">
        <f t="shared" si="33"/>
        <v>1</v>
      </c>
      <c r="BM9" s="142">
        <f t="shared" si="34"/>
        <v>100</v>
      </c>
      <c r="BN9" s="142">
        <f t="shared" si="34"/>
        <v>0</v>
      </c>
      <c r="BO9" s="142">
        <f t="shared" si="34"/>
        <v>0</v>
      </c>
      <c r="BP9" s="142">
        <f t="shared" si="34"/>
        <v>0</v>
      </c>
      <c r="BQ9" s="142">
        <f t="shared" si="34"/>
        <v>0</v>
      </c>
      <c r="BR9" s="142">
        <f t="shared" si="34"/>
        <v>0</v>
      </c>
      <c r="BS9" s="142">
        <f t="shared" si="34"/>
        <v>0</v>
      </c>
      <c r="BT9" s="142">
        <f t="shared" si="34"/>
        <v>0</v>
      </c>
      <c r="BU9" s="142">
        <f t="shared" si="34"/>
        <v>0</v>
      </c>
      <c r="BV9" s="142">
        <f t="shared" si="34"/>
        <v>0</v>
      </c>
      <c r="BW9" s="142">
        <f t="shared" si="34"/>
        <v>0</v>
      </c>
      <c r="BX9" s="142">
        <f t="shared" si="34"/>
        <v>0</v>
      </c>
      <c r="BY9" s="142">
        <f t="shared" si="34"/>
        <v>0</v>
      </c>
      <c r="BZ9" s="142">
        <f t="shared" si="34"/>
        <v>0</v>
      </c>
      <c r="CA9" s="142">
        <f t="shared" si="34"/>
        <v>0</v>
      </c>
      <c r="CB9" s="142">
        <f t="shared" si="34"/>
        <v>0</v>
      </c>
      <c r="CC9" s="142">
        <f t="shared" si="34"/>
        <v>0</v>
      </c>
      <c r="CD9" s="142">
        <f t="shared" si="34"/>
        <v>0</v>
      </c>
      <c r="CE9" s="142">
        <f t="shared" si="34"/>
        <v>0</v>
      </c>
      <c r="CF9" s="143">
        <f t="shared" si="35"/>
        <v>1</v>
      </c>
      <c r="CG9" s="142">
        <f t="shared" si="36"/>
        <v>0</v>
      </c>
      <c r="CH9" s="142">
        <f t="shared" si="36"/>
        <v>100</v>
      </c>
      <c r="CI9" s="142">
        <f t="shared" si="36"/>
        <v>0</v>
      </c>
      <c r="CJ9" s="143">
        <f t="shared" si="37"/>
        <v>1</v>
      </c>
      <c r="CK9" s="142">
        <f t="shared" si="38"/>
        <v>0</v>
      </c>
      <c r="CL9" s="142">
        <f t="shared" si="38"/>
        <v>100</v>
      </c>
      <c r="CM9" s="142">
        <f t="shared" si="38"/>
        <v>0</v>
      </c>
      <c r="CN9" s="142">
        <f t="shared" si="38"/>
        <v>0</v>
      </c>
      <c r="CO9" s="142">
        <f t="shared" si="38"/>
        <v>0</v>
      </c>
      <c r="CP9" s="142">
        <f t="shared" si="38"/>
        <v>0</v>
      </c>
      <c r="CQ9" s="142">
        <f t="shared" si="38"/>
        <v>0</v>
      </c>
      <c r="CR9" s="245">
        <v>2390</v>
      </c>
      <c r="CS9" s="143">
        <f t="shared" si="39"/>
        <v>1</v>
      </c>
      <c r="CT9" s="142">
        <f t="shared" si="40"/>
        <v>100</v>
      </c>
      <c r="CU9" s="142">
        <f t="shared" si="40"/>
        <v>0</v>
      </c>
      <c r="CV9" s="142">
        <f t="shared" si="40"/>
        <v>0</v>
      </c>
      <c r="CW9" s="142">
        <f t="shared" si="40"/>
        <v>0</v>
      </c>
      <c r="CX9" s="142">
        <f t="shared" si="40"/>
        <v>0</v>
      </c>
      <c r="CY9" s="142">
        <f t="shared" si="40"/>
        <v>0</v>
      </c>
      <c r="CZ9" s="142">
        <f t="shared" si="40"/>
        <v>0</v>
      </c>
      <c r="DA9" s="245">
        <v>0</v>
      </c>
      <c r="DB9" s="143">
        <f t="shared" si="41"/>
        <v>1</v>
      </c>
      <c r="DC9" s="142">
        <f t="shared" si="42"/>
        <v>0</v>
      </c>
      <c r="DD9" s="142">
        <f t="shared" si="42"/>
        <v>100</v>
      </c>
      <c r="DE9" s="142">
        <f t="shared" si="42"/>
        <v>0</v>
      </c>
      <c r="DF9" s="142">
        <f t="shared" si="42"/>
        <v>0</v>
      </c>
      <c r="DG9" s="142">
        <f t="shared" si="42"/>
        <v>0</v>
      </c>
      <c r="DH9" s="142">
        <f t="shared" si="42"/>
        <v>0</v>
      </c>
      <c r="DI9" s="142">
        <f t="shared" si="42"/>
        <v>0</v>
      </c>
      <c r="DJ9" s="245">
        <v>1584</v>
      </c>
      <c r="DK9" s="143">
        <f t="shared" si="43"/>
        <v>1</v>
      </c>
      <c r="DL9" s="142">
        <f t="shared" si="44"/>
        <v>100</v>
      </c>
      <c r="DM9" s="142">
        <f t="shared" si="44"/>
        <v>0</v>
      </c>
      <c r="DN9" s="142">
        <f t="shared" si="44"/>
        <v>0</v>
      </c>
      <c r="DO9" s="142">
        <f t="shared" si="44"/>
        <v>0</v>
      </c>
      <c r="DP9" s="142">
        <f t="shared" si="44"/>
        <v>0</v>
      </c>
      <c r="DQ9" s="142">
        <f t="shared" si="44"/>
        <v>0</v>
      </c>
      <c r="DR9" s="142">
        <f t="shared" si="44"/>
        <v>0</v>
      </c>
      <c r="DS9" s="176">
        <v>0</v>
      </c>
      <c r="DT9" s="143">
        <f t="shared" si="45"/>
        <v>1</v>
      </c>
      <c r="DU9" s="142">
        <f t="shared" si="46"/>
        <v>100</v>
      </c>
      <c r="DV9" s="142">
        <f t="shared" si="46"/>
        <v>0</v>
      </c>
      <c r="DW9" s="142">
        <f t="shared" si="46"/>
        <v>0</v>
      </c>
      <c r="DX9" s="142">
        <f t="shared" si="46"/>
        <v>0</v>
      </c>
      <c r="DY9" s="142">
        <f t="shared" si="46"/>
        <v>0</v>
      </c>
      <c r="DZ9" s="142">
        <f t="shared" si="46"/>
        <v>0</v>
      </c>
      <c r="EA9" s="142">
        <f t="shared" si="46"/>
        <v>0</v>
      </c>
      <c r="EB9" s="176">
        <v>0</v>
      </c>
    </row>
    <row r="10" spans="1:132" ht="15" customHeight="1" x14ac:dyDescent="0.15">
      <c r="A10" s="150"/>
      <c r="B10" s="150"/>
      <c r="C10" s="244" t="s">
        <v>720</v>
      </c>
      <c r="D10" s="143">
        <f t="shared" si="17"/>
        <v>1</v>
      </c>
      <c r="E10" s="142">
        <f t="shared" si="18"/>
        <v>100</v>
      </c>
      <c r="F10" s="142">
        <f t="shared" si="18"/>
        <v>0</v>
      </c>
      <c r="G10" s="142">
        <f t="shared" si="18"/>
        <v>0</v>
      </c>
      <c r="H10" s="142">
        <f t="shared" si="18"/>
        <v>0</v>
      </c>
      <c r="I10" s="142">
        <f t="shared" si="18"/>
        <v>0</v>
      </c>
      <c r="J10" s="142">
        <f t="shared" si="18"/>
        <v>0</v>
      </c>
      <c r="K10" s="142">
        <f t="shared" si="18"/>
        <v>0</v>
      </c>
      <c r="L10" s="142">
        <f t="shared" si="18"/>
        <v>0</v>
      </c>
      <c r="M10" s="142">
        <f t="shared" si="18"/>
        <v>0</v>
      </c>
      <c r="N10" s="142">
        <f t="shared" si="18"/>
        <v>0</v>
      </c>
      <c r="O10" s="142">
        <f t="shared" si="18"/>
        <v>0</v>
      </c>
      <c r="P10" s="143">
        <f t="shared" si="19"/>
        <v>1</v>
      </c>
      <c r="Q10" s="142">
        <f t="shared" si="20"/>
        <v>100</v>
      </c>
      <c r="R10" s="142">
        <f t="shared" si="20"/>
        <v>0</v>
      </c>
      <c r="S10" s="142">
        <f t="shared" si="20"/>
        <v>0</v>
      </c>
      <c r="T10" s="142">
        <f t="shared" si="20"/>
        <v>0</v>
      </c>
      <c r="U10" s="142">
        <f t="shared" si="20"/>
        <v>0</v>
      </c>
      <c r="V10" s="142">
        <f t="shared" si="20"/>
        <v>0</v>
      </c>
      <c r="W10" s="142">
        <f t="shared" si="20"/>
        <v>0</v>
      </c>
      <c r="X10" s="142">
        <f t="shared" si="20"/>
        <v>0</v>
      </c>
      <c r="Y10" s="142">
        <f t="shared" si="20"/>
        <v>0</v>
      </c>
      <c r="Z10" s="142">
        <f t="shared" si="20"/>
        <v>0</v>
      </c>
      <c r="AA10" s="143">
        <f t="shared" si="21"/>
        <v>1</v>
      </c>
      <c r="AB10" s="142">
        <f t="shared" si="22"/>
        <v>0</v>
      </c>
      <c r="AC10" s="142">
        <f t="shared" si="22"/>
        <v>0</v>
      </c>
      <c r="AD10" s="142">
        <f t="shared" si="22"/>
        <v>0</v>
      </c>
      <c r="AE10" s="142">
        <f t="shared" si="22"/>
        <v>100</v>
      </c>
      <c r="AF10" s="142">
        <f t="shared" si="22"/>
        <v>0</v>
      </c>
      <c r="AG10" s="143">
        <f t="shared" si="23"/>
        <v>1</v>
      </c>
      <c r="AH10" s="142">
        <f t="shared" si="24"/>
        <v>100</v>
      </c>
      <c r="AI10" s="142">
        <f t="shared" si="24"/>
        <v>0</v>
      </c>
      <c r="AJ10" s="142">
        <f t="shared" si="24"/>
        <v>0</v>
      </c>
      <c r="AK10" s="142">
        <f t="shared" si="24"/>
        <v>0</v>
      </c>
      <c r="AL10" s="142">
        <f t="shared" si="24"/>
        <v>0</v>
      </c>
      <c r="AM10" s="143">
        <f t="shared" si="25"/>
        <v>1</v>
      </c>
      <c r="AN10" s="142">
        <f t="shared" si="26"/>
        <v>100</v>
      </c>
      <c r="AO10" s="142">
        <f t="shared" si="26"/>
        <v>0</v>
      </c>
      <c r="AP10" s="142">
        <f t="shared" si="26"/>
        <v>0</v>
      </c>
      <c r="AQ10" s="142">
        <f t="shared" si="26"/>
        <v>0</v>
      </c>
      <c r="AR10" s="142">
        <f t="shared" si="26"/>
        <v>0</v>
      </c>
      <c r="AS10" s="143">
        <f t="shared" si="27"/>
        <v>1</v>
      </c>
      <c r="AT10" s="142">
        <f t="shared" si="28"/>
        <v>100</v>
      </c>
      <c r="AU10" s="142">
        <f t="shared" si="28"/>
        <v>0</v>
      </c>
      <c r="AV10" s="142">
        <f t="shared" si="28"/>
        <v>0</v>
      </c>
      <c r="AW10" s="142">
        <f t="shared" si="28"/>
        <v>0</v>
      </c>
      <c r="AX10" s="142">
        <f t="shared" si="28"/>
        <v>0</v>
      </c>
      <c r="AY10" s="143">
        <f t="shared" si="29"/>
        <v>1</v>
      </c>
      <c r="AZ10" s="142">
        <f t="shared" si="30"/>
        <v>100</v>
      </c>
      <c r="BA10" s="142">
        <f t="shared" si="30"/>
        <v>0</v>
      </c>
      <c r="BB10" s="142">
        <f t="shared" si="30"/>
        <v>0</v>
      </c>
      <c r="BC10" s="142">
        <f t="shared" si="30"/>
        <v>0</v>
      </c>
      <c r="BD10" s="142">
        <f t="shared" si="30"/>
        <v>0</v>
      </c>
      <c r="BE10" s="143">
        <f t="shared" si="31"/>
        <v>1</v>
      </c>
      <c r="BF10" s="142">
        <f t="shared" si="32"/>
        <v>0</v>
      </c>
      <c r="BG10" s="142">
        <f t="shared" si="32"/>
        <v>0</v>
      </c>
      <c r="BH10" s="142">
        <f t="shared" si="32"/>
        <v>100</v>
      </c>
      <c r="BI10" s="142">
        <f t="shared" si="32"/>
        <v>0</v>
      </c>
      <c r="BJ10" s="142">
        <f t="shared" si="32"/>
        <v>0</v>
      </c>
      <c r="BK10" s="142">
        <f t="shared" si="32"/>
        <v>0</v>
      </c>
      <c r="BL10" s="143">
        <f t="shared" si="33"/>
        <v>1</v>
      </c>
      <c r="BM10" s="142">
        <f t="shared" si="34"/>
        <v>100</v>
      </c>
      <c r="BN10" s="142">
        <f t="shared" si="34"/>
        <v>0</v>
      </c>
      <c r="BO10" s="142">
        <f t="shared" si="34"/>
        <v>0</v>
      </c>
      <c r="BP10" s="142">
        <f t="shared" si="34"/>
        <v>0</v>
      </c>
      <c r="BQ10" s="142">
        <f t="shared" si="34"/>
        <v>0</v>
      </c>
      <c r="BR10" s="142">
        <f t="shared" si="34"/>
        <v>0</v>
      </c>
      <c r="BS10" s="142">
        <f t="shared" si="34"/>
        <v>0</v>
      </c>
      <c r="BT10" s="142">
        <f t="shared" si="34"/>
        <v>0</v>
      </c>
      <c r="BU10" s="142">
        <f t="shared" si="34"/>
        <v>0</v>
      </c>
      <c r="BV10" s="142">
        <f t="shared" si="34"/>
        <v>0</v>
      </c>
      <c r="BW10" s="142">
        <f t="shared" si="34"/>
        <v>0</v>
      </c>
      <c r="BX10" s="142">
        <f t="shared" si="34"/>
        <v>0</v>
      </c>
      <c r="BY10" s="142">
        <f t="shared" si="34"/>
        <v>0</v>
      </c>
      <c r="BZ10" s="142">
        <f t="shared" si="34"/>
        <v>0</v>
      </c>
      <c r="CA10" s="142">
        <f t="shared" si="34"/>
        <v>0</v>
      </c>
      <c r="CB10" s="142">
        <f t="shared" si="34"/>
        <v>0</v>
      </c>
      <c r="CC10" s="142">
        <f t="shared" si="34"/>
        <v>0</v>
      </c>
      <c r="CD10" s="142">
        <f t="shared" si="34"/>
        <v>0</v>
      </c>
      <c r="CE10" s="142">
        <f t="shared" si="34"/>
        <v>0</v>
      </c>
      <c r="CF10" s="143">
        <f t="shared" si="35"/>
        <v>1</v>
      </c>
      <c r="CG10" s="142">
        <f t="shared" si="36"/>
        <v>0</v>
      </c>
      <c r="CH10" s="142">
        <f t="shared" si="36"/>
        <v>100</v>
      </c>
      <c r="CI10" s="142">
        <f t="shared" si="36"/>
        <v>0</v>
      </c>
      <c r="CJ10" s="143">
        <f t="shared" si="37"/>
        <v>1</v>
      </c>
      <c r="CK10" s="142">
        <f t="shared" si="38"/>
        <v>0</v>
      </c>
      <c r="CL10" s="142">
        <f t="shared" si="38"/>
        <v>100</v>
      </c>
      <c r="CM10" s="142">
        <f t="shared" si="38"/>
        <v>0</v>
      </c>
      <c r="CN10" s="142">
        <f t="shared" si="38"/>
        <v>0</v>
      </c>
      <c r="CO10" s="142">
        <f t="shared" si="38"/>
        <v>0</v>
      </c>
      <c r="CP10" s="142">
        <f t="shared" si="38"/>
        <v>0</v>
      </c>
      <c r="CQ10" s="142">
        <f t="shared" si="38"/>
        <v>0</v>
      </c>
      <c r="CR10" s="245">
        <v>2655</v>
      </c>
      <c r="CS10" s="143">
        <f t="shared" si="39"/>
        <v>1</v>
      </c>
      <c r="CT10" s="142">
        <f t="shared" si="40"/>
        <v>100</v>
      </c>
      <c r="CU10" s="142">
        <f t="shared" si="40"/>
        <v>0</v>
      </c>
      <c r="CV10" s="142">
        <f t="shared" si="40"/>
        <v>0</v>
      </c>
      <c r="CW10" s="142">
        <f t="shared" si="40"/>
        <v>0</v>
      </c>
      <c r="CX10" s="142">
        <f t="shared" si="40"/>
        <v>0</v>
      </c>
      <c r="CY10" s="142">
        <f t="shared" si="40"/>
        <v>0</v>
      </c>
      <c r="CZ10" s="142">
        <f t="shared" si="40"/>
        <v>0</v>
      </c>
      <c r="DA10" s="245">
        <v>0</v>
      </c>
      <c r="DB10" s="143">
        <f t="shared" si="41"/>
        <v>1</v>
      </c>
      <c r="DC10" s="142">
        <f t="shared" si="42"/>
        <v>0</v>
      </c>
      <c r="DD10" s="142">
        <f t="shared" si="42"/>
        <v>100</v>
      </c>
      <c r="DE10" s="142">
        <f t="shared" si="42"/>
        <v>0</v>
      </c>
      <c r="DF10" s="142">
        <f t="shared" si="42"/>
        <v>0</v>
      </c>
      <c r="DG10" s="142">
        <f t="shared" si="42"/>
        <v>0</v>
      </c>
      <c r="DH10" s="142">
        <f t="shared" si="42"/>
        <v>0</v>
      </c>
      <c r="DI10" s="142">
        <f t="shared" si="42"/>
        <v>0</v>
      </c>
      <c r="DJ10" s="245">
        <v>2100</v>
      </c>
      <c r="DK10" s="143">
        <f t="shared" si="43"/>
        <v>1</v>
      </c>
      <c r="DL10" s="142">
        <f t="shared" si="44"/>
        <v>100</v>
      </c>
      <c r="DM10" s="142">
        <f t="shared" si="44"/>
        <v>0</v>
      </c>
      <c r="DN10" s="142">
        <f t="shared" si="44"/>
        <v>0</v>
      </c>
      <c r="DO10" s="142">
        <f t="shared" si="44"/>
        <v>0</v>
      </c>
      <c r="DP10" s="142">
        <f t="shared" si="44"/>
        <v>0</v>
      </c>
      <c r="DQ10" s="142">
        <f t="shared" si="44"/>
        <v>0</v>
      </c>
      <c r="DR10" s="142">
        <f t="shared" si="44"/>
        <v>0</v>
      </c>
      <c r="DS10" s="176">
        <v>0</v>
      </c>
      <c r="DT10" s="143">
        <f t="shared" si="45"/>
        <v>1</v>
      </c>
      <c r="DU10" s="142">
        <f t="shared" si="46"/>
        <v>100</v>
      </c>
      <c r="DV10" s="142">
        <f t="shared" si="46"/>
        <v>0</v>
      </c>
      <c r="DW10" s="142">
        <f t="shared" si="46"/>
        <v>0</v>
      </c>
      <c r="DX10" s="142">
        <f t="shared" si="46"/>
        <v>0</v>
      </c>
      <c r="DY10" s="142">
        <f t="shared" si="46"/>
        <v>0</v>
      </c>
      <c r="DZ10" s="142">
        <f t="shared" si="46"/>
        <v>0</v>
      </c>
      <c r="EA10" s="142">
        <f t="shared" si="46"/>
        <v>0</v>
      </c>
      <c r="EB10" s="176">
        <v>0</v>
      </c>
    </row>
    <row r="11" spans="1:132" ht="15" customHeight="1" x14ac:dyDescent="0.15">
      <c r="A11" s="150"/>
      <c r="B11" s="150"/>
      <c r="C11" s="244" t="s">
        <v>851</v>
      </c>
      <c r="D11" s="143">
        <f t="shared" si="17"/>
        <v>2</v>
      </c>
      <c r="E11" s="142">
        <f t="shared" si="18"/>
        <v>50</v>
      </c>
      <c r="F11" s="142">
        <f t="shared" si="18"/>
        <v>0</v>
      </c>
      <c r="G11" s="142">
        <f t="shared" si="18"/>
        <v>0</v>
      </c>
      <c r="H11" s="142">
        <f t="shared" si="18"/>
        <v>50</v>
      </c>
      <c r="I11" s="142">
        <f t="shared" si="18"/>
        <v>0</v>
      </c>
      <c r="J11" s="142">
        <f t="shared" si="18"/>
        <v>0</v>
      </c>
      <c r="K11" s="142">
        <f t="shared" si="18"/>
        <v>0</v>
      </c>
      <c r="L11" s="142">
        <f t="shared" si="18"/>
        <v>0</v>
      </c>
      <c r="M11" s="142">
        <f t="shared" si="18"/>
        <v>0</v>
      </c>
      <c r="N11" s="142">
        <f t="shared" si="18"/>
        <v>0</v>
      </c>
      <c r="O11" s="142">
        <f t="shared" si="18"/>
        <v>0</v>
      </c>
      <c r="P11" s="143">
        <f t="shared" si="19"/>
        <v>2</v>
      </c>
      <c r="Q11" s="142">
        <f t="shared" si="20"/>
        <v>50</v>
      </c>
      <c r="R11" s="142">
        <f t="shared" si="20"/>
        <v>0</v>
      </c>
      <c r="S11" s="142">
        <f t="shared" si="20"/>
        <v>0</v>
      </c>
      <c r="T11" s="142">
        <f t="shared" si="20"/>
        <v>50</v>
      </c>
      <c r="U11" s="142">
        <f t="shared" si="20"/>
        <v>0</v>
      </c>
      <c r="V11" s="142">
        <f t="shared" si="20"/>
        <v>0</v>
      </c>
      <c r="W11" s="142">
        <f t="shared" si="20"/>
        <v>0</v>
      </c>
      <c r="X11" s="142">
        <f t="shared" si="20"/>
        <v>0</v>
      </c>
      <c r="Y11" s="142">
        <f t="shared" si="20"/>
        <v>0</v>
      </c>
      <c r="Z11" s="142">
        <f t="shared" si="20"/>
        <v>0</v>
      </c>
      <c r="AA11" s="143">
        <f t="shared" si="21"/>
        <v>2</v>
      </c>
      <c r="AB11" s="142">
        <f t="shared" si="22"/>
        <v>100</v>
      </c>
      <c r="AC11" s="142">
        <f t="shared" si="22"/>
        <v>0</v>
      </c>
      <c r="AD11" s="142">
        <f t="shared" si="22"/>
        <v>0</v>
      </c>
      <c r="AE11" s="142">
        <f t="shared" si="22"/>
        <v>0</v>
      </c>
      <c r="AF11" s="142">
        <f t="shared" si="22"/>
        <v>0</v>
      </c>
      <c r="AG11" s="143">
        <f t="shared" si="23"/>
        <v>2</v>
      </c>
      <c r="AH11" s="142">
        <f t="shared" si="24"/>
        <v>100</v>
      </c>
      <c r="AI11" s="142">
        <f t="shared" si="24"/>
        <v>0</v>
      </c>
      <c r="AJ11" s="142">
        <f t="shared" si="24"/>
        <v>0</v>
      </c>
      <c r="AK11" s="142">
        <f t="shared" si="24"/>
        <v>0</v>
      </c>
      <c r="AL11" s="142">
        <f t="shared" si="24"/>
        <v>0</v>
      </c>
      <c r="AM11" s="143">
        <f t="shared" si="25"/>
        <v>2</v>
      </c>
      <c r="AN11" s="142">
        <f t="shared" si="26"/>
        <v>0</v>
      </c>
      <c r="AO11" s="142">
        <f t="shared" si="26"/>
        <v>0</v>
      </c>
      <c r="AP11" s="142">
        <f t="shared" si="26"/>
        <v>100</v>
      </c>
      <c r="AQ11" s="142">
        <f t="shared" si="26"/>
        <v>0</v>
      </c>
      <c r="AR11" s="142">
        <f t="shared" si="26"/>
        <v>0</v>
      </c>
      <c r="AS11" s="143">
        <f t="shared" si="27"/>
        <v>2</v>
      </c>
      <c r="AT11" s="142">
        <f t="shared" si="28"/>
        <v>100</v>
      </c>
      <c r="AU11" s="142">
        <f t="shared" si="28"/>
        <v>0</v>
      </c>
      <c r="AV11" s="142">
        <f t="shared" si="28"/>
        <v>0</v>
      </c>
      <c r="AW11" s="142">
        <f t="shared" si="28"/>
        <v>0</v>
      </c>
      <c r="AX11" s="142">
        <f t="shared" si="28"/>
        <v>0</v>
      </c>
      <c r="AY11" s="143">
        <f t="shared" si="29"/>
        <v>2</v>
      </c>
      <c r="AZ11" s="142">
        <f t="shared" si="30"/>
        <v>100</v>
      </c>
      <c r="BA11" s="142">
        <f t="shared" si="30"/>
        <v>0</v>
      </c>
      <c r="BB11" s="142">
        <f t="shared" si="30"/>
        <v>0</v>
      </c>
      <c r="BC11" s="142">
        <f t="shared" si="30"/>
        <v>0</v>
      </c>
      <c r="BD11" s="142">
        <f t="shared" si="30"/>
        <v>0</v>
      </c>
      <c r="BE11" s="143">
        <f t="shared" si="31"/>
        <v>2</v>
      </c>
      <c r="BF11" s="142">
        <f t="shared" si="32"/>
        <v>0</v>
      </c>
      <c r="BG11" s="142">
        <f t="shared" si="32"/>
        <v>0</v>
      </c>
      <c r="BH11" s="142">
        <f t="shared" si="32"/>
        <v>100</v>
      </c>
      <c r="BI11" s="142">
        <f t="shared" si="32"/>
        <v>0</v>
      </c>
      <c r="BJ11" s="142">
        <f t="shared" si="32"/>
        <v>0</v>
      </c>
      <c r="BK11" s="142">
        <f t="shared" si="32"/>
        <v>0</v>
      </c>
      <c r="BL11" s="143">
        <f t="shared" si="33"/>
        <v>2</v>
      </c>
      <c r="BM11" s="142">
        <f t="shared" si="34"/>
        <v>0</v>
      </c>
      <c r="BN11" s="142">
        <f t="shared" si="34"/>
        <v>0</v>
      </c>
      <c r="BO11" s="142">
        <f t="shared" si="34"/>
        <v>0</v>
      </c>
      <c r="BP11" s="142">
        <f t="shared" si="34"/>
        <v>0</v>
      </c>
      <c r="BQ11" s="142">
        <f t="shared" si="34"/>
        <v>0</v>
      </c>
      <c r="BR11" s="142">
        <f t="shared" si="34"/>
        <v>0</v>
      </c>
      <c r="BS11" s="142">
        <f t="shared" si="34"/>
        <v>0</v>
      </c>
      <c r="BT11" s="142">
        <f t="shared" si="34"/>
        <v>0</v>
      </c>
      <c r="BU11" s="142">
        <f t="shared" si="34"/>
        <v>0</v>
      </c>
      <c r="BV11" s="142">
        <f t="shared" si="34"/>
        <v>0</v>
      </c>
      <c r="BW11" s="142">
        <f t="shared" si="34"/>
        <v>0</v>
      </c>
      <c r="BX11" s="142">
        <f t="shared" si="34"/>
        <v>0</v>
      </c>
      <c r="BY11" s="142">
        <f t="shared" si="34"/>
        <v>0</v>
      </c>
      <c r="BZ11" s="142">
        <f t="shared" si="34"/>
        <v>0</v>
      </c>
      <c r="CA11" s="142">
        <f t="shared" si="34"/>
        <v>0</v>
      </c>
      <c r="CB11" s="142">
        <f t="shared" si="34"/>
        <v>0</v>
      </c>
      <c r="CC11" s="142">
        <f t="shared" si="34"/>
        <v>0</v>
      </c>
      <c r="CD11" s="142">
        <f t="shared" si="34"/>
        <v>50</v>
      </c>
      <c r="CE11" s="142">
        <f t="shared" si="34"/>
        <v>50</v>
      </c>
      <c r="CF11" s="143">
        <f t="shared" si="35"/>
        <v>2</v>
      </c>
      <c r="CG11" s="142">
        <f t="shared" si="36"/>
        <v>0</v>
      </c>
      <c r="CH11" s="142">
        <f t="shared" si="36"/>
        <v>100</v>
      </c>
      <c r="CI11" s="142">
        <f t="shared" si="36"/>
        <v>0</v>
      </c>
      <c r="CJ11" s="143">
        <f t="shared" si="37"/>
        <v>2</v>
      </c>
      <c r="CK11" s="142">
        <f t="shared" si="38"/>
        <v>50</v>
      </c>
      <c r="CL11" s="142">
        <f t="shared" si="38"/>
        <v>50</v>
      </c>
      <c r="CM11" s="142">
        <f t="shared" si="38"/>
        <v>0</v>
      </c>
      <c r="CN11" s="142">
        <f t="shared" si="38"/>
        <v>0</v>
      </c>
      <c r="CO11" s="142">
        <f t="shared" si="38"/>
        <v>0</v>
      </c>
      <c r="CP11" s="142">
        <f t="shared" si="38"/>
        <v>0</v>
      </c>
      <c r="CQ11" s="142">
        <f t="shared" si="38"/>
        <v>0</v>
      </c>
      <c r="CR11" s="245">
        <v>655.5</v>
      </c>
      <c r="CS11" s="143">
        <f t="shared" si="39"/>
        <v>2</v>
      </c>
      <c r="CT11" s="142">
        <f t="shared" si="40"/>
        <v>100</v>
      </c>
      <c r="CU11" s="142">
        <f t="shared" si="40"/>
        <v>0</v>
      </c>
      <c r="CV11" s="142">
        <f t="shared" si="40"/>
        <v>0</v>
      </c>
      <c r="CW11" s="142">
        <f t="shared" si="40"/>
        <v>0</v>
      </c>
      <c r="CX11" s="142">
        <f t="shared" si="40"/>
        <v>0</v>
      </c>
      <c r="CY11" s="142">
        <f t="shared" si="40"/>
        <v>0</v>
      </c>
      <c r="CZ11" s="142">
        <f t="shared" si="40"/>
        <v>0</v>
      </c>
      <c r="DA11" s="245">
        <v>0</v>
      </c>
      <c r="DB11" s="143">
        <f t="shared" si="41"/>
        <v>2</v>
      </c>
      <c r="DC11" s="142">
        <f t="shared" si="42"/>
        <v>0</v>
      </c>
      <c r="DD11" s="142">
        <f t="shared" si="42"/>
        <v>0</v>
      </c>
      <c r="DE11" s="142">
        <f t="shared" si="42"/>
        <v>0</v>
      </c>
      <c r="DF11" s="142">
        <f t="shared" si="42"/>
        <v>0</v>
      </c>
      <c r="DG11" s="142">
        <f t="shared" si="42"/>
        <v>0</v>
      </c>
      <c r="DH11" s="142">
        <f t="shared" si="42"/>
        <v>0</v>
      </c>
      <c r="DI11" s="142">
        <f t="shared" si="42"/>
        <v>100</v>
      </c>
      <c r="DJ11" s="245" t="e">
        <v>#DIV/0!</v>
      </c>
      <c r="DK11" s="143">
        <f t="shared" si="43"/>
        <v>2</v>
      </c>
      <c r="DL11" s="142">
        <f t="shared" si="44"/>
        <v>100</v>
      </c>
      <c r="DM11" s="142">
        <f t="shared" si="44"/>
        <v>0</v>
      </c>
      <c r="DN11" s="142">
        <f t="shared" si="44"/>
        <v>0</v>
      </c>
      <c r="DO11" s="142">
        <f t="shared" si="44"/>
        <v>0</v>
      </c>
      <c r="DP11" s="142">
        <f t="shared" si="44"/>
        <v>0</v>
      </c>
      <c r="DQ11" s="142">
        <f t="shared" si="44"/>
        <v>0</v>
      </c>
      <c r="DR11" s="142">
        <f t="shared" si="44"/>
        <v>0</v>
      </c>
      <c r="DS11" s="176">
        <v>0</v>
      </c>
      <c r="DT11" s="143">
        <f t="shared" si="45"/>
        <v>2</v>
      </c>
      <c r="DU11" s="142">
        <f t="shared" si="46"/>
        <v>100</v>
      </c>
      <c r="DV11" s="142">
        <f t="shared" si="46"/>
        <v>0</v>
      </c>
      <c r="DW11" s="142">
        <f t="shared" si="46"/>
        <v>0</v>
      </c>
      <c r="DX11" s="142">
        <f t="shared" si="46"/>
        <v>0</v>
      </c>
      <c r="DY11" s="142">
        <f t="shared" si="46"/>
        <v>0</v>
      </c>
      <c r="DZ11" s="142">
        <f t="shared" si="46"/>
        <v>0</v>
      </c>
      <c r="EA11" s="142">
        <f t="shared" si="46"/>
        <v>0</v>
      </c>
      <c r="EB11" s="176">
        <v>0</v>
      </c>
    </row>
    <row r="12" spans="1:132" ht="15" customHeight="1" x14ac:dyDescent="0.15">
      <c r="A12" s="150"/>
      <c r="B12" s="236"/>
      <c r="C12" s="152" t="s">
        <v>852</v>
      </c>
      <c r="D12" s="147">
        <f t="shared" si="17"/>
        <v>24</v>
      </c>
      <c r="E12" s="133">
        <f t="shared" si="18"/>
        <v>8.3333333333333321</v>
      </c>
      <c r="F12" s="133">
        <f t="shared" si="18"/>
        <v>12.5</v>
      </c>
      <c r="G12" s="133">
        <f t="shared" si="18"/>
        <v>33.333333333333329</v>
      </c>
      <c r="H12" s="133">
        <f t="shared" si="18"/>
        <v>12.5</v>
      </c>
      <c r="I12" s="133">
        <f t="shared" si="18"/>
        <v>29.166666666666668</v>
      </c>
      <c r="J12" s="133">
        <f t="shared" si="18"/>
        <v>0</v>
      </c>
      <c r="K12" s="133">
        <f t="shared" si="18"/>
        <v>4.1666666666666661</v>
      </c>
      <c r="L12" s="133">
        <f t="shared" si="18"/>
        <v>0</v>
      </c>
      <c r="M12" s="133">
        <f t="shared" si="18"/>
        <v>0</v>
      </c>
      <c r="N12" s="133">
        <f t="shared" si="18"/>
        <v>0</v>
      </c>
      <c r="O12" s="133">
        <f t="shared" si="18"/>
        <v>0</v>
      </c>
      <c r="P12" s="147">
        <f t="shared" si="19"/>
        <v>24</v>
      </c>
      <c r="Q12" s="133">
        <f t="shared" si="20"/>
        <v>50</v>
      </c>
      <c r="R12" s="133">
        <f t="shared" si="20"/>
        <v>37.5</v>
      </c>
      <c r="S12" s="133">
        <f t="shared" si="20"/>
        <v>12.5</v>
      </c>
      <c r="T12" s="133">
        <f t="shared" si="20"/>
        <v>0</v>
      </c>
      <c r="U12" s="133">
        <f t="shared" si="20"/>
        <v>0</v>
      </c>
      <c r="V12" s="133">
        <f t="shared" si="20"/>
        <v>0</v>
      </c>
      <c r="W12" s="133">
        <f t="shared" si="20"/>
        <v>0</v>
      </c>
      <c r="X12" s="133">
        <f t="shared" si="20"/>
        <v>0</v>
      </c>
      <c r="Y12" s="133">
        <f t="shared" si="20"/>
        <v>0</v>
      </c>
      <c r="Z12" s="133">
        <f t="shared" si="20"/>
        <v>0</v>
      </c>
      <c r="AA12" s="147">
        <f t="shared" si="21"/>
        <v>24</v>
      </c>
      <c r="AB12" s="133">
        <f t="shared" si="22"/>
        <v>70.833333333333343</v>
      </c>
      <c r="AC12" s="133">
        <f t="shared" si="22"/>
        <v>0</v>
      </c>
      <c r="AD12" s="133">
        <f t="shared" si="22"/>
        <v>4.1666666666666661</v>
      </c>
      <c r="AE12" s="133">
        <f t="shared" si="22"/>
        <v>16.666666666666664</v>
      </c>
      <c r="AF12" s="133">
        <f t="shared" si="22"/>
        <v>8.3333333333333321</v>
      </c>
      <c r="AG12" s="147">
        <f t="shared" si="23"/>
        <v>24</v>
      </c>
      <c r="AH12" s="133">
        <f t="shared" si="24"/>
        <v>75</v>
      </c>
      <c r="AI12" s="133">
        <f t="shared" si="24"/>
        <v>4.1666666666666661</v>
      </c>
      <c r="AJ12" s="133">
        <f t="shared" si="24"/>
        <v>4.1666666666666661</v>
      </c>
      <c r="AK12" s="133">
        <f t="shared" si="24"/>
        <v>8.3333333333333321</v>
      </c>
      <c r="AL12" s="133">
        <f t="shared" si="24"/>
        <v>8.3333333333333321</v>
      </c>
      <c r="AM12" s="147">
        <f t="shared" si="25"/>
        <v>24</v>
      </c>
      <c r="AN12" s="133">
        <f t="shared" si="26"/>
        <v>50</v>
      </c>
      <c r="AO12" s="133">
        <f t="shared" si="26"/>
        <v>4.1666666666666661</v>
      </c>
      <c r="AP12" s="133">
        <f t="shared" si="26"/>
        <v>29.166666666666668</v>
      </c>
      <c r="AQ12" s="133">
        <f t="shared" si="26"/>
        <v>4.1666666666666661</v>
      </c>
      <c r="AR12" s="133">
        <f t="shared" si="26"/>
        <v>12.5</v>
      </c>
      <c r="AS12" s="147">
        <f t="shared" si="27"/>
        <v>24</v>
      </c>
      <c r="AT12" s="133">
        <f t="shared" si="28"/>
        <v>87.5</v>
      </c>
      <c r="AU12" s="133">
        <f t="shared" si="28"/>
        <v>4.1666666666666661</v>
      </c>
      <c r="AV12" s="133">
        <f t="shared" si="28"/>
        <v>0</v>
      </c>
      <c r="AW12" s="133">
        <f t="shared" si="28"/>
        <v>0</v>
      </c>
      <c r="AX12" s="133">
        <f t="shared" si="28"/>
        <v>8.3333333333333321</v>
      </c>
      <c r="AY12" s="147">
        <f t="shared" si="29"/>
        <v>24</v>
      </c>
      <c r="AZ12" s="133">
        <f t="shared" si="30"/>
        <v>79.166666666666657</v>
      </c>
      <c r="BA12" s="133">
        <f t="shared" si="30"/>
        <v>4.1666666666666661</v>
      </c>
      <c r="BB12" s="133">
        <f t="shared" si="30"/>
        <v>0</v>
      </c>
      <c r="BC12" s="133">
        <f t="shared" si="30"/>
        <v>8.3333333333333321</v>
      </c>
      <c r="BD12" s="133">
        <f t="shared" si="30"/>
        <v>8.3333333333333321</v>
      </c>
      <c r="BE12" s="147">
        <f t="shared" si="31"/>
        <v>24</v>
      </c>
      <c r="BF12" s="133">
        <f t="shared" si="32"/>
        <v>8.3333333333333321</v>
      </c>
      <c r="BG12" s="133">
        <f t="shared" si="32"/>
        <v>66.666666666666657</v>
      </c>
      <c r="BH12" s="133">
        <f t="shared" si="32"/>
        <v>25</v>
      </c>
      <c r="BI12" s="133">
        <f t="shared" si="32"/>
        <v>0</v>
      </c>
      <c r="BJ12" s="133">
        <f t="shared" si="32"/>
        <v>0</v>
      </c>
      <c r="BK12" s="133">
        <f t="shared" si="32"/>
        <v>0</v>
      </c>
      <c r="BL12" s="147">
        <f t="shared" si="33"/>
        <v>24</v>
      </c>
      <c r="BM12" s="133">
        <f t="shared" si="34"/>
        <v>79.166666666666657</v>
      </c>
      <c r="BN12" s="133">
        <f t="shared" si="34"/>
        <v>0</v>
      </c>
      <c r="BO12" s="133">
        <f t="shared" si="34"/>
        <v>0</v>
      </c>
      <c r="BP12" s="133">
        <f t="shared" si="34"/>
        <v>0</v>
      </c>
      <c r="BQ12" s="133">
        <f t="shared" si="34"/>
        <v>0</v>
      </c>
      <c r="BR12" s="133">
        <f t="shared" si="34"/>
        <v>0</v>
      </c>
      <c r="BS12" s="133">
        <f t="shared" si="34"/>
        <v>4.1666666666666661</v>
      </c>
      <c r="BT12" s="133">
        <f t="shared" si="34"/>
        <v>0</v>
      </c>
      <c r="BU12" s="133">
        <f t="shared" si="34"/>
        <v>0</v>
      </c>
      <c r="BV12" s="133">
        <f t="shared" si="34"/>
        <v>0</v>
      </c>
      <c r="BW12" s="133">
        <f t="shared" si="34"/>
        <v>0</v>
      </c>
      <c r="BX12" s="133">
        <f t="shared" si="34"/>
        <v>0</v>
      </c>
      <c r="BY12" s="133">
        <f t="shared" si="34"/>
        <v>0</v>
      </c>
      <c r="BZ12" s="133">
        <f t="shared" si="34"/>
        <v>0</v>
      </c>
      <c r="CA12" s="133">
        <f t="shared" si="34"/>
        <v>0</v>
      </c>
      <c r="CB12" s="133">
        <f t="shared" si="34"/>
        <v>0</v>
      </c>
      <c r="CC12" s="133">
        <f t="shared" si="34"/>
        <v>0</v>
      </c>
      <c r="CD12" s="133">
        <f t="shared" si="34"/>
        <v>4.1666666666666661</v>
      </c>
      <c r="CE12" s="133">
        <f t="shared" si="34"/>
        <v>12.5</v>
      </c>
      <c r="CF12" s="147">
        <f t="shared" si="35"/>
        <v>24</v>
      </c>
      <c r="CG12" s="133">
        <f t="shared" si="36"/>
        <v>33.333333333333329</v>
      </c>
      <c r="CH12" s="133">
        <f t="shared" si="36"/>
        <v>66.666666666666657</v>
      </c>
      <c r="CI12" s="133">
        <f t="shared" si="36"/>
        <v>0</v>
      </c>
      <c r="CJ12" s="147">
        <f t="shared" si="37"/>
        <v>24</v>
      </c>
      <c r="CK12" s="133">
        <f t="shared" si="38"/>
        <v>16.666666666666664</v>
      </c>
      <c r="CL12" s="133">
        <f t="shared" si="38"/>
        <v>66.666666666666657</v>
      </c>
      <c r="CM12" s="133">
        <f t="shared" si="38"/>
        <v>0</v>
      </c>
      <c r="CN12" s="133">
        <f t="shared" si="38"/>
        <v>0</v>
      </c>
      <c r="CO12" s="133">
        <f t="shared" si="38"/>
        <v>0</v>
      </c>
      <c r="CP12" s="133">
        <f t="shared" si="38"/>
        <v>0</v>
      </c>
      <c r="CQ12" s="133">
        <f t="shared" si="38"/>
        <v>16.666666666666664</v>
      </c>
      <c r="CR12" s="238">
        <v>1166.8</v>
      </c>
      <c r="CS12" s="147">
        <f t="shared" si="39"/>
        <v>24</v>
      </c>
      <c r="CT12" s="133">
        <f t="shared" si="40"/>
        <v>83.333333333333343</v>
      </c>
      <c r="CU12" s="133">
        <f t="shared" si="40"/>
        <v>0</v>
      </c>
      <c r="CV12" s="133">
        <f t="shared" si="40"/>
        <v>0</v>
      </c>
      <c r="CW12" s="133">
        <f t="shared" si="40"/>
        <v>0</v>
      </c>
      <c r="CX12" s="133">
        <f t="shared" si="40"/>
        <v>0</v>
      </c>
      <c r="CY12" s="133">
        <f t="shared" si="40"/>
        <v>0</v>
      </c>
      <c r="CZ12" s="133">
        <f t="shared" si="40"/>
        <v>16.666666666666664</v>
      </c>
      <c r="DA12" s="238">
        <v>0</v>
      </c>
      <c r="DB12" s="147">
        <f t="shared" si="41"/>
        <v>24</v>
      </c>
      <c r="DC12" s="133">
        <f t="shared" si="42"/>
        <v>25</v>
      </c>
      <c r="DD12" s="133">
        <f t="shared" si="42"/>
        <v>50</v>
      </c>
      <c r="DE12" s="133">
        <f t="shared" si="42"/>
        <v>4.1666666666666661</v>
      </c>
      <c r="DF12" s="133">
        <f t="shared" si="42"/>
        <v>0</v>
      </c>
      <c r="DG12" s="133">
        <f t="shared" si="42"/>
        <v>0</v>
      </c>
      <c r="DH12" s="133">
        <f t="shared" si="42"/>
        <v>0</v>
      </c>
      <c r="DI12" s="133">
        <f t="shared" si="42"/>
        <v>20.833333333333336</v>
      </c>
      <c r="DJ12" s="238">
        <v>1455.8421052631579</v>
      </c>
      <c r="DK12" s="147">
        <f t="shared" si="43"/>
        <v>24</v>
      </c>
      <c r="DL12" s="133">
        <f t="shared" si="44"/>
        <v>95.833333333333343</v>
      </c>
      <c r="DM12" s="133">
        <f t="shared" si="44"/>
        <v>0</v>
      </c>
      <c r="DN12" s="133">
        <f t="shared" si="44"/>
        <v>0</v>
      </c>
      <c r="DO12" s="133">
        <f t="shared" si="44"/>
        <v>0</v>
      </c>
      <c r="DP12" s="133">
        <f t="shared" si="44"/>
        <v>4.1666666666666661</v>
      </c>
      <c r="DQ12" s="133">
        <f t="shared" si="44"/>
        <v>0</v>
      </c>
      <c r="DR12" s="133">
        <f t="shared" si="44"/>
        <v>0</v>
      </c>
      <c r="DS12" s="134">
        <v>0.66666666666666663</v>
      </c>
      <c r="DT12" s="147">
        <f t="shared" si="45"/>
        <v>24</v>
      </c>
      <c r="DU12" s="133">
        <f t="shared" si="46"/>
        <v>100</v>
      </c>
      <c r="DV12" s="133">
        <f t="shared" si="46"/>
        <v>0</v>
      </c>
      <c r="DW12" s="133">
        <f t="shared" si="46"/>
        <v>0</v>
      </c>
      <c r="DX12" s="133">
        <f t="shared" si="46"/>
        <v>0</v>
      </c>
      <c r="DY12" s="133">
        <f t="shared" si="46"/>
        <v>0</v>
      </c>
      <c r="DZ12" s="133">
        <f t="shared" si="46"/>
        <v>0</v>
      </c>
      <c r="EA12" s="133">
        <f t="shared" si="46"/>
        <v>0</v>
      </c>
      <c r="EB12" s="134">
        <v>0</v>
      </c>
    </row>
    <row r="13" spans="1:132" ht="15" customHeight="1" x14ac:dyDescent="0.15">
      <c r="A13" s="150"/>
      <c r="B13" s="242" t="s">
        <v>968</v>
      </c>
      <c r="C13" s="243" t="s">
        <v>847</v>
      </c>
      <c r="D13" s="143">
        <f t="shared" si="17"/>
        <v>11</v>
      </c>
      <c r="E13" s="142">
        <f t="shared" si="18"/>
        <v>18.181818181818183</v>
      </c>
      <c r="F13" s="142">
        <f t="shared" si="18"/>
        <v>18.181818181818183</v>
      </c>
      <c r="G13" s="142">
        <f t="shared" si="18"/>
        <v>18.181818181818183</v>
      </c>
      <c r="H13" s="142">
        <f t="shared" si="18"/>
        <v>27.27272727272727</v>
      </c>
      <c r="I13" s="142">
        <f t="shared" si="18"/>
        <v>0</v>
      </c>
      <c r="J13" s="142">
        <f t="shared" si="18"/>
        <v>0</v>
      </c>
      <c r="K13" s="142">
        <f t="shared" si="18"/>
        <v>0</v>
      </c>
      <c r="L13" s="142">
        <f t="shared" si="18"/>
        <v>0</v>
      </c>
      <c r="M13" s="142">
        <f t="shared" si="18"/>
        <v>0</v>
      </c>
      <c r="N13" s="142">
        <f t="shared" si="18"/>
        <v>18.181818181818183</v>
      </c>
      <c r="O13" s="142">
        <f t="shared" si="18"/>
        <v>0</v>
      </c>
      <c r="P13" s="143">
        <f t="shared" si="19"/>
        <v>11</v>
      </c>
      <c r="Q13" s="142">
        <f t="shared" si="20"/>
        <v>36.363636363636367</v>
      </c>
      <c r="R13" s="142">
        <f t="shared" si="20"/>
        <v>36.363636363636367</v>
      </c>
      <c r="S13" s="142">
        <f t="shared" si="20"/>
        <v>9.0909090909090917</v>
      </c>
      <c r="T13" s="142">
        <f t="shared" si="20"/>
        <v>0</v>
      </c>
      <c r="U13" s="142">
        <f t="shared" si="20"/>
        <v>0</v>
      </c>
      <c r="V13" s="142">
        <f t="shared" si="20"/>
        <v>0</v>
      </c>
      <c r="W13" s="142">
        <f t="shared" si="20"/>
        <v>0</v>
      </c>
      <c r="X13" s="142">
        <f t="shared" si="20"/>
        <v>0</v>
      </c>
      <c r="Y13" s="142">
        <f t="shared" si="20"/>
        <v>18.181818181818183</v>
      </c>
      <c r="Z13" s="142">
        <f t="shared" si="20"/>
        <v>0</v>
      </c>
      <c r="AA13" s="143">
        <f t="shared" si="21"/>
        <v>11</v>
      </c>
      <c r="AB13" s="142">
        <f t="shared" si="22"/>
        <v>90.909090909090907</v>
      </c>
      <c r="AC13" s="142">
        <f t="shared" si="22"/>
        <v>9.0909090909090917</v>
      </c>
      <c r="AD13" s="142">
        <f t="shared" si="22"/>
        <v>0</v>
      </c>
      <c r="AE13" s="142">
        <f t="shared" si="22"/>
        <v>0</v>
      </c>
      <c r="AF13" s="142">
        <f t="shared" si="22"/>
        <v>0</v>
      </c>
      <c r="AG13" s="143">
        <f t="shared" si="23"/>
        <v>11</v>
      </c>
      <c r="AH13" s="142">
        <f t="shared" si="24"/>
        <v>100</v>
      </c>
      <c r="AI13" s="142">
        <f t="shared" si="24"/>
        <v>0</v>
      </c>
      <c r="AJ13" s="142">
        <f t="shared" si="24"/>
        <v>0</v>
      </c>
      <c r="AK13" s="142">
        <f t="shared" si="24"/>
        <v>0</v>
      </c>
      <c r="AL13" s="142">
        <f t="shared" si="24"/>
        <v>0</v>
      </c>
      <c r="AM13" s="143">
        <f t="shared" si="25"/>
        <v>11</v>
      </c>
      <c r="AN13" s="142">
        <f t="shared" si="26"/>
        <v>54.54545454545454</v>
      </c>
      <c r="AO13" s="142">
        <f t="shared" si="26"/>
        <v>0</v>
      </c>
      <c r="AP13" s="142">
        <f t="shared" si="26"/>
        <v>27.27272727272727</v>
      </c>
      <c r="AQ13" s="142">
        <f t="shared" si="26"/>
        <v>18.181818181818183</v>
      </c>
      <c r="AR13" s="142">
        <f t="shared" si="26"/>
        <v>0</v>
      </c>
      <c r="AS13" s="143">
        <f t="shared" si="27"/>
        <v>11</v>
      </c>
      <c r="AT13" s="142">
        <f t="shared" si="28"/>
        <v>100</v>
      </c>
      <c r="AU13" s="142">
        <f t="shared" si="28"/>
        <v>0</v>
      </c>
      <c r="AV13" s="142">
        <f t="shared" si="28"/>
        <v>0</v>
      </c>
      <c r="AW13" s="142">
        <f t="shared" si="28"/>
        <v>0</v>
      </c>
      <c r="AX13" s="142">
        <f t="shared" si="28"/>
        <v>0</v>
      </c>
      <c r="AY13" s="143">
        <f t="shared" si="29"/>
        <v>11</v>
      </c>
      <c r="AZ13" s="142">
        <f t="shared" si="30"/>
        <v>100</v>
      </c>
      <c r="BA13" s="142">
        <f t="shared" si="30"/>
        <v>0</v>
      </c>
      <c r="BB13" s="142">
        <f t="shared" si="30"/>
        <v>0</v>
      </c>
      <c r="BC13" s="142">
        <f t="shared" si="30"/>
        <v>0</v>
      </c>
      <c r="BD13" s="142">
        <f t="shared" si="30"/>
        <v>0</v>
      </c>
      <c r="BE13" s="143">
        <f t="shared" si="31"/>
        <v>11</v>
      </c>
      <c r="BF13" s="142">
        <f t="shared" si="32"/>
        <v>0</v>
      </c>
      <c r="BG13" s="142">
        <f t="shared" si="32"/>
        <v>72.727272727272734</v>
      </c>
      <c r="BH13" s="142">
        <f t="shared" si="32"/>
        <v>18.181818181818183</v>
      </c>
      <c r="BI13" s="142">
        <f t="shared" si="32"/>
        <v>9.0909090909090917</v>
      </c>
      <c r="BJ13" s="142">
        <f t="shared" si="32"/>
        <v>0</v>
      </c>
      <c r="BK13" s="142">
        <f t="shared" si="32"/>
        <v>0</v>
      </c>
      <c r="BL13" s="143">
        <f t="shared" si="33"/>
        <v>11</v>
      </c>
      <c r="BM13" s="142">
        <f t="shared" si="34"/>
        <v>72.727272727272734</v>
      </c>
      <c r="BN13" s="142">
        <f t="shared" si="34"/>
        <v>0</v>
      </c>
      <c r="BO13" s="142">
        <f t="shared" si="34"/>
        <v>0</v>
      </c>
      <c r="BP13" s="142">
        <f t="shared" si="34"/>
        <v>0</v>
      </c>
      <c r="BQ13" s="142">
        <f t="shared" si="34"/>
        <v>0</v>
      </c>
      <c r="BR13" s="142">
        <f t="shared" si="34"/>
        <v>0</v>
      </c>
      <c r="BS13" s="142">
        <f t="shared" si="34"/>
        <v>0</v>
      </c>
      <c r="BT13" s="142">
        <f t="shared" si="34"/>
        <v>0</v>
      </c>
      <c r="BU13" s="142">
        <f t="shared" si="34"/>
        <v>9.0909090909090917</v>
      </c>
      <c r="BV13" s="142">
        <f t="shared" si="34"/>
        <v>9.0909090909090917</v>
      </c>
      <c r="BW13" s="142">
        <f t="shared" si="34"/>
        <v>0</v>
      </c>
      <c r="BX13" s="142">
        <f t="shared" si="34"/>
        <v>0</v>
      </c>
      <c r="BY13" s="142">
        <f t="shared" si="34"/>
        <v>0</v>
      </c>
      <c r="BZ13" s="142">
        <f t="shared" si="34"/>
        <v>0</v>
      </c>
      <c r="CA13" s="142">
        <f t="shared" si="34"/>
        <v>0</v>
      </c>
      <c r="CB13" s="142">
        <f t="shared" si="34"/>
        <v>0</v>
      </c>
      <c r="CC13" s="142">
        <f t="shared" si="34"/>
        <v>0</v>
      </c>
      <c r="CD13" s="142">
        <f t="shared" si="34"/>
        <v>9.0909090909090917</v>
      </c>
      <c r="CE13" s="142">
        <f t="shared" si="34"/>
        <v>0</v>
      </c>
      <c r="CF13" s="143">
        <f t="shared" si="35"/>
        <v>11</v>
      </c>
      <c r="CG13" s="142">
        <f t="shared" si="36"/>
        <v>45.454545454545453</v>
      </c>
      <c r="CH13" s="142">
        <f t="shared" si="36"/>
        <v>54.54545454545454</v>
      </c>
      <c r="CI13" s="142">
        <f t="shared" si="36"/>
        <v>0</v>
      </c>
      <c r="CJ13" s="143">
        <f t="shared" si="37"/>
        <v>5</v>
      </c>
      <c r="CK13" s="142">
        <f t="shared" si="38"/>
        <v>0</v>
      </c>
      <c r="CL13" s="142">
        <f t="shared" si="38"/>
        <v>80</v>
      </c>
      <c r="CM13" s="142">
        <f t="shared" si="38"/>
        <v>0</v>
      </c>
      <c r="CN13" s="142">
        <f t="shared" si="38"/>
        <v>0</v>
      </c>
      <c r="CO13" s="142">
        <f t="shared" si="38"/>
        <v>0</v>
      </c>
      <c r="CP13" s="142">
        <f t="shared" si="38"/>
        <v>0</v>
      </c>
      <c r="CQ13" s="142">
        <f t="shared" si="38"/>
        <v>20</v>
      </c>
      <c r="CR13" s="245">
        <v>1964.25</v>
      </c>
      <c r="CS13" s="143">
        <f t="shared" si="39"/>
        <v>5</v>
      </c>
      <c r="CT13" s="142">
        <f t="shared" si="40"/>
        <v>80</v>
      </c>
      <c r="CU13" s="142">
        <f t="shared" si="40"/>
        <v>0</v>
      </c>
      <c r="CV13" s="142">
        <f t="shared" si="40"/>
        <v>0</v>
      </c>
      <c r="CW13" s="142">
        <f t="shared" si="40"/>
        <v>0</v>
      </c>
      <c r="CX13" s="142">
        <f t="shared" si="40"/>
        <v>0</v>
      </c>
      <c r="CY13" s="142">
        <f t="shared" si="40"/>
        <v>0</v>
      </c>
      <c r="CZ13" s="142">
        <f t="shared" si="40"/>
        <v>20</v>
      </c>
      <c r="DA13" s="245">
        <v>0</v>
      </c>
      <c r="DB13" s="143">
        <f t="shared" si="41"/>
        <v>5</v>
      </c>
      <c r="DC13" s="142">
        <f t="shared" si="42"/>
        <v>40</v>
      </c>
      <c r="DD13" s="142">
        <f t="shared" si="42"/>
        <v>60</v>
      </c>
      <c r="DE13" s="142">
        <f t="shared" si="42"/>
        <v>0</v>
      </c>
      <c r="DF13" s="142">
        <f t="shared" si="42"/>
        <v>0</v>
      </c>
      <c r="DG13" s="142">
        <f t="shared" si="42"/>
        <v>0</v>
      </c>
      <c r="DH13" s="142">
        <f t="shared" si="42"/>
        <v>0</v>
      </c>
      <c r="DI13" s="142">
        <f t="shared" si="42"/>
        <v>0</v>
      </c>
      <c r="DJ13" s="245">
        <v>1686.2</v>
      </c>
      <c r="DK13" s="143">
        <f t="shared" si="43"/>
        <v>5</v>
      </c>
      <c r="DL13" s="142">
        <f t="shared" si="44"/>
        <v>80</v>
      </c>
      <c r="DM13" s="142">
        <f t="shared" si="44"/>
        <v>20</v>
      </c>
      <c r="DN13" s="142">
        <f t="shared" si="44"/>
        <v>0</v>
      </c>
      <c r="DO13" s="142">
        <f t="shared" si="44"/>
        <v>0</v>
      </c>
      <c r="DP13" s="142">
        <f t="shared" si="44"/>
        <v>0</v>
      </c>
      <c r="DQ13" s="142">
        <f t="shared" si="44"/>
        <v>0</v>
      </c>
      <c r="DR13" s="142">
        <f t="shared" si="44"/>
        <v>0</v>
      </c>
      <c r="DS13" s="176">
        <v>0.4</v>
      </c>
      <c r="DT13" s="143">
        <f t="shared" si="45"/>
        <v>5</v>
      </c>
      <c r="DU13" s="142">
        <f t="shared" si="46"/>
        <v>100</v>
      </c>
      <c r="DV13" s="142">
        <f t="shared" si="46"/>
        <v>0</v>
      </c>
      <c r="DW13" s="142">
        <f t="shared" si="46"/>
        <v>0</v>
      </c>
      <c r="DX13" s="142">
        <f t="shared" si="46"/>
        <v>0</v>
      </c>
      <c r="DY13" s="142">
        <f t="shared" si="46"/>
        <v>0</v>
      </c>
      <c r="DZ13" s="142">
        <f t="shared" si="46"/>
        <v>0</v>
      </c>
      <c r="EA13" s="142">
        <f t="shared" si="46"/>
        <v>0</v>
      </c>
      <c r="EB13" s="176">
        <v>0</v>
      </c>
    </row>
    <row r="14" spans="1:132" ht="15" customHeight="1" x14ac:dyDescent="0.15">
      <c r="A14" s="150"/>
      <c r="B14" s="150"/>
      <c r="C14" s="244" t="s">
        <v>848</v>
      </c>
      <c r="D14" s="143">
        <f t="shared" si="17"/>
        <v>14</v>
      </c>
      <c r="E14" s="142">
        <f t="shared" si="18"/>
        <v>7.1428571428571423</v>
      </c>
      <c r="F14" s="142">
        <f t="shared" si="18"/>
        <v>21.428571428571427</v>
      </c>
      <c r="G14" s="142">
        <f t="shared" si="18"/>
        <v>50</v>
      </c>
      <c r="H14" s="142">
        <f t="shared" si="18"/>
        <v>14.285714285714285</v>
      </c>
      <c r="I14" s="142">
        <f t="shared" si="18"/>
        <v>7.1428571428571423</v>
      </c>
      <c r="J14" s="142">
        <f t="shared" si="18"/>
        <v>0</v>
      </c>
      <c r="K14" s="142">
        <f t="shared" si="18"/>
        <v>0</v>
      </c>
      <c r="L14" s="142">
        <f t="shared" si="18"/>
        <v>0</v>
      </c>
      <c r="M14" s="142">
        <f t="shared" si="18"/>
        <v>0</v>
      </c>
      <c r="N14" s="142">
        <f t="shared" si="18"/>
        <v>0</v>
      </c>
      <c r="O14" s="142">
        <f t="shared" si="18"/>
        <v>0</v>
      </c>
      <c r="P14" s="143">
        <f t="shared" si="19"/>
        <v>14</v>
      </c>
      <c r="Q14" s="142">
        <f t="shared" si="20"/>
        <v>57.142857142857139</v>
      </c>
      <c r="R14" s="142">
        <f t="shared" si="20"/>
        <v>21.428571428571427</v>
      </c>
      <c r="S14" s="142">
        <f t="shared" si="20"/>
        <v>14.285714285714285</v>
      </c>
      <c r="T14" s="142">
        <f t="shared" si="20"/>
        <v>7.1428571428571423</v>
      </c>
      <c r="U14" s="142">
        <f t="shared" si="20"/>
        <v>0</v>
      </c>
      <c r="V14" s="142">
        <f t="shared" si="20"/>
        <v>0</v>
      </c>
      <c r="W14" s="142">
        <f t="shared" si="20"/>
        <v>0</v>
      </c>
      <c r="X14" s="142">
        <f t="shared" si="20"/>
        <v>0</v>
      </c>
      <c r="Y14" s="142">
        <f t="shared" si="20"/>
        <v>0</v>
      </c>
      <c r="Z14" s="142">
        <f t="shared" si="20"/>
        <v>0</v>
      </c>
      <c r="AA14" s="143">
        <f t="shared" si="21"/>
        <v>14</v>
      </c>
      <c r="AB14" s="142">
        <f t="shared" si="22"/>
        <v>78.571428571428569</v>
      </c>
      <c r="AC14" s="142">
        <f t="shared" si="22"/>
        <v>0</v>
      </c>
      <c r="AD14" s="142">
        <f t="shared" si="22"/>
        <v>0</v>
      </c>
      <c r="AE14" s="142">
        <f t="shared" si="22"/>
        <v>21.428571428571427</v>
      </c>
      <c r="AF14" s="142">
        <f t="shared" si="22"/>
        <v>0</v>
      </c>
      <c r="AG14" s="143">
        <f t="shared" si="23"/>
        <v>14</v>
      </c>
      <c r="AH14" s="142">
        <f t="shared" si="24"/>
        <v>78.571428571428569</v>
      </c>
      <c r="AI14" s="142">
        <f t="shared" si="24"/>
        <v>0</v>
      </c>
      <c r="AJ14" s="142">
        <f t="shared" si="24"/>
        <v>0</v>
      </c>
      <c r="AK14" s="142">
        <f t="shared" si="24"/>
        <v>21.428571428571427</v>
      </c>
      <c r="AL14" s="142">
        <f t="shared" si="24"/>
        <v>0</v>
      </c>
      <c r="AM14" s="143">
        <f t="shared" si="25"/>
        <v>14</v>
      </c>
      <c r="AN14" s="142">
        <f t="shared" si="26"/>
        <v>50</v>
      </c>
      <c r="AO14" s="142">
        <f t="shared" si="26"/>
        <v>0</v>
      </c>
      <c r="AP14" s="142">
        <f t="shared" si="26"/>
        <v>35.714285714285715</v>
      </c>
      <c r="AQ14" s="142">
        <f t="shared" si="26"/>
        <v>7.1428571428571423</v>
      </c>
      <c r="AR14" s="142">
        <f t="shared" si="26"/>
        <v>7.1428571428571423</v>
      </c>
      <c r="AS14" s="143">
        <f t="shared" si="27"/>
        <v>14</v>
      </c>
      <c r="AT14" s="142">
        <f t="shared" si="28"/>
        <v>92.857142857142861</v>
      </c>
      <c r="AU14" s="142">
        <f t="shared" si="28"/>
        <v>0</v>
      </c>
      <c r="AV14" s="142">
        <f t="shared" si="28"/>
        <v>0</v>
      </c>
      <c r="AW14" s="142">
        <f t="shared" si="28"/>
        <v>7.1428571428571423</v>
      </c>
      <c r="AX14" s="142">
        <f t="shared" si="28"/>
        <v>0</v>
      </c>
      <c r="AY14" s="143">
        <f t="shared" si="29"/>
        <v>14</v>
      </c>
      <c r="AZ14" s="142">
        <f t="shared" si="30"/>
        <v>92.857142857142861</v>
      </c>
      <c r="BA14" s="142">
        <f t="shared" si="30"/>
        <v>0</v>
      </c>
      <c r="BB14" s="142">
        <f t="shared" si="30"/>
        <v>0</v>
      </c>
      <c r="BC14" s="142">
        <f t="shared" si="30"/>
        <v>7.1428571428571423</v>
      </c>
      <c r="BD14" s="142">
        <f t="shared" si="30"/>
        <v>0</v>
      </c>
      <c r="BE14" s="143">
        <f t="shared" si="31"/>
        <v>14</v>
      </c>
      <c r="BF14" s="142">
        <f t="shared" si="32"/>
        <v>0</v>
      </c>
      <c r="BG14" s="142">
        <f t="shared" si="32"/>
        <v>71.428571428571431</v>
      </c>
      <c r="BH14" s="142">
        <f t="shared" si="32"/>
        <v>28.571428571428569</v>
      </c>
      <c r="BI14" s="142">
        <f t="shared" si="32"/>
        <v>0</v>
      </c>
      <c r="BJ14" s="142">
        <f t="shared" si="32"/>
        <v>0</v>
      </c>
      <c r="BK14" s="142">
        <f t="shared" si="32"/>
        <v>0</v>
      </c>
      <c r="BL14" s="143">
        <f t="shared" si="33"/>
        <v>14</v>
      </c>
      <c r="BM14" s="142">
        <f t="shared" si="34"/>
        <v>64.285714285714292</v>
      </c>
      <c r="BN14" s="142">
        <f t="shared" si="34"/>
        <v>0</v>
      </c>
      <c r="BO14" s="142">
        <f t="shared" si="34"/>
        <v>0</v>
      </c>
      <c r="BP14" s="142">
        <f t="shared" si="34"/>
        <v>0</v>
      </c>
      <c r="BQ14" s="142">
        <f t="shared" si="34"/>
        <v>0</v>
      </c>
      <c r="BR14" s="142">
        <f t="shared" si="34"/>
        <v>0</v>
      </c>
      <c r="BS14" s="142">
        <f t="shared" si="34"/>
        <v>0</v>
      </c>
      <c r="BT14" s="142">
        <f t="shared" si="34"/>
        <v>0</v>
      </c>
      <c r="BU14" s="142">
        <f t="shared" si="34"/>
        <v>0</v>
      </c>
      <c r="BV14" s="142">
        <f t="shared" si="34"/>
        <v>0</v>
      </c>
      <c r="BW14" s="142">
        <f t="shared" si="34"/>
        <v>0</v>
      </c>
      <c r="BX14" s="142">
        <f t="shared" si="34"/>
        <v>0</v>
      </c>
      <c r="BY14" s="142">
        <f t="shared" si="34"/>
        <v>0</v>
      </c>
      <c r="BZ14" s="142">
        <f t="shared" si="34"/>
        <v>0</v>
      </c>
      <c r="CA14" s="142">
        <f t="shared" si="34"/>
        <v>0</v>
      </c>
      <c r="CB14" s="142">
        <f t="shared" si="34"/>
        <v>0</v>
      </c>
      <c r="CC14" s="142">
        <f t="shared" si="34"/>
        <v>0</v>
      </c>
      <c r="CD14" s="142">
        <f t="shared" si="34"/>
        <v>14.285714285714285</v>
      </c>
      <c r="CE14" s="142">
        <f t="shared" si="34"/>
        <v>21.428571428571427</v>
      </c>
      <c r="CF14" s="143">
        <f t="shared" si="35"/>
        <v>14</v>
      </c>
      <c r="CG14" s="142">
        <f t="shared" si="36"/>
        <v>42.857142857142854</v>
      </c>
      <c r="CH14" s="142">
        <f t="shared" si="36"/>
        <v>57.142857142857139</v>
      </c>
      <c r="CI14" s="142">
        <f t="shared" si="36"/>
        <v>0</v>
      </c>
      <c r="CJ14" s="143">
        <f t="shared" si="37"/>
        <v>14</v>
      </c>
      <c r="CK14" s="142">
        <f t="shared" si="38"/>
        <v>21.428571428571427</v>
      </c>
      <c r="CL14" s="142">
        <f t="shared" si="38"/>
        <v>64.285714285714292</v>
      </c>
      <c r="CM14" s="142">
        <f t="shared" si="38"/>
        <v>0</v>
      </c>
      <c r="CN14" s="142">
        <f t="shared" si="38"/>
        <v>0</v>
      </c>
      <c r="CO14" s="142">
        <f t="shared" si="38"/>
        <v>0</v>
      </c>
      <c r="CP14" s="142">
        <f t="shared" si="38"/>
        <v>0</v>
      </c>
      <c r="CQ14" s="142">
        <f t="shared" si="38"/>
        <v>14.285714285714285</v>
      </c>
      <c r="CR14" s="245">
        <v>1237.4166666666667</v>
      </c>
      <c r="CS14" s="143">
        <f t="shared" si="39"/>
        <v>14</v>
      </c>
      <c r="CT14" s="142">
        <f t="shared" si="40"/>
        <v>85.714285714285708</v>
      </c>
      <c r="CU14" s="142">
        <f t="shared" si="40"/>
        <v>0</v>
      </c>
      <c r="CV14" s="142">
        <f t="shared" si="40"/>
        <v>0</v>
      </c>
      <c r="CW14" s="142">
        <f t="shared" si="40"/>
        <v>0</v>
      </c>
      <c r="CX14" s="142">
        <f t="shared" si="40"/>
        <v>0</v>
      </c>
      <c r="CY14" s="142">
        <f t="shared" si="40"/>
        <v>0</v>
      </c>
      <c r="CZ14" s="142">
        <f t="shared" si="40"/>
        <v>14.285714285714285</v>
      </c>
      <c r="DA14" s="245">
        <v>0</v>
      </c>
      <c r="DB14" s="143">
        <f t="shared" si="41"/>
        <v>14</v>
      </c>
      <c r="DC14" s="142">
        <f t="shared" si="42"/>
        <v>50</v>
      </c>
      <c r="DD14" s="142">
        <f t="shared" si="42"/>
        <v>35.714285714285715</v>
      </c>
      <c r="DE14" s="142">
        <f t="shared" si="42"/>
        <v>0</v>
      </c>
      <c r="DF14" s="142">
        <f t="shared" si="42"/>
        <v>0</v>
      </c>
      <c r="DG14" s="142">
        <f t="shared" si="42"/>
        <v>0</v>
      </c>
      <c r="DH14" s="142">
        <f t="shared" si="42"/>
        <v>0</v>
      </c>
      <c r="DI14" s="142">
        <f t="shared" si="42"/>
        <v>14.285714285714285</v>
      </c>
      <c r="DJ14" s="245">
        <v>1056.4166666666667</v>
      </c>
      <c r="DK14" s="143">
        <f t="shared" si="43"/>
        <v>14</v>
      </c>
      <c r="DL14" s="142">
        <f t="shared" si="44"/>
        <v>100</v>
      </c>
      <c r="DM14" s="142">
        <f t="shared" si="44"/>
        <v>0</v>
      </c>
      <c r="DN14" s="142">
        <f t="shared" si="44"/>
        <v>0</v>
      </c>
      <c r="DO14" s="142">
        <f t="shared" si="44"/>
        <v>0</v>
      </c>
      <c r="DP14" s="142">
        <f t="shared" si="44"/>
        <v>0</v>
      </c>
      <c r="DQ14" s="142">
        <f t="shared" si="44"/>
        <v>0</v>
      </c>
      <c r="DR14" s="142">
        <f t="shared" si="44"/>
        <v>0</v>
      </c>
      <c r="DS14" s="176">
        <v>0</v>
      </c>
      <c r="DT14" s="143">
        <f t="shared" si="45"/>
        <v>14</v>
      </c>
      <c r="DU14" s="142">
        <f t="shared" si="46"/>
        <v>92.857142857142861</v>
      </c>
      <c r="DV14" s="142">
        <f t="shared" si="46"/>
        <v>7.1428571428571423</v>
      </c>
      <c r="DW14" s="142">
        <f t="shared" si="46"/>
        <v>0</v>
      </c>
      <c r="DX14" s="142">
        <f t="shared" si="46"/>
        <v>0</v>
      </c>
      <c r="DY14" s="142">
        <f t="shared" si="46"/>
        <v>0</v>
      </c>
      <c r="DZ14" s="142">
        <f t="shared" si="46"/>
        <v>0</v>
      </c>
      <c r="EA14" s="142">
        <f t="shared" si="46"/>
        <v>0</v>
      </c>
      <c r="EB14" s="176">
        <v>7.1428571428571425E-2</v>
      </c>
    </row>
    <row r="15" spans="1:132" ht="15" customHeight="1" x14ac:dyDescent="0.15">
      <c r="A15" s="150"/>
      <c r="B15" s="150"/>
      <c r="C15" s="244" t="s">
        <v>849</v>
      </c>
      <c r="D15" s="143">
        <f t="shared" si="17"/>
        <v>9</v>
      </c>
      <c r="E15" s="142">
        <f t="shared" si="18"/>
        <v>0</v>
      </c>
      <c r="F15" s="142">
        <f t="shared" si="18"/>
        <v>11.111111111111111</v>
      </c>
      <c r="G15" s="142">
        <f t="shared" si="18"/>
        <v>11.111111111111111</v>
      </c>
      <c r="H15" s="142">
        <f t="shared" si="18"/>
        <v>33.333333333333329</v>
      </c>
      <c r="I15" s="142">
        <f t="shared" si="18"/>
        <v>33.333333333333329</v>
      </c>
      <c r="J15" s="142">
        <f t="shared" si="18"/>
        <v>11.111111111111111</v>
      </c>
      <c r="K15" s="142">
        <f t="shared" si="18"/>
        <v>0</v>
      </c>
      <c r="L15" s="142">
        <f t="shared" si="18"/>
        <v>0</v>
      </c>
      <c r="M15" s="142">
        <f t="shared" si="18"/>
        <v>0</v>
      </c>
      <c r="N15" s="142">
        <f t="shared" si="18"/>
        <v>0</v>
      </c>
      <c r="O15" s="142">
        <f t="shared" si="18"/>
        <v>0</v>
      </c>
      <c r="P15" s="143">
        <f t="shared" si="19"/>
        <v>9</v>
      </c>
      <c r="Q15" s="142">
        <f t="shared" si="20"/>
        <v>55.555555555555557</v>
      </c>
      <c r="R15" s="142">
        <f t="shared" si="20"/>
        <v>22.222222222222221</v>
      </c>
      <c r="S15" s="142">
        <f t="shared" si="20"/>
        <v>11.111111111111111</v>
      </c>
      <c r="T15" s="142">
        <f t="shared" si="20"/>
        <v>11.111111111111111</v>
      </c>
      <c r="U15" s="142">
        <f t="shared" si="20"/>
        <v>0</v>
      </c>
      <c r="V15" s="142">
        <f t="shared" si="20"/>
        <v>0</v>
      </c>
      <c r="W15" s="142">
        <f t="shared" si="20"/>
        <v>0</v>
      </c>
      <c r="X15" s="142">
        <f t="shared" si="20"/>
        <v>0</v>
      </c>
      <c r="Y15" s="142">
        <f t="shared" si="20"/>
        <v>0</v>
      </c>
      <c r="Z15" s="142">
        <f t="shared" si="20"/>
        <v>0</v>
      </c>
      <c r="AA15" s="143">
        <f t="shared" si="21"/>
        <v>9</v>
      </c>
      <c r="AB15" s="142">
        <f t="shared" si="22"/>
        <v>88.888888888888886</v>
      </c>
      <c r="AC15" s="142">
        <f t="shared" si="22"/>
        <v>0</v>
      </c>
      <c r="AD15" s="142">
        <f t="shared" si="22"/>
        <v>0</v>
      </c>
      <c r="AE15" s="142">
        <f t="shared" si="22"/>
        <v>11.111111111111111</v>
      </c>
      <c r="AF15" s="142">
        <f t="shared" si="22"/>
        <v>0</v>
      </c>
      <c r="AG15" s="143">
        <f t="shared" si="23"/>
        <v>9</v>
      </c>
      <c r="AH15" s="142">
        <f t="shared" si="24"/>
        <v>100</v>
      </c>
      <c r="AI15" s="142">
        <f t="shared" si="24"/>
        <v>0</v>
      </c>
      <c r="AJ15" s="142">
        <f t="shared" si="24"/>
        <v>0</v>
      </c>
      <c r="AK15" s="142">
        <f t="shared" si="24"/>
        <v>0</v>
      </c>
      <c r="AL15" s="142">
        <f t="shared" si="24"/>
        <v>0</v>
      </c>
      <c r="AM15" s="143">
        <f t="shared" si="25"/>
        <v>9</v>
      </c>
      <c r="AN15" s="142">
        <f t="shared" si="26"/>
        <v>0</v>
      </c>
      <c r="AO15" s="142">
        <f t="shared" si="26"/>
        <v>0</v>
      </c>
      <c r="AP15" s="142">
        <f t="shared" si="26"/>
        <v>77.777777777777786</v>
      </c>
      <c r="AQ15" s="142">
        <f t="shared" si="26"/>
        <v>22.222222222222221</v>
      </c>
      <c r="AR15" s="142">
        <f t="shared" si="26"/>
        <v>0</v>
      </c>
      <c r="AS15" s="143">
        <f t="shared" si="27"/>
        <v>9</v>
      </c>
      <c r="AT15" s="142">
        <f t="shared" si="28"/>
        <v>100</v>
      </c>
      <c r="AU15" s="142">
        <f t="shared" si="28"/>
        <v>0</v>
      </c>
      <c r="AV15" s="142">
        <f t="shared" si="28"/>
        <v>0</v>
      </c>
      <c r="AW15" s="142">
        <f t="shared" si="28"/>
        <v>0</v>
      </c>
      <c r="AX15" s="142">
        <f t="shared" si="28"/>
        <v>0</v>
      </c>
      <c r="AY15" s="143">
        <f t="shared" si="29"/>
        <v>9</v>
      </c>
      <c r="AZ15" s="142">
        <f t="shared" si="30"/>
        <v>88.888888888888886</v>
      </c>
      <c r="BA15" s="142">
        <f t="shared" si="30"/>
        <v>0</v>
      </c>
      <c r="BB15" s="142">
        <f t="shared" si="30"/>
        <v>0</v>
      </c>
      <c r="BC15" s="142">
        <f t="shared" si="30"/>
        <v>11.111111111111111</v>
      </c>
      <c r="BD15" s="142">
        <f t="shared" si="30"/>
        <v>0</v>
      </c>
      <c r="BE15" s="143">
        <f t="shared" si="31"/>
        <v>9</v>
      </c>
      <c r="BF15" s="142">
        <f t="shared" si="32"/>
        <v>0</v>
      </c>
      <c r="BG15" s="142">
        <f t="shared" si="32"/>
        <v>77.777777777777786</v>
      </c>
      <c r="BH15" s="142">
        <f t="shared" si="32"/>
        <v>22.222222222222221</v>
      </c>
      <c r="BI15" s="142">
        <f t="shared" si="32"/>
        <v>0</v>
      </c>
      <c r="BJ15" s="142">
        <f t="shared" si="32"/>
        <v>0</v>
      </c>
      <c r="BK15" s="142">
        <f t="shared" si="32"/>
        <v>0</v>
      </c>
      <c r="BL15" s="143">
        <f t="shared" si="33"/>
        <v>9</v>
      </c>
      <c r="BM15" s="142">
        <f t="shared" si="34"/>
        <v>88.888888888888886</v>
      </c>
      <c r="BN15" s="142">
        <f t="shared" si="34"/>
        <v>0</v>
      </c>
      <c r="BO15" s="142">
        <f t="shared" si="34"/>
        <v>0</v>
      </c>
      <c r="BP15" s="142">
        <f t="shared" si="34"/>
        <v>0</v>
      </c>
      <c r="BQ15" s="142">
        <f t="shared" si="34"/>
        <v>0</v>
      </c>
      <c r="BR15" s="142">
        <f t="shared" si="34"/>
        <v>0</v>
      </c>
      <c r="BS15" s="142">
        <f t="shared" si="34"/>
        <v>0</v>
      </c>
      <c r="BT15" s="142">
        <f t="shared" si="34"/>
        <v>11.111111111111111</v>
      </c>
      <c r="BU15" s="142">
        <f t="shared" si="34"/>
        <v>0</v>
      </c>
      <c r="BV15" s="142">
        <f t="shared" si="34"/>
        <v>0</v>
      </c>
      <c r="BW15" s="142">
        <f t="shared" si="34"/>
        <v>0</v>
      </c>
      <c r="BX15" s="142">
        <f t="shared" si="34"/>
        <v>0</v>
      </c>
      <c r="BY15" s="142">
        <f t="shared" si="34"/>
        <v>0</v>
      </c>
      <c r="BZ15" s="142">
        <f t="shared" si="34"/>
        <v>0</v>
      </c>
      <c r="CA15" s="142">
        <f t="shared" si="34"/>
        <v>0</v>
      </c>
      <c r="CB15" s="142">
        <f t="shared" si="34"/>
        <v>0</v>
      </c>
      <c r="CC15" s="142">
        <f t="shared" si="34"/>
        <v>0</v>
      </c>
      <c r="CD15" s="142">
        <f t="shared" si="34"/>
        <v>0</v>
      </c>
      <c r="CE15" s="142">
        <f t="shared" si="34"/>
        <v>0</v>
      </c>
      <c r="CF15" s="143">
        <f t="shared" si="35"/>
        <v>9</v>
      </c>
      <c r="CG15" s="142">
        <f t="shared" si="36"/>
        <v>33.333333333333329</v>
      </c>
      <c r="CH15" s="142">
        <f t="shared" si="36"/>
        <v>66.666666666666657</v>
      </c>
      <c r="CI15" s="142">
        <f t="shared" si="36"/>
        <v>0</v>
      </c>
      <c r="CJ15" s="143">
        <f t="shared" si="37"/>
        <v>9</v>
      </c>
      <c r="CK15" s="142">
        <f t="shared" si="38"/>
        <v>0</v>
      </c>
      <c r="CL15" s="142">
        <f t="shared" si="38"/>
        <v>100</v>
      </c>
      <c r="CM15" s="142">
        <f t="shared" si="38"/>
        <v>0</v>
      </c>
      <c r="CN15" s="142">
        <f t="shared" si="38"/>
        <v>0</v>
      </c>
      <c r="CO15" s="142">
        <f t="shared" si="38"/>
        <v>0</v>
      </c>
      <c r="CP15" s="142">
        <f t="shared" si="38"/>
        <v>0</v>
      </c>
      <c r="CQ15" s="142">
        <f t="shared" si="38"/>
        <v>0</v>
      </c>
      <c r="CR15" s="245">
        <v>1949</v>
      </c>
      <c r="CS15" s="143">
        <f t="shared" si="39"/>
        <v>9</v>
      </c>
      <c r="CT15" s="142">
        <f t="shared" si="40"/>
        <v>66.666666666666657</v>
      </c>
      <c r="CU15" s="142">
        <f t="shared" si="40"/>
        <v>0</v>
      </c>
      <c r="CV15" s="142">
        <f t="shared" si="40"/>
        <v>0</v>
      </c>
      <c r="CW15" s="142">
        <f t="shared" si="40"/>
        <v>0</v>
      </c>
      <c r="CX15" s="142">
        <f t="shared" si="40"/>
        <v>0</v>
      </c>
      <c r="CY15" s="142">
        <f t="shared" si="40"/>
        <v>0</v>
      </c>
      <c r="CZ15" s="142">
        <f t="shared" si="40"/>
        <v>33.333333333333329</v>
      </c>
      <c r="DA15" s="245">
        <v>0</v>
      </c>
      <c r="DB15" s="143">
        <f t="shared" si="41"/>
        <v>9</v>
      </c>
      <c r="DC15" s="142">
        <f t="shared" si="42"/>
        <v>0</v>
      </c>
      <c r="DD15" s="142">
        <f t="shared" si="42"/>
        <v>88.888888888888886</v>
      </c>
      <c r="DE15" s="142">
        <f t="shared" si="42"/>
        <v>0</v>
      </c>
      <c r="DF15" s="142">
        <f t="shared" si="42"/>
        <v>0</v>
      </c>
      <c r="DG15" s="142">
        <f t="shared" si="42"/>
        <v>0</v>
      </c>
      <c r="DH15" s="142">
        <f t="shared" si="42"/>
        <v>0</v>
      </c>
      <c r="DI15" s="142">
        <f t="shared" si="42"/>
        <v>11.111111111111111</v>
      </c>
      <c r="DJ15" s="245">
        <v>2925.875</v>
      </c>
      <c r="DK15" s="143">
        <f t="shared" si="43"/>
        <v>9</v>
      </c>
      <c r="DL15" s="142">
        <f t="shared" si="44"/>
        <v>88.888888888888886</v>
      </c>
      <c r="DM15" s="142">
        <f t="shared" si="44"/>
        <v>11.111111111111111</v>
      </c>
      <c r="DN15" s="142">
        <f t="shared" si="44"/>
        <v>0</v>
      </c>
      <c r="DO15" s="142">
        <f t="shared" si="44"/>
        <v>0</v>
      </c>
      <c r="DP15" s="142">
        <f t="shared" si="44"/>
        <v>0</v>
      </c>
      <c r="DQ15" s="142">
        <f t="shared" si="44"/>
        <v>0</v>
      </c>
      <c r="DR15" s="142">
        <f t="shared" si="44"/>
        <v>0</v>
      </c>
      <c r="DS15" s="176">
        <v>0.22222222222222221</v>
      </c>
      <c r="DT15" s="143">
        <f t="shared" si="45"/>
        <v>9</v>
      </c>
      <c r="DU15" s="142">
        <f t="shared" si="46"/>
        <v>77.777777777777786</v>
      </c>
      <c r="DV15" s="142">
        <f t="shared" si="46"/>
        <v>22.222222222222221</v>
      </c>
      <c r="DW15" s="142">
        <f t="shared" si="46"/>
        <v>0</v>
      </c>
      <c r="DX15" s="142">
        <f t="shared" si="46"/>
        <v>0</v>
      </c>
      <c r="DY15" s="142">
        <f t="shared" si="46"/>
        <v>0</v>
      </c>
      <c r="DZ15" s="142">
        <f t="shared" si="46"/>
        <v>0</v>
      </c>
      <c r="EA15" s="142">
        <f t="shared" si="46"/>
        <v>0</v>
      </c>
      <c r="EB15" s="176">
        <v>0.77777777777777779</v>
      </c>
    </row>
    <row r="16" spans="1:132" ht="15" customHeight="1" x14ac:dyDescent="0.15">
      <c r="A16" s="150"/>
      <c r="B16" s="150"/>
      <c r="C16" s="244" t="s">
        <v>850</v>
      </c>
      <c r="D16" s="143">
        <f t="shared" si="17"/>
        <v>1</v>
      </c>
      <c r="E16" s="142">
        <f t="shared" si="18"/>
        <v>0</v>
      </c>
      <c r="F16" s="142">
        <f t="shared" si="18"/>
        <v>0</v>
      </c>
      <c r="G16" s="142">
        <f t="shared" si="18"/>
        <v>0</v>
      </c>
      <c r="H16" s="142">
        <f t="shared" si="18"/>
        <v>100</v>
      </c>
      <c r="I16" s="142">
        <f t="shared" si="18"/>
        <v>0</v>
      </c>
      <c r="J16" s="142">
        <f t="shared" si="18"/>
        <v>0</v>
      </c>
      <c r="K16" s="142">
        <f t="shared" si="18"/>
        <v>0</v>
      </c>
      <c r="L16" s="142">
        <f t="shared" si="18"/>
        <v>0</v>
      </c>
      <c r="M16" s="142">
        <f t="shared" si="18"/>
        <v>0</v>
      </c>
      <c r="N16" s="142">
        <f t="shared" si="18"/>
        <v>0</v>
      </c>
      <c r="O16" s="142">
        <f t="shared" si="18"/>
        <v>0</v>
      </c>
      <c r="P16" s="143">
        <f t="shared" si="19"/>
        <v>1</v>
      </c>
      <c r="Q16" s="142">
        <f t="shared" si="20"/>
        <v>0</v>
      </c>
      <c r="R16" s="142">
        <f t="shared" si="20"/>
        <v>100</v>
      </c>
      <c r="S16" s="142">
        <f t="shared" si="20"/>
        <v>0</v>
      </c>
      <c r="T16" s="142">
        <f t="shared" si="20"/>
        <v>0</v>
      </c>
      <c r="U16" s="142">
        <f t="shared" si="20"/>
        <v>0</v>
      </c>
      <c r="V16" s="142">
        <f t="shared" si="20"/>
        <v>0</v>
      </c>
      <c r="W16" s="142">
        <f t="shared" si="20"/>
        <v>0</v>
      </c>
      <c r="X16" s="142">
        <f t="shared" si="20"/>
        <v>0</v>
      </c>
      <c r="Y16" s="142">
        <f t="shared" si="20"/>
        <v>0</v>
      </c>
      <c r="Z16" s="142">
        <f t="shared" si="20"/>
        <v>0</v>
      </c>
      <c r="AA16" s="143">
        <f t="shared" si="21"/>
        <v>1</v>
      </c>
      <c r="AB16" s="142">
        <f t="shared" si="22"/>
        <v>0</v>
      </c>
      <c r="AC16" s="142">
        <f t="shared" si="22"/>
        <v>100</v>
      </c>
      <c r="AD16" s="142">
        <f t="shared" si="22"/>
        <v>0</v>
      </c>
      <c r="AE16" s="142">
        <f t="shared" si="22"/>
        <v>0</v>
      </c>
      <c r="AF16" s="142">
        <f t="shared" si="22"/>
        <v>0</v>
      </c>
      <c r="AG16" s="143">
        <f t="shared" si="23"/>
        <v>1</v>
      </c>
      <c r="AH16" s="142">
        <f t="shared" si="24"/>
        <v>100</v>
      </c>
      <c r="AI16" s="142">
        <f t="shared" si="24"/>
        <v>0</v>
      </c>
      <c r="AJ16" s="142">
        <f t="shared" si="24"/>
        <v>0</v>
      </c>
      <c r="AK16" s="142">
        <f t="shared" si="24"/>
        <v>0</v>
      </c>
      <c r="AL16" s="142">
        <f t="shared" si="24"/>
        <v>0</v>
      </c>
      <c r="AM16" s="143">
        <f t="shared" si="25"/>
        <v>1</v>
      </c>
      <c r="AN16" s="142">
        <f t="shared" si="26"/>
        <v>0</v>
      </c>
      <c r="AO16" s="142">
        <f t="shared" si="26"/>
        <v>100</v>
      </c>
      <c r="AP16" s="142">
        <f t="shared" si="26"/>
        <v>0</v>
      </c>
      <c r="AQ16" s="142">
        <f t="shared" si="26"/>
        <v>0</v>
      </c>
      <c r="AR16" s="142">
        <f t="shared" si="26"/>
        <v>0</v>
      </c>
      <c r="AS16" s="143">
        <f t="shared" si="27"/>
        <v>1</v>
      </c>
      <c r="AT16" s="142">
        <f t="shared" si="28"/>
        <v>100</v>
      </c>
      <c r="AU16" s="142">
        <f t="shared" si="28"/>
        <v>0</v>
      </c>
      <c r="AV16" s="142">
        <f t="shared" si="28"/>
        <v>0</v>
      </c>
      <c r="AW16" s="142">
        <f t="shared" si="28"/>
        <v>0</v>
      </c>
      <c r="AX16" s="142">
        <f t="shared" si="28"/>
        <v>0</v>
      </c>
      <c r="AY16" s="143">
        <f t="shared" si="29"/>
        <v>1</v>
      </c>
      <c r="AZ16" s="142">
        <f t="shared" si="30"/>
        <v>0</v>
      </c>
      <c r="BA16" s="142">
        <f t="shared" si="30"/>
        <v>100</v>
      </c>
      <c r="BB16" s="142">
        <f t="shared" si="30"/>
        <v>0</v>
      </c>
      <c r="BC16" s="142">
        <f t="shared" si="30"/>
        <v>0</v>
      </c>
      <c r="BD16" s="142">
        <f t="shared" si="30"/>
        <v>0</v>
      </c>
      <c r="BE16" s="143">
        <f t="shared" si="31"/>
        <v>1</v>
      </c>
      <c r="BF16" s="142">
        <f t="shared" si="32"/>
        <v>0</v>
      </c>
      <c r="BG16" s="142">
        <f t="shared" si="32"/>
        <v>100</v>
      </c>
      <c r="BH16" s="142">
        <f t="shared" si="32"/>
        <v>0</v>
      </c>
      <c r="BI16" s="142">
        <f t="shared" si="32"/>
        <v>0</v>
      </c>
      <c r="BJ16" s="142">
        <f t="shared" si="32"/>
        <v>0</v>
      </c>
      <c r="BK16" s="142">
        <f t="shared" si="32"/>
        <v>0</v>
      </c>
      <c r="BL16" s="143">
        <f t="shared" si="33"/>
        <v>1</v>
      </c>
      <c r="BM16" s="142">
        <f t="shared" si="34"/>
        <v>100</v>
      </c>
      <c r="BN16" s="142">
        <f t="shared" si="34"/>
        <v>0</v>
      </c>
      <c r="BO16" s="142">
        <f t="shared" si="34"/>
        <v>0</v>
      </c>
      <c r="BP16" s="142">
        <f t="shared" si="34"/>
        <v>0</v>
      </c>
      <c r="BQ16" s="142">
        <f t="shared" si="34"/>
        <v>0</v>
      </c>
      <c r="BR16" s="142">
        <f t="shared" si="34"/>
        <v>0</v>
      </c>
      <c r="BS16" s="142">
        <f t="shared" si="34"/>
        <v>0</v>
      </c>
      <c r="BT16" s="142">
        <f t="shared" si="34"/>
        <v>0</v>
      </c>
      <c r="BU16" s="142">
        <f t="shared" si="34"/>
        <v>0</v>
      </c>
      <c r="BV16" s="142">
        <f t="shared" si="34"/>
        <v>0</v>
      </c>
      <c r="BW16" s="142">
        <f t="shared" si="34"/>
        <v>0</v>
      </c>
      <c r="BX16" s="142">
        <f t="shared" si="34"/>
        <v>0</v>
      </c>
      <c r="BY16" s="142">
        <f t="shared" si="34"/>
        <v>0</v>
      </c>
      <c r="BZ16" s="142">
        <f t="shared" si="34"/>
        <v>0</v>
      </c>
      <c r="CA16" s="142">
        <f t="shared" si="34"/>
        <v>0</v>
      </c>
      <c r="CB16" s="142">
        <f t="shared" si="34"/>
        <v>0</v>
      </c>
      <c r="CC16" s="142">
        <f t="shared" si="34"/>
        <v>0</v>
      </c>
      <c r="CD16" s="142">
        <f t="shared" si="34"/>
        <v>0</v>
      </c>
      <c r="CE16" s="142">
        <f t="shared" si="34"/>
        <v>0</v>
      </c>
      <c r="CF16" s="143">
        <f t="shared" si="35"/>
        <v>1</v>
      </c>
      <c r="CG16" s="142">
        <f t="shared" si="36"/>
        <v>0</v>
      </c>
      <c r="CH16" s="142">
        <f t="shared" si="36"/>
        <v>100</v>
      </c>
      <c r="CI16" s="142">
        <f t="shared" si="36"/>
        <v>0</v>
      </c>
      <c r="CJ16" s="143">
        <f t="shared" si="37"/>
        <v>1</v>
      </c>
      <c r="CK16" s="142">
        <f t="shared" si="38"/>
        <v>100</v>
      </c>
      <c r="CL16" s="142">
        <f t="shared" si="38"/>
        <v>0</v>
      </c>
      <c r="CM16" s="142">
        <f t="shared" si="38"/>
        <v>0</v>
      </c>
      <c r="CN16" s="142">
        <f t="shared" si="38"/>
        <v>0</v>
      </c>
      <c r="CO16" s="142">
        <f t="shared" si="38"/>
        <v>0</v>
      </c>
      <c r="CP16" s="142">
        <f t="shared" si="38"/>
        <v>0</v>
      </c>
      <c r="CQ16" s="142">
        <f t="shared" si="38"/>
        <v>0</v>
      </c>
      <c r="CR16" s="245">
        <v>0</v>
      </c>
      <c r="CS16" s="143">
        <f t="shared" si="39"/>
        <v>1</v>
      </c>
      <c r="CT16" s="142">
        <f t="shared" si="40"/>
        <v>100</v>
      </c>
      <c r="CU16" s="142">
        <f t="shared" si="40"/>
        <v>0</v>
      </c>
      <c r="CV16" s="142">
        <f t="shared" si="40"/>
        <v>0</v>
      </c>
      <c r="CW16" s="142">
        <f t="shared" si="40"/>
        <v>0</v>
      </c>
      <c r="CX16" s="142">
        <f t="shared" si="40"/>
        <v>0</v>
      </c>
      <c r="CY16" s="142">
        <f t="shared" si="40"/>
        <v>0</v>
      </c>
      <c r="CZ16" s="142">
        <f t="shared" si="40"/>
        <v>0</v>
      </c>
      <c r="DA16" s="245">
        <v>0</v>
      </c>
      <c r="DB16" s="143">
        <f t="shared" si="41"/>
        <v>1</v>
      </c>
      <c r="DC16" s="142">
        <f t="shared" si="42"/>
        <v>0</v>
      </c>
      <c r="DD16" s="142">
        <f t="shared" si="42"/>
        <v>0</v>
      </c>
      <c r="DE16" s="142">
        <f t="shared" si="42"/>
        <v>100</v>
      </c>
      <c r="DF16" s="142">
        <f t="shared" si="42"/>
        <v>0</v>
      </c>
      <c r="DG16" s="142">
        <f t="shared" si="42"/>
        <v>0</v>
      </c>
      <c r="DH16" s="142">
        <f t="shared" si="42"/>
        <v>0</v>
      </c>
      <c r="DI16" s="142">
        <f t="shared" si="42"/>
        <v>0</v>
      </c>
      <c r="DJ16" s="245">
        <v>6430</v>
      </c>
      <c r="DK16" s="143">
        <f t="shared" si="43"/>
        <v>1</v>
      </c>
      <c r="DL16" s="142">
        <f t="shared" si="44"/>
        <v>100</v>
      </c>
      <c r="DM16" s="142">
        <f t="shared" si="44"/>
        <v>0</v>
      </c>
      <c r="DN16" s="142">
        <f t="shared" si="44"/>
        <v>0</v>
      </c>
      <c r="DO16" s="142">
        <f t="shared" si="44"/>
        <v>0</v>
      </c>
      <c r="DP16" s="142">
        <f t="shared" si="44"/>
        <v>0</v>
      </c>
      <c r="DQ16" s="142">
        <f t="shared" si="44"/>
        <v>0</v>
      </c>
      <c r="DR16" s="142">
        <f t="shared" si="44"/>
        <v>0</v>
      </c>
      <c r="DS16" s="176">
        <v>0</v>
      </c>
      <c r="DT16" s="143">
        <f t="shared" si="45"/>
        <v>1</v>
      </c>
      <c r="DU16" s="142">
        <f t="shared" si="46"/>
        <v>100</v>
      </c>
      <c r="DV16" s="142">
        <f t="shared" si="46"/>
        <v>0</v>
      </c>
      <c r="DW16" s="142">
        <f t="shared" si="46"/>
        <v>0</v>
      </c>
      <c r="DX16" s="142">
        <f t="shared" si="46"/>
        <v>0</v>
      </c>
      <c r="DY16" s="142">
        <f t="shared" si="46"/>
        <v>0</v>
      </c>
      <c r="DZ16" s="142">
        <f t="shared" si="46"/>
        <v>0</v>
      </c>
      <c r="EA16" s="142">
        <f t="shared" si="46"/>
        <v>0</v>
      </c>
      <c r="EB16" s="176">
        <v>0</v>
      </c>
    </row>
    <row r="17" spans="1:132" ht="15" customHeight="1" x14ac:dyDescent="0.15">
      <c r="A17" s="150"/>
      <c r="B17" s="150"/>
      <c r="C17" s="244" t="s">
        <v>720</v>
      </c>
      <c r="D17" s="143">
        <f t="shared" si="17"/>
        <v>1</v>
      </c>
      <c r="E17" s="142">
        <f t="shared" si="18"/>
        <v>0</v>
      </c>
      <c r="F17" s="142">
        <f t="shared" si="18"/>
        <v>0</v>
      </c>
      <c r="G17" s="142">
        <f t="shared" si="18"/>
        <v>0</v>
      </c>
      <c r="H17" s="142">
        <f t="shared" si="18"/>
        <v>0</v>
      </c>
      <c r="I17" s="142">
        <f t="shared" si="18"/>
        <v>0</v>
      </c>
      <c r="J17" s="142">
        <f t="shared" si="18"/>
        <v>0</v>
      </c>
      <c r="K17" s="142">
        <f t="shared" si="18"/>
        <v>0</v>
      </c>
      <c r="L17" s="142">
        <f t="shared" si="18"/>
        <v>0</v>
      </c>
      <c r="M17" s="142">
        <f t="shared" si="18"/>
        <v>0</v>
      </c>
      <c r="N17" s="142">
        <f t="shared" si="18"/>
        <v>0</v>
      </c>
      <c r="O17" s="142">
        <f t="shared" si="18"/>
        <v>100</v>
      </c>
      <c r="P17" s="143">
        <f t="shared" si="19"/>
        <v>1</v>
      </c>
      <c r="Q17" s="142">
        <f t="shared" si="20"/>
        <v>0</v>
      </c>
      <c r="R17" s="142">
        <f t="shared" si="20"/>
        <v>0</v>
      </c>
      <c r="S17" s="142">
        <f t="shared" si="20"/>
        <v>100</v>
      </c>
      <c r="T17" s="142">
        <f t="shared" si="20"/>
        <v>0</v>
      </c>
      <c r="U17" s="142">
        <f t="shared" si="20"/>
        <v>0</v>
      </c>
      <c r="V17" s="142">
        <f t="shared" si="20"/>
        <v>0</v>
      </c>
      <c r="W17" s="142">
        <f t="shared" si="20"/>
        <v>0</v>
      </c>
      <c r="X17" s="142">
        <f t="shared" si="20"/>
        <v>0</v>
      </c>
      <c r="Y17" s="142">
        <f t="shared" si="20"/>
        <v>0</v>
      </c>
      <c r="Z17" s="142">
        <f t="shared" si="20"/>
        <v>0</v>
      </c>
      <c r="AA17" s="143">
        <f t="shared" si="21"/>
        <v>1</v>
      </c>
      <c r="AB17" s="142">
        <f t="shared" si="22"/>
        <v>100</v>
      </c>
      <c r="AC17" s="142">
        <f t="shared" si="22"/>
        <v>0</v>
      </c>
      <c r="AD17" s="142">
        <f t="shared" si="22"/>
        <v>0</v>
      </c>
      <c r="AE17" s="142">
        <f t="shared" si="22"/>
        <v>0</v>
      </c>
      <c r="AF17" s="142">
        <f t="shared" si="22"/>
        <v>0</v>
      </c>
      <c r="AG17" s="143">
        <f t="shared" si="23"/>
        <v>1</v>
      </c>
      <c r="AH17" s="142">
        <f t="shared" si="24"/>
        <v>100</v>
      </c>
      <c r="AI17" s="142">
        <f t="shared" si="24"/>
        <v>0</v>
      </c>
      <c r="AJ17" s="142">
        <f t="shared" si="24"/>
        <v>0</v>
      </c>
      <c r="AK17" s="142">
        <f t="shared" si="24"/>
        <v>0</v>
      </c>
      <c r="AL17" s="142">
        <f t="shared" si="24"/>
        <v>0</v>
      </c>
      <c r="AM17" s="143">
        <f t="shared" si="25"/>
        <v>1</v>
      </c>
      <c r="AN17" s="142">
        <f t="shared" si="26"/>
        <v>0</v>
      </c>
      <c r="AO17" s="142">
        <f t="shared" si="26"/>
        <v>0</v>
      </c>
      <c r="AP17" s="142">
        <f t="shared" si="26"/>
        <v>100</v>
      </c>
      <c r="AQ17" s="142">
        <f t="shared" si="26"/>
        <v>0</v>
      </c>
      <c r="AR17" s="142">
        <f t="shared" si="26"/>
        <v>0</v>
      </c>
      <c r="AS17" s="143">
        <f t="shared" si="27"/>
        <v>1</v>
      </c>
      <c r="AT17" s="142">
        <f t="shared" si="28"/>
        <v>100</v>
      </c>
      <c r="AU17" s="142">
        <f t="shared" si="28"/>
        <v>0</v>
      </c>
      <c r="AV17" s="142">
        <f t="shared" si="28"/>
        <v>0</v>
      </c>
      <c r="AW17" s="142">
        <f t="shared" si="28"/>
        <v>0</v>
      </c>
      <c r="AX17" s="142">
        <f t="shared" si="28"/>
        <v>0</v>
      </c>
      <c r="AY17" s="143">
        <f t="shared" si="29"/>
        <v>1</v>
      </c>
      <c r="AZ17" s="142">
        <f t="shared" si="30"/>
        <v>100</v>
      </c>
      <c r="BA17" s="142">
        <f t="shared" si="30"/>
        <v>0</v>
      </c>
      <c r="BB17" s="142">
        <f t="shared" si="30"/>
        <v>0</v>
      </c>
      <c r="BC17" s="142">
        <f t="shared" si="30"/>
        <v>0</v>
      </c>
      <c r="BD17" s="142">
        <f t="shared" si="30"/>
        <v>0</v>
      </c>
      <c r="BE17" s="143">
        <f t="shared" si="31"/>
        <v>1</v>
      </c>
      <c r="BF17" s="142">
        <f t="shared" si="32"/>
        <v>0</v>
      </c>
      <c r="BG17" s="142">
        <f t="shared" si="32"/>
        <v>100</v>
      </c>
      <c r="BH17" s="142">
        <f t="shared" si="32"/>
        <v>0</v>
      </c>
      <c r="BI17" s="142">
        <f t="shared" si="32"/>
        <v>0</v>
      </c>
      <c r="BJ17" s="142">
        <f t="shared" si="32"/>
        <v>0</v>
      </c>
      <c r="BK17" s="142">
        <f t="shared" si="32"/>
        <v>0</v>
      </c>
      <c r="BL17" s="143">
        <f t="shared" si="33"/>
        <v>1</v>
      </c>
      <c r="BM17" s="142">
        <f t="shared" si="34"/>
        <v>100</v>
      </c>
      <c r="BN17" s="142">
        <f t="shared" si="34"/>
        <v>0</v>
      </c>
      <c r="BO17" s="142">
        <f t="shared" si="34"/>
        <v>0</v>
      </c>
      <c r="BP17" s="142">
        <f t="shared" si="34"/>
        <v>0</v>
      </c>
      <c r="BQ17" s="142">
        <f t="shared" si="34"/>
        <v>0</v>
      </c>
      <c r="BR17" s="142">
        <f t="shared" si="34"/>
        <v>0</v>
      </c>
      <c r="BS17" s="142">
        <f t="shared" si="34"/>
        <v>0</v>
      </c>
      <c r="BT17" s="142">
        <f t="shared" si="34"/>
        <v>0</v>
      </c>
      <c r="BU17" s="142">
        <f t="shared" si="34"/>
        <v>0</v>
      </c>
      <c r="BV17" s="142">
        <f t="shared" si="34"/>
        <v>0</v>
      </c>
      <c r="BW17" s="142">
        <f t="shared" si="34"/>
        <v>0</v>
      </c>
      <c r="BX17" s="142">
        <f t="shared" si="34"/>
        <v>0</v>
      </c>
      <c r="BY17" s="142">
        <f t="shared" si="34"/>
        <v>0</v>
      </c>
      <c r="BZ17" s="142">
        <f t="shared" si="34"/>
        <v>0</v>
      </c>
      <c r="CA17" s="142">
        <f t="shared" si="34"/>
        <v>0</v>
      </c>
      <c r="CB17" s="142">
        <f t="shared" si="34"/>
        <v>0</v>
      </c>
      <c r="CC17" s="142">
        <f t="shared" si="34"/>
        <v>0</v>
      </c>
      <c r="CD17" s="142">
        <f t="shared" si="34"/>
        <v>0</v>
      </c>
      <c r="CE17" s="142">
        <f t="shared" si="34"/>
        <v>0</v>
      </c>
      <c r="CF17" s="143">
        <f t="shared" si="35"/>
        <v>1</v>
      </c>
      <c r="CG17" s="142">
        <f t="shared" si="36"/>
        <v>100</v>
      </c>
      <c r="CH17" s="142">
        <f t="shared" si="36"/>
        <v>0</v>
      </c>
      <c r="CI17" s="142">
        <f t="shared" si="36"/>
        <v>0</v>
      </c>
      <c r="CJ17" s="143">
        <f t="shared" si="37"/>
        <v>1</v>
      </c>
      <c r="CK17" s="142">
        <f t="shared" si="38"/>
        <v>0</v>
      </c>
      <c r="CL17" s="142">
        <f t="shared" si="38"/>
        <v>100</v>
      </c>
      <c r="CM17" s="142">
        <f t="shared" si="38"/>
        <v>0</v>
      </c>
      <c r="CN17" s="142">
        <f t="shared" si="38"/>
        <v>0</v>
      </c>
      <c r="CO17" s="142">
        <f t="shared" si="38"/>
        <v>0</v>
      </c>
      <c r="CP17" s="142">
        <f t="shared" si="38"/>
        <v>0</v>
      </c>
      <c r="CQ17" s="142">
        <f t="shared" si="38"/>
        <v>0</v>
      </c>
      <c r="CR17" s="245">
        <v>3334</v>
      </c>
      <c r="CS17" s="143">
        <f t="shared" si="39"/>
        <v>1</v>
      </c>
      <c r="CT17" s="142">
        <f t="shared" si="40"/>
        <v>100</v>
      </c>
      <c r="CU17" s="142">
        <f t="shared" si="40"/>
        <v>0</v>
      </c>
      <c r="CV17" s="142">
        <f t="shared" si="40"/>
        <v>0</v>
      </c>
      <c r="CW17" s="142">
        <f t="shared" si="40"/>
        <v>0</v>
      </c>
      <c r="CX17" s="142">
        <f t="shared" si="40"/>
        <v>0</v>
      </c>
      <c r="CY17" s="142">
        <f t="shared" si="40"/>
        <v>0</v>
      </c>
      <c r="CZ17" s="142">
        <f t="shared" si="40"/>
        <v>0</v>
      </c>
      <c r="DA17" s="245">
        <v>0</v>
      </c>
      <c r="DB17" s="143">
        <f t="shared" si="41"/>
        <v>1</v>
      </c>
      <c r="DC17" s="142">
        <f t="shared" si="42"/>
        <v>100</v>
      </c>
      <c r="DD17" s="142">
        <f t="shared" si="42"/>
        <v>0</v>
      </c>
      <c r="DE17" s="142">
        <f t="shared" si="42"/>
        <v>0</v>
      </c>
      <c r="DF17" s="142">
        <f t="shared" si="42"/>
        <v>0</v>
      </c>
      <c r="DG17" s="142">
        <f t="shared" si="42"/>
        <v>0</v>
      </c>
      <c r="DH17" s="142">
        <f t="shared" si="42"/>
        <v>0</v>
      </c>
      <c r="DI17" s="142">
        <f t="shared" si="42"/>
        <v>0</v>
      </c>
      <c r="DJ17" s="245">
        <v>0</v>
      </c>
      <c r="DK17" s="143">
        <f t="shared" si="43"/>
        <v>1</v>
      </c>
      <c r="DL17" s="142">
        <f t="shared" si="44"/>
        <v>0</v>
      </c>
      <c r="DM17" s="142">
        <f t="shared" si="44"/>
        <v>0</v>
      </c>
      <c r="DN17" s="142">
        <f t="shared" si="44"/>
        <v>0</v>
      </c>
      <c r="DO17" s="142">
        <f t="shared" si="44"/>
        <v>0</v>
      </c>
      <c r="DP17" s="142">
        <f t="shared" si="44"/>
        <v>0</v>
      </c>
      <c r="DQ17" s="142">
        <f t="shared" si="44"/>
        <v>100</v>
      </c>
      <c r="DR17" s="142">
        <f t="shared" si="44"/>
        <v>0</v>
      </c>
      <c r="DS17" s="176">
        <v>20</v>
      </c>
      <c r="DT17" s="143">
        <f t="shared" si="45"/>
        <v>1</v>
      </c>
      <c r="DU17" s="142">
        <f t="shared" si="46"/>
        <v>100</v>
      </c>
      <c r="DV17" s="142">
        <f t="shared" si="46"/>
        <v>0</v>
      </c>
      <c r="DW17" s="142">
        <f t="shared" si="46"/>
        <v>0</v>
      </c>
      <c r="DX17" s="142">
        <f t="shared" si="46"/>
        <v>0</v>
      </c>
      <c r="DY17" s="142">
        <f t="shared" si="46"/>
        <v>0</v>
      </c>
      <c r="DZ17" s="142">
        <f t="shared" si="46"/>
        <v>0</v>
      </c>
      <c r="EA17" s="142">
        <f t="shared" si="46"/>
        <v>0</v>
      </c>
      <c r="EB17" s="176">
        <v>0</v>
      </c>
    </row>
    <row r="18" spans="1:132" ht="15" customHeight="1" x14ac:dyDescent="0.15">
      <c r="A18" s="150"/>
      <c r="B18" s="150"/>
      <c r="C18" s="244" t="s">
        <v>851</v>
      </c>
      <c r="D18" s="143">
        <f t="shared" si="17"/>
        <v>1</v>
      </c>
      <c r="E18" s="142">
        <f t="shared" si="18"/>
        <v>0</v>
      </c>
      <c r="F18" s="142">
        <f t="shared" si="18"/>
        <v>0</v>
      </c>
      <c r="G18" s="142">
        <f t="shared" si="18"/>
        <v>0</v>
      </c>
      <c r="H18" s="142">
        <f t="shared" si="18"/>
        <v>0</v>
      </c>
      <c r="I18" s="142">
        <f t="shared" si="18"/>
        <v>100</v>
      </c>
      <c r="J18" s="142">
        <f t="shared" si="18"/>
        <v>0</v>
      </c>
      <c r="K18" s="142">
        <f t="shared" si="18"/>
        <v>0</v>
      </c>
      <c r="L18" s="142">
        <f t="shared" si="18"/>
        <v>0</v>
      </c>
      <c r="M18" s="142">
        <f t="shared" si="18"/>
        <v>0</v>
      </c>
      <c r="N18" s="142">
        <f t="shared" si="18"/>
        <v>0</v>
      </c>
      <c r="O18" s="142">
        <f t="shared" si="18"/>
        <v>0</v>
      </c>
      <c r="P18" s="143">
        <f t="shared" si="19"/>
        <v>1</v>
      </c>
      <c r="Q18" s="142">
        <f t="shared" si="20"/>
        <v>0</v>
      </c>
      <c r="R18" s="142">
        <f t="shared" si="20"/>
        <v>0</v>
      </c>
      <c r="S18" s="142">
        <f t="shared" si="20"/>
        <v>100</v>
      </c>
      <c r="T18" s="142">
        <f t="shared" si="20"/>
        <v>0</v>
      </c>
      <c r="U18" s="142">
        <f t="shared" si="20"/>
        <v>0</v>
      </c>
      <c r="V18" s="142">
        <f t="shared" si="20"/>
        <v>0</v>
      </c>
      <c r="W18" s="142">
        <f t="shared" si="20"/>
        <v>0</v>
      </c>
      <c r="X18" s="142">
        <f t="shared" si="20"/>
        <v>0</v>
      </c>
      <c r="Y18" s="142">
        <f t="shared" si="20"/>
        <v>0</v>
      </c>
      <c r="Z18" s="142">
        <f t="shared" si="20"/>
        <v>0</v>
      </c>
      <c r="AA18" s="143">
        <f t="shared" si="21"/>
        <v>1</v>
      </c>
      <c r="AB18" s="142">
        <f t="shared" si="22"/>
        <v>100</v>
      </c>
      <c r="AC18" s="142">
        <f t="shared" si="22"/>
        <v>0</v>
      </c>
      <c r="AD18" s="142">
        <f t="shared" si="22"/>
        <v>0</v>
      </c>
      <c r="AE18" s="142">
        <f t="shared" si="22"/>
        <v>0</v>
      </c>
      <c r="AF18" s="142">
        <f t="shared" si="22"/>
        <v>0</v>
      </c>
      <c r="AG18" s="143">
        <f t="shared" si="23"/>
        <v>1</v>
      </c>
      <c r="AH18" s="142">
        <f t="shared" si="24"/>
        <v>100</v>
      </c>
      <c r="AI18" s="142">
        <f t="shared" si="24"/>
        <v>0</v>
      </c>
      <c r="AJ18" s="142">
        <f t="shared" si="24"/>
        <v>0</v>
      </c>
      <c r="AK18" s="142">
        <f t="shared" si="24"/>
        <v>0</v>
      </c>
      <c r="AL18" s="142">
        <f t="shared" si="24"/>
        <v>0</v>
      </c>
      <c r="AM18" s="143">
        <f t="shared" si="25"/>
        <v>1</v>
      </c>
      <c r="AN18" s="142">
        <f t="shared" si="26"/>
        <v>0</v>
      </c>
      <c r="AO18" s="142">
        <f t="shared" si="26"/>
        <v>0</v>
      </c>
      <c r="AP18" s="142">
        <f t="shared" si="26"/>
        <v>100</v>
      </c>
      <c r="AQ18" s="142">
        <f t="shared" si="26"/>
        <v>0</v>
      </c>
      <c r="AR18" s="142">
        <f t="shared" si="26"/>
        <v>0</v>
      </c>
      <c r="AS18" s="143">
        <f t="shared" si="27"/>
        <v>1</v>
      </c>
      <c r="AT18" s="142">
        <f t="shared" si="28"/>
        <v>100</v>
      </c>
      <c r="AU18" s="142">
        <f t="shared" si="28"/>
        <v>0</v>
      </c>
      <c r="AV18" s="142">
        <f t="shared" si="28"/>
        <v>0</v>
      </c>
      <c r="AW18" s="142">
        <f t="shared" si="28"/>
        <v>0</v>
      </c>
      <c r="AX18" s="142">
        <f t="shared" si="28"/>
        <v>0</v>
      </c>
      <c r="AY18" s="143">
        <f t="shared" si="29"/>
        <v>1</v>
      </c>
      <c r="AZ18" s="142">
        <f t="shared" si="30"/>
        <v>100</v>
      </c>
      <c r="BA18" s="142">
        <f t="shared" si="30"/>
        <v>0</v>
      </c>
      <c r="BB18" s="142">
        <f t="shared" si="30"/>
        <v>0</v>
      </c>
      <c r="BC18" s="142">
        <f t="shared" si="30"/>
        <v>0</v>
      </c>
      <c r="BD18" s="142">
        <f t="shared" si="30"/>
        <v>0</v>
      </c>
      <c r="BE18" s="143">
        <f t="shared" si="31"/>
        <v>1</v>
      </c>
      <c r="BF18" s="142">
        <f t="shared" si="32"/>
        <v>0</v>
      </c>
      <c r="BG18" s="142">
        <f t="shared" si="32"/>
        <v>100</v>
      </c>
      <c r="BH18" s="142">
        <f t="shared" si="32"/>
        <v>0</v>
      </c>
      <c r="BI18" s="142">
        <f t="shared" si="32"/>
        <v>0</v>
      </c>
      <c r="BJ18" s="142">
        <f t="shared" si="32"/>
        <v>0</v>
      </c>
      <c r="BK18" s="142">
        <f t="shared" si="32"/>
        <v>0</v>
      </c>
      <c r="BL18" s="143">
        <f t="shared" si="33"/>
        <v>1</v>
      </c>
      <c r="BM18" s="142">
        <f t="shared" si="34"/>
        <v>100</v>
      </c>
      <c r="BN18" s="142">
        <f t="shared" si="34"/>
        <v>0</v>
      </c>
      <c r="BO18" s="142">
        <f t="shared" si="34"/>
        <v>0</v>
      </c>
      <c r="BP18" s="142">
        <f t="shared" si="34"/>
        <v>0</v>
      </c>
      <c r="BQ18" s="142">
        <f t="shared" si="34"/>
        <v>0</v>
      </c>
      <c r="BR18" s="142">
        <f t="shared" si="34"/>
        <v>0</v>
      </c>
      <c r="BS18" s="142">
        <f t="shared" si="34"/>
        <v>0</v>
      </c>
      <c r="BT18" s="142">
        <f t="shared" si="34"/>
        <v>0</v>
      </c>
      <c r="BU18" s="142">
        <f t="shared" si="34"/>
        <v>0</v>
      </c>
      <c r="BV18" s="142">
        <f t="shared" si="34"/>
        <v>0</v>
      </c>
      <c r="BW18" s="142">
        <f t="shared" si="34"/>
        <v>0</v>
      </c>
      <c r="BX18" s="142">
        <f t="shared" si="34"/>
        <v>0</v>
      </c>
      <c r="BY18" s="142">
        <f t="shared" si="34"/>
        <v>0</v>
      </c>
      <c r="BZ18" s="142">
        <f t="shared" si="34"/>
        <v>0</v>
      </c>
      <c r="CA18" s="142">
        <f t="shared" si="34"/>
        <v>0</v>
      </c>
      <c r="CB18" s="142">
        <f t="shared" si="34"/>
        <v>0</v>
      </c>
      <c r="CC18" s="142">
        <f t="shared" si="34"/>
        <v>0</v>
      </c>
      <c r="CD18" s="142">
        <f t="shared" si="34"/>
        <v>0</v>
      </c>
      <c r="CE18" s="142">
        <f t="shared" si="34"/>
        <v>0</v>
      </c>
      <c r="CF18" s="143">
        <f t="shared" si="35"/>
        <v>1</v>
      </c>
      <c r="CG18" s="142">
        <f t="shared" si="36"/>
        <v>0</v>
      </c>
      <c r="CH18" s="142">
        <f t="shared" si="36"/>
        <v>100</v>
      </c>
      <c r="CI18" s="142">
        <f t="shared" si="36"/>
        <v>0</v>
      </c>
      <c r="CJ18" s="143">
        <f t="shared" si="37"/>
        <v>1</v>
      </c>
      <c r="CK18" s="142">
        <f t="shared" si="38"/>
        <v>100</v>
      </c>
      <c r="CL18" s="142">
        <f t="shared" si="38"/>
        <v>0</v>
      </c>
      <c r="CM18" s="142">
        <f t="shared" si="38"/>
        <v>0</v>
      </c>
      <c r="CN18" s="142">
        <f t="shared" si="38"/>
        <v>0</v>
      </c>
      <c r="CO18" s="142">
        <f t="shared" si="38"/>
        <v>0</v>
      </c>
      <c r="CP18" s="142">
        <f t="shared" si="38"/>
        <v>0</v>
      </c>
      <c r="CQ18" s="142">
        <f t="shared" si="38"/>
        <v>0</v>
      </c>
      <c r="CR18" s="245">
        <v>0</v>
      </c>
      <c r="CS18" s="143">
        <f t="shared" si="39"/>
        <v>1</v>
      </c>
      <c r="CT18" s="142">
        <f t="shared" si="40"/>
        <v>100</v>
      </c>
      <c r="CU18" s="142">
        <f t="shared" si="40"/>
        <v>0</v>
      </c>
      <c r="CV18" s="142">
        <f t="shared" si="40"/>
        <v>0</v>
      </c>
      <c r="CW18" s="142">
        <f t="shared" si="40"/>
        <v>0</v>
      </c>
      <c r="CX18" s="142">
        <f t="shared" si="40"/>
        <v>0</v>
      </c>
      <c r="CY18" s="142">
        <f t="shared" si="40"/>
        <v>0</v>
      </c>
      <c r="CZ18" s="142">
        <f t="shared" si="40"/>
        <v>0</v>
      </c>
      <c r="DA18" s="245">
        <v>0</v>
      </c>
      <c r="DB18" s="143">
        <f t="shared" si="41"/>
        <v>1</v>
      </c>
      <c r="DC18" s="142">
        <f t="shared" si="42"/>
        <v>0</v>
      </c>
      <c r="DD18" s="142">
        <f t="shared" si="42"/>
        <v>0</v>
      </c>
      <c r="DE18" s="142">
        <f t="shared" si="42"/>
        <v>0</v>
      </c>
      <c r="DF18" s="142">
        <f t="shared" si="42"/>
        <v>100</v>
      </c>
      <c r="DG18" s="142">
        <f t="shared" si="42"/>
        <v>0</v>
      </c>
      <c r="DH18" s="142">
        <f t="shared" si="42"/>
        <v>0</v>
      </c>
      <c r="DI18" s="142">
        <f t="shared" si="42"/>
        <v>0</v>
      </c>
      <c r="DJ18" s="245">
        <v>13856</v>
      </c>
      <c r="DK18" s="143">
        <f t="shared" si="43"/>
        <v>1</v>
      </c>
      <c r="DL18" s="142">
        <f t="shared" si="44"/>
        <v>100</v>
      </c>
      <c r="DM18" s="142">
        <f t="shared" si="44"/>
        <v>0</v>
      </c>
      <c r="DN18" s="142">
        <f t="shared" si="44"/>
        <v>0</v>
      </c>
      <c r="DO18" s="142">
        <f t="shared" si="44"/>
        <v>0</v>
      </c>
      <c r="DP18" s="142">
        <f t="shared" si="44"/>
        <v>0</v>
      </c>
      <c r="DQ18" s="142">
        <f t="shared" si="44"/>
        <v>0</v>
      </c>
      <c r="DR18" s="142">
        <f t="shared" si="44"/>
        <v>0</v>
      </c>
      <c r="DS18" s="176">
        <v>0</v>
      </c>
      <c r="DT18" s="143">
        <f t="shared" si="45"/>
        <v>1</v>
      </c>
      <c r="DU18" s="142">
        <f t="shared" si="46"/>
        <v>100</v>
      </c>
      <c r="DV18" s="142">
        <f t="shared" si="46"/>
        <v>0</v>
      </c>
      <c r="DW18" s="142">
        <f t="shared" si="46"/>
        <v>0</v>
      </c>
      <c r="DX18" s="142">
        <f t="shared" si="46"/>
        <v>0</v>
      </c>
      <c r="DY18" s="142">
        <f t="shared" si="46"/>
        <v>0</v>
      </c>
      <c r="DZ18" s="142">
        <f t="shared" si="46"/>
        <v>0</v>
      </c>
      <c r="EA18" s="142">
        <f t="shared" si="46"/>
        <v>0</v>
      </c>
      <c r="EB18" s="176">
        <v>0</v>
      </c>
    </row>
    <row r="19" spans="1:132" ht="15" customHeight="1" x14ac:dyDescent="0.15">
      <c r="A19" s="150"/>
      <c r="B19" s="236"/>
      <c r="C19" s="152" t="s">
        <v>852</v>
      </c>
      <c r="D19" s="147">
        <f t="shared" si="17"/>
        <v>28</v>
      </c>
      <c r="E19" s="133">
        <f t="shared" si="18"/>
        <v>7.1428571428571423</v>
      </c>
      <c r="F19" s="133">
        <f t="shared" si="18"/>
        <v>10.714285714285714</v>
      </c>
      <c r="G19" s="133">
        <f t="shared" si="18"/>
        <v>25</v>
      </c>
      <c r="H19" s="133">
        <f t="shared" si="18"/>
        <v>21.428571428571427</v>
      </c>
      <c r="I19" s="133">
        <f t="shared" si="18"/>
        <v>17.857142857142858</v>
      </c>
      <c r="J19" s="133">
        <f t="shared" si="18"/>
        <v>7.1428571428571423</v>
      </c>
      <c r="K19" s="133">
        <f t="shared" si="18"/>
        <v>7.1428571428571423</v>
      </c>
      <c r="L19" s="133">
        <f t="shared" si="18"/>
        <v>0</v>
      </c>
      <c r="M19" s="133">
        <f t="shared" si="18"/>
        <v>0</v>
      </c>
      <c r="N19" s="133">
        <f t="shared" si="18"/>
        <v>0</v>
      </c>
      <c r="O19" s="133">
        <f t="shared" si="18"/>
        <v>3.5714285714285712</v>
      </c>
      <c r="P19" s="147">
        <f t="shared" si="19"/>
        <v>28</v>
      </c>
      <c r="Q19" s="133">
        <f t="shared" si="20"/>
        <v>42.857142857142854</v>
      </c>
      <c r="R19" s="133">
        <f t="shared" si="20"/>
        <v>25</v>
      </c>
      <c r="S19" s="133">
        <f t="shared" si="20"/>
        <v>14.285714285714285</v>
      </c>
      <c r="T19" s="133">
        <f t="shared" si="20"/>
        <v>14.285714285714285</v>
      </c>
      <c r="U19" s="133">
        <f t="shared" si="20"/>
        <v>3.5714285714285712</v>
      </c>
      <c r="V19" s="133">
        <f t="shared" si="20"/>
        <v>0</v>
      </c>
      <c r="W19" s="133">
        <f t="shared" si="20"/>
        <v>0</v>
      </c>
      <c r="X19" s="133">
        <f t="shared" si="20"/>
        <v>0</v>
      </c>
      <c r="Y19" s="133">
        <f t="shared" si="20"/>
        <v>0</v>
      </c>
      <c r="Z19" s="133">
        <f t="shared" si="20"/>
        <v>0</v>
      </c>
      <c r="AA19" s="147">
        <f t="shared" si="21"/>
        <v>28</v>
      </c>
      <c r="AB19" s="133">
        <f t="shared" si="22"/>
        <v>71.428571428571431</v>
      </c>
      <c r="AC19" s="133">
        <f t="shared" si="22"/>
        <v>0</v>
      </c>
      <c r="AD19" s="133">
        <f t="shared" si="22"/>
        <v>0</v>
      </c>
      <c r="AE19" s="133">
        <f t="shared" si="22"/>
        <v>17.857142857142858</v>
      </c>
      <c r="AF19" s="133">
        <f t="shared" si="22"/>
        <v>10.714285714285714</v>
      </c>
      <c r="AG19" s="147">
        <f t="shared" si="23"/>
        <v>28</v>
      </c>
      <c r="AH19" s="133">
        <f t="shared" si="24"/>
        <v>75</v>
      </c>
      <c r="AI19" s="133">
        <f t="shared" si="24"/>
        <v>0</v>
      </c>
      <c r="AJ19" s="133">
        <f t="shared" si="24"/>
        <v>3.5714285714285712</v>
      </c>
      <c r="AK19" s="133">
        <f t="shared" si="24"/>
        <v>7.1428571428571423</v>
      </c>
      <c r="AL19" s="133">
        <f t="shared" si="24"/>
        <v>14.285714285714285</v>
      </c>
      <c r="AM19" s="147">
        <f t="shared" si="25"/>
        <v>28</v>
      </c>
      <c r="AN19" s="133">
        <f t="shared" si="26"/>
        <v>28.571428571428569</v>
      </c>
      <c r="AO19" s="133">
        <f t="shared" si="26"/>
        <v>7.1428571428571423</v>
      </c>
      <c r="AP19" s="133">
        <f t="shared" si="26"/>
        <v>50</v>
      </c>
      <c r="AQ19" s="133">
        <f t="shared" si="26"/>
        <v>7.1428571428571423</v>
      </c>
      <c r="AR19" s="133">
        <f t="shared" si="26"/>
        <v>7.1428571428571423</v>
      </c>
      <c r="AS19" s="147">
        <f t="shared" si="27"/>
        <v>28</v>
      </c>
      <c r="AT19" s="133">
        <f t="shared" si="28"/>
        <v>78.571428571428569</v>
      </c>
      <c r="AU19" s="133">
        <f t="shared" si="28"/>
        <v>0</v>
      </c>
      <c r="AV19" s="133">
        <f t="shared" si="28"/>
        <v>3.5714285714285712</v>
      </c>
      <c r="AW19" s="133">
        <f t="shared" si="28"/>
        <v>3.5714285714285712</v>
      </c>
      <c r="AX19" s="133">
        <f t="shared" si="28"/>
        <v>14.285714285714285</v>
      </c>
      <c r="AY19" s="147">
        <f t="shared" si="29"/>
        <v>28</v>
      </c>
      <c r="AZ19" s="133">
        <f t="shared" si="30"/>
        <v>75</v>
      </c>
      <c r="BA19" s="133">
        <f t="shared" si="30"/>
        <v>0</v>
      </c>
      <c r="BB19" s="133">
        <f t="shared" si="30"/>
        <v>7.1428571428571423</v>
      </c>
      <c r="BC19" s="133">
        <f t="shared" si="30"/>
        <v>7.1428571428571423</v>
      </c>
      <c r="BD19" s="133">
        <f t="shared" si="30"/>
        <v>10.714285714285714</v>
      </c>
      <c r="BE19" s="147">
        <f t="shared" si="31"/>
        <v>28</v>
      </c>
      <c r="BF19" s="133">
        <f t="shared" si="32"/>
        <v>3.5714285714285712</v>
      </c>
      <c r="BG19" s="133">
        <f t="shared" si="32"/>
        <v>57.142857142857139</v>
      </c>
      <c r="BH19" s="133">
        <f t="shared" si="32"/>
        <v>35.714285714285715</v>
      </c>
      <c r="BI19" s="133">
        <f t="shared" si="32"/>
        <v>3.5714285714285712</v>
      </c>
      <c r="BJ19" s="133">
        <f t="shared" si="32"/>
        <v>0</v>
      </c>
      <c r="BK19" s="133">
        <f t="shared" si="32"/>
        <v>0</v>
      </c>
      <c r="BL19" s="147">
        <f t="shared" si="33"/>
        <v>28</v>
      </c>
      <c r="BM19" s="133">
        <f t="shared" si="34"/>
        <v>60.714285714285708</v>
      </c>
      <c r="BN19" s="133">
        <f t="shared" si="34"/>
        <v>0</v>
      </c>
      <c r="BO19" s="133">
        <f t="shared" si="34"/>
        <v>0</v>
      </c>
      <c r="BP19" s="133">
        <f t="shared" si="34"/>
        <v>0</v>
      </c>
      <c r="BQ19" s="133">
        <f t="shared" si="34"/>
        <v>0</v>
      </c>
      <c r="BR19" s="133">
        <f t="shared" si="34"/>
        <v>0</v>
      </c>
      <c r="BS19" s="133">
        <f t="shared" si="34"/>
        <v>0</v>
      </c>
      <c r="BT19" s="133">
        <f t="shared" si="34"/>
        <v>0</v>
      </c>
      <c r="BU19" s="133">
        <f t="shared" ref="BU19:CE19" si="47">IF($BL19=0,0,BU73/$BL19*100)</f>
        <v>0</v>
      </c>
      <c r="BV19" s="133">
        <f t="shared" si="47"/>
        <v>3.5714285714285712</v>
      </c>
      <c r="BW19" s="133">
        <f t="shared" si="47"/>
        <v>0</v>
      </c>
      <c r="BX19" s="133">
        <f t="shared" si="47"/>
        <v>0</v>
      </c>
      <c r="BY19" s="133">
        <f t="shared" si="47"/>
        <v>0</v>
      </c>
      <c r="BZ19" s="133">
        <f t="shared" si="47"/>
        <v>0</v>
      </c>
      <c r="CA19" s="133">
        <f t="shared" si="47"/>
        <v>0</v>
      </c>
      <c r="CB19" s="133">
        <f t="shared" si="47"/>
        <v>0</v>
      </c>
      <c r="CC19" s="133">
        <f t="shared" si="47"/>
        <v>0</v>
      </c>
      <c r="CD19" s="133">
        <f t="shared" si="47"/>
        <v>7.1428571428571423</v>
      </c>
      <c r="CE19" s="133">
        <f t="shared" si="47"/>
        <v>28.571428571428569</v>
      </c>
      <c r="CF19" s="147">
        <f t="shared" si="35"/>
        <v>28</v>
      </c>
      <c r="CG19" s="133">
        <f t="shared" si="36"/>
        <v>42.857142857142854</v>
      </c>
      <c r="CH19" s="133">
        <f t="shared" si="36"/>
        <v>57.142857142857139</v>
      </c>
      <c r="CI19" s="133">
        <f t="shared" si="36"/>
        <v>0</v>
      </c>
      <c r="CJ19" s="147">
        <f t="shared" si="37"/>
        <v>28</v>
      </c>
      <c r="CK19" s="133">
        <f t="shared" si="38"/>
        <v>21.428571428571427</v>
      </c>
      <c r="CL19" s="133">
        <f t="shared" si="38"/>
        <v>57.142857142857139</v>
      </c>
      <c r="CM19" s="133">
        <f t="shared" si="38"/>
        <v>0</v>
      </c>
      <c r="CN19" s="133">
        <f t="shared" si="38"/>
        <v>3.5714285714285712</v>
      </c>
      <c r="CO19" s="133">
        <f t="shared" si="38"/>
        <v>0</v>
      </c>
      <c r="CP19" s="133">
        <f t="shared" si="38"/>
        <v>0</v>
      </c>
      <c r="CQ19" s="133">
        <f t="shared" si="38"/>
        <v>17.857142857142858</v>
      </c>
      <c r="CR19" s="238">
        <v>1772.9565217391305</v>
      </c>
      <c r="CS19" s="147">
        <f t="shared" si="39"/>
        <v>28</v>
      </c>
      <c r="CT19" s="133">
        <f t="shared" si="40"/>
        <v>64.285714285714292</v>
      </c>
      <c r="CU19" s="133">
        <f t="shared" si="40"/>
        <v>0</v>
      </c>
      <c r="CV19" s="133">
        <f t="shared" si="40"/>
        <v>0</v>
      </c>
      <c r="CW19" s="133">
        <f t="shared" si="40"/>
        <v>0</v>
      </c>
      <c r="CX19" s="133">
        <f t="shared" si="40"/>
        <v>0</v>
      </c>
      <c r="CY19" s="133">
        <f t="shared" si="40"/>
        <v>0</v>
      </c>
      <c r="CZ19" s="133">
        <f t="shared" si="40"/>
        <v>35.714285714285715</v>
      </c>
      <c r="DA19" s="238">
        <v>0</v>
      </c>
      <c r="DB19" s="147">
        <f t="shared" si="41"/>
        <v>28</v>
      </c>
      <c r="DC19" s="133">
        <f t="shared" si="42"/>
        <v>14.285714285714285</v>
      </c>
      <c r="DD19" s="133">
        <f t="shared" si="42"/>
        <v>39.285714285714285</v>
      </c>
      <c r="DE19" s="133">
        <f t="shared" si="42"/>
        <v>0</v>
      </c>
      <c r="DF19" s="133">
        <f t="shared" si="42"/>
        <v>7.1428571428571423</v>
      </c>
      <c r="DG19" s="133">
        <f t="shared" si="42"/>
        <v>3.5714285714285712</v>
      </c>
      <c r="DH19" s="133">
        <f t="shared" si="42"/>
        <v>0</v>
      </c>
      <c r="DI19" s="133">
        <f t="shared" si="42"/>
        <v>35.714285714285715</v>
      </c>
      <c r="DJ19" s="238">
        <v>5277.8888888888887</v>
      </c>
      <c r="DK19" s="147">
        <f t="shared" si="43"/>
        <v>28</v>
      </c>
      <c r="DL19" s="133">
        <f t="shared" si="44"/>
        <v>96.428571428571431</v>
      </c>
      <c r="DM19" s="133">
        <f t="shared" si="44"/>
        <v>3.5714285714285712</v>
      </c>
      <c r="DN19" s="133">
        <f t="shared" si="44"/>
        <v>0</v>
      </c>
      <c r="DO19" s="133">
        <f t="shared" si="44"/>
        <v>0</v>
      </c>
      <c r="DP19" s="133">
        <f t="shared" si="44"/>
        <v>0</v>
      </c>
      <c r="DQ19" s="133">
        <f t="shared" si="44"/>
        <v>0</v>
      </c>
      <c r="DR19" s="133">
        <f t="shared" si="44"/>
        <v>0</v>
      </c>
      <c r="DS19" s="134">
        <v>0.10714285714285714</v>
      </c>
      <c r="DT19" s="147">
        <f t="shared" si="45"/>
        <v>28</v>
      </c>
      <c r="DU19" s="133">
        <f t="shared" si="46"/>
        <v>96.428571428571431</v>
      </c>
      <c r="DV19" s="133">
        <f t="shared" si="46"/>
        <v>0</v>
      </c>
      <c r="DW19" s="133">
        <f t="shared" si="46"/>
        <v>3.5714285714285712</v>
      </c>
      <c r="DX19" s="133">
        <f t="shared" si="46"/>
        <v>0</v>
      </c>
      <c r="DY19" s="133">
        <f t="shared" si="46"/>
        <v>0</v>
      </c>
      <c r="DZ19" s="133">
        <f t="shared" si="46"/>
        <v>0</v>
      </c>
      <c r="EA19" s="133">
        <f t="shared" si="46"/>
        <v>0</v>
      </c>
      <c r="EB19" s="134">
        <v>0.21428571428571427</v>
      </c>
    </row>
    <row r="20" spans="1:132" ht="15" customHeight="1" x14ac:dyDescent="0.15">
      <c r="A20" s="150"/>
      <c r="B20" s="242" t="s">
        <v>969</v>
      </c>
      <c r="C20" s="243" t="s">
        <v>847</v>
      </c>
      <c r="D20" s="143">
        <f t="shared" si="17"/>
        <v>47</v>
      </c>
      <c r="E20" s="142">
        <f t="shared" si="18"/>
        <v>0</v>
      </c>
      <c r="F20" s="142">
        <f t="shared" si="18"/>
        <v>10.638297872340425</v>
      </c>
      <c r="G20" s="142">
        <f t="shared" si="18"/>
        <v>19.148936170212767</v>
      </c>
      <c r="H20" s="142">
        <f t="shared" si="18"/>
        <v>29.787234042553191</v>
      </c>
      <c r="I20" s="142">
        <f t="shared" si="18"/>
        <v>31.914893617021278</v>
      </c>
      <c r="J20" s="142">
        <f t="shared" si="18"/>
        <v>6.3829787234042552</v>
      </c>
      <c r="K20" s="142">
        <f t="shared" si="18"/>
        <v>2.1276595744680851</v>
      </c>
      <c r="L20" s="142">
        <f t="shared" si="18"/>
        <v>0</v>
      </c>
      <c r="M20" s="142">
        <f t="shared" si="18"/>
        <v>0</v>
      </c>
      <c r="N20" s="142">
        <f t="shared" si="18"/>
        <v>0</v>
      </c>
      <c r="O20" s="142">
        <f t="shared" si="18"/>
        <v>0</v>
      </c>
      <c r="P20" s="143">
        <f t="shared" si="19"/>
        <v>47</v>
      </c>
      <c r="Q20" s="142">
        <f t="shared" si="20"/>
        <v>21.276595744680851</v>
      </c>
      <c r="R20" s="142">
        <f t="shared" si="20"/>
        <v>23.404255319148938</v>
      </c>
      <c r="S20" s="142">
        <f t="shared" si="20"/>
        <v>23.404255319148938</v>
      </c>
      <c r="T20" s="142">
        <f t="shared" si="20"/>
        <v>19.148936170212767</v>
      </c>
      <c r="U20" s="142">
        <f t="shared" si="20"/>
        <v>10.638297872340425</v>
      </c>
      <c r="V20" s="142">
        <f t="shared" si="20"/>
        <v>0</v>
      </c>
      <c r="W20" s="142">
        <f t="shared" si="20"/>
        <v>2.1276595744680851</v>
      </c>
      <c r="X20" s="142">
        <f t="shared" si="20"/>
        <v>0</v>
      </c>
      <c r="Y20" s="142">
        <f t="shared" si="20"/>
        <v>0</v>
      </c>
      <c r="Z20" s="142">
        <f t="shared" si="20"/>
        <v>0</v>
      </c>
      <c r="AA20" s="143">
        <f t="shared" si="21"/>
        <v>47</v>
      </c>
      <c r="AB20" s="142">
        <f t="shared" si="22"/>
        <v>89.361702127659569</v>
      </c>
      <c r="AC20" s="142">
        <f t="shared" si="22"/>
        <v>0</v>
      </c>
      <c r="AD20" s="142">
        <f t="shared" si="22"/>
        <v>2.1276595744680851</v>
      </c>
      <c r="AE20" s="142">
        <f t="shared" si="22"/>
        <v>8.5106382978723403</v>
      </c>
      <c r="AF20" s="142">
        <f t="shared" si="22"/>
        <v>0</v>
      </c>
      <c r="AG20" s="143">
        <f t="shared" si="23"/>
        <v>47</v>
      </c>
      <c r="AH20" s="142">
        <f t="shared" si="24"/>
        <v>76.59574468085107</v>
      </c>
      <c r="AI20" s="142">
        <f t="shared" si="24"/>
        <v>6.3829787234042552</v>
      </c>
      <c r="AJ20" s="142">
        <f t="shared" si="24"/>
        <v>6.3829787234042552</v>
      </c>
      <c r="AK20" s="142">
        <f t="shared" si="24"/>
        <v>8.5106382978723403</v>
      </c>
      <c r="AL20" s="142">
        <f t="shared" si="24"/>
        <v>2.1276595744680851</v>
      </c>
      <c r="AM20" s="143">
        <f t="shared" si="25"/>
        <v>47</v>
      </c>
      <c r="AN20" s="142">
        <f t="shared" si="26"/>
        <v>12.76595744680851</v>
      </c>
      <c r="AO20" s="142">
        <f t="shared" si="26"/>
        <v>4.2553191489361701</v>
      </c>
      <c r="AP20" s="142">
        <f t="shared" si="26"/>
        <v>70.212765957446805</v>
      </c>
      <c r="AQ20" s="142">
        <f t="shared" si="26"/>
        <v>8.5106382978723403</v>
      </c>
      <c r="AR20" s="142">
        <f t="shared" si="26"/>
        <v>4.2553191489361701</v>
      </c>
      <c r="AS20" s="143">
        <f t="shared" si="27"/>
        <v>47</v>
      </c>
      <c r="AT20" s="142">
        <f t="shared" si="28"/>
        <v>89.361702127659569</v>
      </c>
      <c r="AU20" s="142">
        <f t="shared" si="28"/>
        <v>0</v>
      </c>
      <c r="AV20" s="142">
        <f t="shared" si="28"/>
        <v>2.1276595744680851</v>
      </c>
      <c r="AW20" s="142">
        <f t="shared" si="28"/>
        <v>4.2553191489361701</v>
      </c>
      <c r="AX20" s="142">
        <f t="shared" si="28"/>
        <v>4.2553191489361701</v>
      </c>
      <c r="AY20" s="143">
        <f t="shared" si="29"/>
        <v>47</v>
      </c>
      <c r="AZ20" s="142">
        <f t="shared" si="30"/>
        <v>76.59574468085107</v>
      </c>
      <c r="BA20" s="142">
        <f t="shared" si="30"/>
        <v>2.1276595744680851</v>
      </c>
      <c r="BB20" s="142">
        <f t="shared" si="30"/>
        <v>12.76595744680851</v>
      </c>
      <c r="BC20" s="142">
        <f t="shared" si="30"/>
        <v>6.3829787234042552</v>
      </c>
      <c r="BD20" s="142">
        <f t="shared" si="30"/>
        <v>2.1276595744680851</v>
      </c>
      <c r="BE20" s="143">
        <f t="shared" si="31"/>
        <v>47</v>
      </c>
      <c r="BF20" s="142">
        <f t="shared" si="32"/>
        <v>0</v>
      </c>
      <c r="BG20" s="142">
        <f t="shared" si="32"/>
        <v>85.106382978723403</v>
      </c>
      <c r="BH20" s="142">
        <f t="shared" si="32"/>
        <v>14.893617021276595</v>
      </c>
      <c r="BI20" s="142">
        <f t="shared" si="32"/>
        <v>0</v>
      </c>
      <c r="BJ20" s="142">
        <f t="shared" si="32"/>
        <v>0</v>
      </c>
      <c r="BK20" s="142">
        <f t="shared" si="32"/>
        <v>0</v>
      </c>
      <c r="BL20" s="143">
        <f t="shared" si="33"/>
        <v>47</v>
      </c>
      <c r="BM20" s="142">
        <f t="shared" ref="BM20:CE33" si="48">IF($BL20=0,0,BM74/$BL20*100)</f>
        <v>70.212765957446805</v>
      </c>
      <c r="BN20" s="142">
        <f t="shared" si="48"/>
        <v>0</v>
      </c>
      <c r="BO20" s="142">
        <f t="shared" si="48"/>
        <v>0</v>
      </c>
      <c r="BP20" s="142">
        <f t="shared" si="48"/>
        <v>0</v>
      </c>
      <c r="BQ20" s="142">
        <f t="shared" si="48"/>
        <v>0</v>
      </c>
      <c r="BR20" s="142">
        <f t="shared" si="48"/>
        <v>0</v>
      </c>
      <c r="BS20" s="142">
        <f t="shared" si="48"/>
        <v>2.1276595744680851</v>
      </c>
      <c r="BT20" s="142">
        <f t="shared" si="48"/>
        <v>0</v>
      </c>
      <c r="BU20" s="142">
        <f t="shared" si="48"/>
        <v>0</v>
      </c>
      <c r="BV20" s="142">
        <f t="shared" si="48"/>
        <v>4.2553191489361701</v>
      </c>
      <c r="BW20" s="142">
        <f t="shared" si="48"/>
        <v>0</v>
      </c>
      <c r="BX20" s="142">
        <f t="shared" si="48"/>
        <v>0</v>
      </c>
      <c r="BY20" s="142">
        <f t="shared" si="48"/>
        <v>0</v>
      </c>
      <c r="BZ20" s="142">
        <f t="shared" si="48"/>
        <v>4.2553191489361701</v>
      </c>
      <c r="CA20" s="142">
        <f t="shared" si="48"/>
        <v>0</v>
      </c>
      <c r="CB20" s="142">
        <f t="shared" si="48"/>
        <v>0</v>
      </c>
      <c r="CC20" s="142">
        <f t="shared" si="48"/>
        <v>0</v>
      </c>
      <c r="CD20" s="142">
        <f t="shared" si="48"/>
        <v>6.3829787234042552</v>
      </c>
      <c r="CE20" s="142">
        <f t="shared" si="48"/>
        <v>14.893617021276595</v>
      </c>
      <c r="CF20" s="143">
        <f t="shared" si="35"/>
        <v>47</v>
      </c>
      <c r="CG20" s="142">
        <f t="shared" si="36"/>
        <v>23.404255319148938</v>
      </c>
      <c r="CH20" s="142">
        <f t="shared" si="36"/>
        <v>72.340425531914903</v>
      </c>
      <c r="CI20" s="142">
        <f t="shared" si="36"/>
        <v>4.2553191489361701</v>
      </c>
      <c r="CJ20" s="143">
        <f t="shared" si="37"/>
        <v>43</v>
      </c>
      <c r="CK20" s="142">
        <f t="shared" si="38"/>
        <v>34.883720930232556</v>
      </c>
      <c r="CL20" s="142">
        <f t="shared" si="38"/>
        <v>30.232558139534881</v>
      </c>
      <c r="CM20" s="142">
        <f t="shared" si="38"/>
        <v>18.604651162790699</v>
      </c>
      <c r="CN20" s="142">
        <f t="shared" si="38"/>
        <v>13.953488372093023</v>
      </c>
      <c r="CO20" s="142">
        <f t="shared" si="38"/>
        <v>0</v>
      </c>
      <c r="CP20" s="142">
        <f t="shared" si="38"/>
        <v>2.3255813953488373</v>
      </c>
      <c r="CQ20" s="142">
        <f t="shared" si="38"/>
        <v>0</v>
      </c>
      <c r="CR20" s="245">
        <v>9209.9534883720935</v>
      </c>
      <c r="CS20" s="143">
        <f t="shared" si="39"/>
        <v>43</v>
      </c>
      <c r="CT20" s="142">
        <f t="shared" si="40"/>
        <v>90.697674418604649</v>
      </c>
      <c r="CU20" s="142">
        <f t="shared" si="40"/>
        <v>0</v>
      </c>
      <c r="CV20" s="142">
        <f t="shared" si="40"/>
        <v>9.3023255813953494</v>
      </c>
      <c r="CW20" s="142">
        <f t="shared" si="40"/>
        <v>0</v>
      </c>
      <c r="CX20" s="142">
        <f t="shared" si="40"/>
        <v>0</v>
      </c>
      <c r="CY20" s="142">
        <f t="shared" si="40"/>
        <v>0</v>
      </c>
      <c r="CZ20" s="142">
        <f t="shared" si="40"/>
        <v>0</v>
      </c>
      <c r="DA20" s="245">
        <v>499.3488372093023</v>
      </c>
      <c r="DB20" s="143">
        <f t="shared" si="41"/>
        <v>43</v>
      </c>
      <c r="DC20" s="142">
        <f t="shared" si="42"/>
        <v>32.558139534883722</v>
      </c>
      <c r="DD20" s="142">
        <f t="shared" si="42"/>
        <v>16.279069767441861</v>
      </c>
      <c r="DE20" s="142">
        <f t="shared" si="42"/>
        <v>34.883720930232556</v>
      </c>
      <c r="DF20" s="142">
        <f t="shared" si="42"/>
        <v>11.627906976744185</v>
      </c>
      <c r="DG20" s="142">
        <f t="shared" si="42"/>
        <v>0</v>
      </c>
      <c r="DH20" s="142">
        <f t="shared" si="42"/>
        <v>0</v>
      </c>
      <c r="DI20" s="142">
        <f t="shared" si="42"/>
        <v>4.6511627906976747</v>
      </c>
      <c r="DJ20" s="245">
        <v>4525.3414634146338</v>
      </c>
      <c r="DK20" s="143">
        <f t="shared" si="43"/>
        <v>43</v>
      </c>
      <c r="DL20" s="142">
        <f t="shared" si="44"/>
        <v>93.023255813953483</v>
      </c>
      <c r="DM20" s="142">
        <f t="shared" si="44"/>
        <v>4.6511627906976747</v>
      </c>
      <c r="DN20" s="142">
        <f t="shared" si="44"/>
        <v>2.3255813953488373</v>
      </c>
      <c r="DO20" s="142">
        <f t="shared" si="44"/>
        <v>0</v>
      </c>
      <c r="DP20" s="142">
        <f t="shared" si="44"/>
        <v>0</v>
      </c>
      <c r="DQ20" s="142">
        <f t="shared" si="44"/>
        <v>0</v>
      </c>
      <c r="DR20" s="142">
        <f t="shared" si="44"/>
        <v>0</v>
      </c>
      <c r="DS20" s="176">
        <v>0.32558139534883723</v>
      </c>
      <c r="DT20" s="143">
        <f t="shared" si="45"/>
        <v>43</v>
      </c>
      <c r="DU20" s="142">
        <f t="shared" si="46"/>
        <v>76.744186046511629</v>
      </c>
      <c r="DV20" s="142">
        <f t="shared" si="46"/>
        <v>23.255813953488371</v>
      </c>
      <c r="DW20" s="142">
        <f t="shared" si="46"/>
        <v>0</v>
      </c>
      <c r="DX20" s="142">
        <f t="shared" si="46"/>
        <v>0</v>
      </c>
      <c r="DY20" s="142">
        <f t="shared" si="46"/>
        <v>0</v>
      </c>
      <c r="DZ20" s="142">
        <f t="shared" si="46"/>
        <v>0</v>
      </c>
      <c r="EA20" s="142">
        <f t="shared" si="46"/>
        <v>0</v>
      </c>
      <c r="EB20" s="176">
        <v>0.46511627906976744</v>
      </c>
    </row>
    <row r="21" spans="1:132" ht="15" customHeight="1" x14ac:dyDescent="0.15">
      <c r="A21" s="150"/>
      <c r="B21" s="150"/>
      <c r="C21" s="244" t="s">
        <v>848</v>
      </c>
      <c r="D21" s="143">
        <f t="shared" si="17"/>
        <v>45</v>
      </c>
      <c r="E21" s="142">
        <f t="shared" si="18"/>
        <v>8.8888888888888893</v>
      </c>
      <c r="F21" s="142">
        <f t="shared" si="18"/>
        <v>2.2222222222222223</v>
      </c>
      <c r="G21" s="142">
        <f t="shared" si="18"/>
        <v>24.444444444444443</v>
      </c>
      <c r="H21" s="142">
        <f t="shared" si="18"/>
        <v>28.888888888888886</v>
      </c>
      <c r="I21" s="142">
        <f t="shared" si="18"/>
        <v>26.666666666666668</v>
      </c>
      <c r="J21" s="142">
        <f t="shared" si="18"/>
        <v>6.666666666666667</v>
      </c>
      <c r="K21" s="142">
        <f t="shared" si="18"/>
        <v>0</v>
      </c>
      <c r="L21" s="142">
        <f t="shared" si="18"/>
        <v>0</v>
      </c>
      <c r="M21" s="142">
        <f t="shared" si="18"/>
        <v>0</v>
      </c>
      <c r="N21" s="142">
        <f t="shared" si="18"/>
        <v>0</v>
      </c>
      <c r="O21" s="142">
        <f t="shared" si="18"/>
        <v>2.2222222222222223</v>
      </c>
      <c r="P21" s="143">
        <f t="shared" si="19"/>
        <v>45</v>
      </c>
      <c r="Q21" s="142">
        <f t="shared" si="20"/>
        <v>20</v>
      </c>
      <c r="R21" s="142">
        <f t="shared" si="20"/>
        <v>20</v>
      </c>
      <c r="S21" s="142">
        <f t="shared" si="20"/>
        <v>20</v>
      </c>
      <c r="T21" s="142">
        <f t="shared" si="20"/>
        <v>20</v>
      </c>
      <c r="U21" s="142">
        <f t="shared" si="20"/>
        <v>15.555555555555555</v>
      </c>
      <c r="V21" s="142">
        <f t="shared" si="20"/>
        <v>2.2222222222222223</v>
      </c>
      <c r="W21" s="142">
        <f t="shared" si="20"/>
        <v>0</v>
      </c>
      <c r="X21" s="142">
        <f t="shared" si="20"/>
        <v>0</v>
      </c>
      <c r="Y21" s="142">
        <f t="shared" si="20"/>
        <v>0</v>
      </c>
      <c r="Z21" s="142">
        <f t="shared" si="20"/>
        <v>2.2222222222222223</v>
      </c>
      <c r="AA21" s="143">
        <f t="shared" si="21"/>
        <v>45</v>
      </c>
      <c r="AB21" s="142">
        <f t="shared" si="22"/>
        <v>93.333333333333329</v>
      </c>
      <c r="AC21" s="142">
        <f t="shared" si="22"/>
        <v>0</v>
      </c>
      <c r="AD21" s="142">
        <f t="shared" si="22"/>
        <v>2.2222222222222223</v>
      </c>
      <c r="AE21" s="142">
        <f t="shared" si="22"/>
        <v>4.4444444444444446</v>
      </c>
      <c r="AF21" s="142">
        <f t="shared" si="22"/>
        <v>0</v>
      </c>
      <c r="AG21" s="143">
        <f t="shared" si="23"/>
        <v>45</v>
      </c>
      <c r="AH21" s="142">
        <f t="shared" si="24"/>
        <v>86.666666666666671</v>
      </c>
      <c r="AI21" s="142">
        <f t="shared" si="24"/>
        <v>4.4444444444444446</v>
      </c>
      <c r="AJ21" s="142">
        <f t="shared" si="24"/>
        <v>2.2222222222222223</v>
      </c>
      <c r="AK21" s="142">
        <f t="shared" si="24"/>
        <v>6.666666666666667</v>
      </c>
      <c r="AL21" s="142">
        <f t="shared" si="24"/>
        <v>0</v>
      </c>
      <c r="AM21" s="143">
        <f t="shared" si="25"/>
        <v>45</v>
      </c>
      <c r="AN21" s="142">
        <f t="shared" si="26"/>
        <v>15.555555555555555</v>
      </c>
      <c r="AO21" s="142">
        <f t="shared" si="26"/>
        <v>6.666666666666667</v>
      </c>
      <c r="AP21" s="142">
        <f t="shared" si="26"/>
        <v>66.666666666666657</v>
      </c>
      <c r="AQ21" s="142">
        <f t="shared" si="26"/>
        <v>11.111111111111111</v>
      </c>
      <c r="AR21" s="142">
        <f t="shared" si="26"/>
        <v>0</v>
      </c>
      <c r="AS21" s="143">
        <f t="shared" si="27"/>
        <v>45</v>
      </c>
      <c r="AT21" s="142">
        <f t="shared" si="28"/>
        <v>88.888888888888886</v>
      </c>
      <c r="AU21" s="142">
        <f t="shared" si="28"/>
        <v>2.2222222222222223</v>
      </c>
      <c r="AV21" s="142">
        <f t="shared" si="28"/>
        <v>6.666666666666667</v>
      </c>
      <c r="AW21" s="142">
        <f t="shared" si="28"/>
        <v>2.2222222222222223</v>
      </c>
      <c r="AX21" s="142">
        <f t="shared" si="28"/>
        <v>0</v>
      </c>
      <c r="AY21" s="143">
        <f t="shared" si="29"/>
        <v>45</v>
      </c>
      <c r="AZ21" s="142">
        <f t="shared" si="30"/>
        <v>86.666666666666671</v>
      </c>
      <c r="BA21" s="142">
        <f t="shared" si="30"/>
        <v>2.2222222222222223</v>
      </c>
      <c r="BB21" s="142">
        <f t="shared" si="30"/>
        <v>6.666666666666667</v>
      </c>
      <c r="BC21" s="142">
        <f t="shared" si="30"/>
        <v>2.2222222222222223</v>
      </c>
      <c r="BD21" s="142">
        <f t="shared" si="30"/>
        <v>2.2222222222222223</v>
      </c>
      <c r="BE21" s="143">
        <f t="shared" si="31"/>
        <v>45</v>
      </c>
      <c r="BF21" s="142">
        <f t="shared" si="32"/>
        <v>8.8888888888888893</v>
      </c>
      <c r="BG21" s="142">
        <f t="shared" si="32"/>
        <v>62.222222222222221</v>
      </c>
      <c r="BH21" s="142">
        <f t="shared" si="32"/>
        <v>26.666666666666668</v>
      </c>
      <c r="BI21" s="142">
        <f t="shared" si="32"/>
        <v>2.2222222222222223</v>
      </c>
      <c r="BJ21" s="142">
        <f t="shared" si="32"/>
        <v>0</v>
      </c>
      <c r="BK21" s="142">
        <f t="shared" si="32"/>
        <v>0</v>
      </c>
      <c r="BL21" s="143">
        <f t="shared" si="33"/>
        <v>45</v>
      </c>
      <c r="BM21" s="142">
        <f t="shared" si="48"/>
        <v>80</v>
      </c>
      <c r="BN21" s="142">
        <f t="shared" si="48"/>
        <v>0</v>
      </c>
      <c r="BO21" s="142">
        <f t="shared" si="48"/>
        <v>0</v>
      </c>
      <c r="BP21" s="142">
        <f t="shared" si="48"/>
        <v>0</v>
      </c>
      <c r="BQ21" s="142">
        <f t="shared" si="48"/>
        <v>0</v>
      </c>
      <c r="BR21" s="142">
        <f t="shared" si="48"/>
        <v>0</v>
      </c>
      <c r="BS21" s="142">
        <f t="shared" si="48"/>
        <v>0</v>
      </c>
      <c r="BT21" s="142">
        <f t="shared" si="48"/>
        <v>2.2222222222222223</v>
      </c>
      <c r="BU21" s="142">
        <f t="shared" si="48"/>
        <v>0</v>
      </c>
      <c r="BV21" s="142">
        <f t="shared" si="48"/>
        <v>0</v>
      </c>
      <c r="BW21" s="142">
        <f t="shared" si="48"/>
        <v>0</v>
      </c>
      <c r="BX21" s="142">
        <f t="shared" si="48"/>
        <v>0</v>
      </c>
      <c r="BY21" s="142">
        <f t="shared" si="48"/>
        <v>0</v>
      </c>
      <c r="BZ21" s="142">
        <f t="shared" si="48"/>
        <v>0</v>
      </c>
      <c r="CA21" s="142">
        <f t="shared" si="48"/>
        <v>0</v>
      </c>
      <c r="CB21" s="142">
        <f t="shared" si="48"/>
        <v>0</v>
      </c>
      <c r="CC21" s="142">
        <f t="shared" si="48"/>
        <v>0</v>
      </c>
      <c r="CD21" s="142">
        <f t="shared" si="48"/>
        <v>0</v>
      </c>
      <c r="CE21" s="142">
        <f t="shared" si="48"/>
        <v>17.777777777777779</v>
      </c>
      <c r="CF21" s="143">
        <f t="shared" si="35"/>
        <v>45</v>
      </c>
      <c r="CG21" s="142">
        <f t="shared" si="36"/>
        <v>22.222222222222221</v>
      </c>
      <c r="CH21" s="142">
        <f t="shared" si="36"/>
        <v>77.777777777777786</v>
      </c>
      <c r="CI21" s="142">
        <f t="shared" si="36"/>
        <v>0</v>
      </c>
      <c r="CJ21" s="143">
        <f t="shared" si="37"/>
        <v>45</v>
      </c>
      <c r="CK21" s="142">
        <f t="shared" si="38"/>
        <v>24.444444444444443</v>
      </c>
      <c r="CL21" s="142">
        <f t="shared" si="38"/>
        <v>62.222222222222221</v>
      </c>
      <c r="CM21" s="142">
        <f t="shared" si="38"/>
        <v>11.111111111111111</v>
      </c>
      <c r="CN21" s="142">
        <f t="shared" si="38"/>
        <v>0</v>
      </c>
      <c r="CO21" s="142">
        <f t="shared" si="38"/>
        <v>0</v>
      </c>
      <c r="CP21" s="142">
        <f t="shared" si="38"/>
        <v>0</v>
      </c>
      <c r="CQ21" s="142">
        <f t="shared" si="38"/>
        <v>2.2222222222222223</v>
      </c>
      <c r="CR21" s="245">
        <v>2165.7272727272725</v>
      </c>
      <c r="CS21" s="143">
        <f t="shared" si="39"/>
        <v>45</v>
      </c>
      <c r="CT21" s="142">
        <f t="shared" si="40"/>
        <v>75.555555555555557</v>
      </c>
      <c r="CU21" s="142">
        <f t="shared" si="40"/>
        <v>2.2222222222222223</v>
      </c>
      <c r="CV21" s="142">
        <f t="shared" si="40"/>
        <v>8.8888888888888893</v>
      </c>
      <c r="CW21" s="142">
        <f t="shared" si="40"/>
        <v>0</v>
      </c>
      <c r="CX21" s="142">
        <f t="shared" si="40"/>
        <v>0</v>
      </c>
      <c r="CY21" s="142">
        <f t="shared" si="40"/>
        <v>0</v>
      </c>
      <c r="CZ21" s="142">
        <f t="shared" si="40"/>
        <v>13.333333333333334</v>
      </c>
      <c r="DA21" s="245">
        <v>778.12820512820508</v>
      </c>
      <c r="DB21" s="143">
        <f t="shared" si="41"/>
        <v>45</v>
      </c>
      <c r="DC21" s="142">
        <f t="shared" si="42"/>
        <v>44.444444444444443</v>
      </c>
      <c r="DD21" s="142">
        <f t="shared" si="42"/>
        <v>31.111111111111111</v>
      </c>
      <c r="DE21" s="142">
        <f t="shared" si="42"/>
        <v>8.8888888888888893</v>
      </c>
      <c r="DF21" s="142">
        <f t="shared" si="42"/>
        <v>6.666666666666667</v>
      </c>
      <c r="DG21" s="142">
        <f t="shared" si="42"/>
        <v>0</v>
      </c>
      <c r="DH21" s="142">
        <f t="shared" si="42"/>
        <v>0</v>
      </c>
      <c r="DI21" s="142">
        <f t="shared" si="42"/>
        <v>8.8888888888888893</v>
      </c>
      <c r="DJ21" s="245">
        <v>3016</v>
      </c>
      <c r="DK21" s="143">
        <f t="shared" si="43"/>
        <v>45</v>
      </c>
      <c r="DL21" s="142">
        <f t="shared" si="44"/>
        <v>95.555555555555557</v>
      </c>
      <c r="DM21" s="142">
        <f t="shared" si="44"/>
        <v>0</v>
      </c>
      <c r="DN21" s="142">
        <f t="shared" si="44"/>
        <v>4.4444444444444446</v>
      </c>
      <c r="DO21" s="142">
        <f t="shared" si="44"/>
        <v>0</v>
      </c>
      <c r="DP21" s="142">
        <f t="shared" si="44"/>
        <v>0</v>
      </c>
      <c r="DQ21" s="142">
        <f t="shared" si="44"/>
        <v>0</v>
      </c>
      <c r="DR21" s="142">
        <f t="shared" si="44"/>
        <v>0</v>
      </c>
      <c r="DS21" s="176">
        <v>0.22222222222222221</v>
      </c>
      <c r="DT21" s="143">
        <f t="shared" si="45"/>
        <v>45</v>
      </c>
      <c r="DU21" s="142">
        <f t="shared" si="46"/>
        <v>80</v>
      </c>
      <c r="DV21" s="142">
        <f t="shared" si="46"/>
        <v>17.777777777777779</v>
      </c>
      <c r="DW21" s="142">
        <f t="shared" si="46"/>
        <v>0</v>
      </c>
      <c r="DX21" s="142">
        <f t="shared" si="46"/>
        <v>0</v>
      </c>
      <c r="DY21" s="142">
        <f t="shared" si="46"/>
        <v>0</v>
      </c>
      <c r="DZ21" s="142">
        <f t="shared" si="46"/>
        <v>2.2222222222222223</v>
      </c>
      <c r="EA21" s="142">
        <f t="shared" si="46"/>
        <v>0</v>
      </c>
      <c r="EB21" s="176">
        <v>1.0222222222222221</v>
      </c>
    </row>
    <row r="22" spans="1:132" ht="15" customHeight="1" x14ac:dyDescent="0.15">
      <c r="A22" s="150"/>
      <c r="B22" s="150"/>
      <c r="C22" s="244" t="s">
        <v>849</v>
      </c>
      <c r="D22" s="143">
        <f t="shared" si="17"/>
        <v>32</v>
      </c>
      <c r="E22" s="142">
        <f t="shared" ref="E22:O37" si="49">IF($D22=0,0,E76/$D22*100)</f>
        <v>6.25</v>
      </c>
      <c r="F22" s="142">
        <f t="shared" si="49"/>
        <v>0</v>
      </c>
      <c r="G22" s="142">
        <f t="shared" si="49"/>
        <v>28.125</v>
      </c>
      <c r="H22" s="142">
        <f t="shared" si="49"/>
        <v>31.25</v>
      </c>
      <c r="I22" s="142">
        <f t="shared" si="49"/>
        <v>28.125</v>
      </c>
      <c r="J22" s="142">
        <f t="shared" si="49"/>
        <v>6.25</v>
      </c>
      <c r="K22" s="142">
        <f t="shared" si="49"/>
        <v>0</v>
      </c>
      <c r="L22" s="142">
        <f t="shared" si="49"/>
        <v>0</v>
      </c>
      <c r="M22" s="142">
        <f t="shared" si="49"/>
        <v>0</v>
      </c>
      <c r="N22" s="142">
        <f t="shared" si="49"/>
        <v>0</v>
      </c>
      <c r="O22" s="142">
        <f t="shared" si="49"/>
        <v>0</v>
      </c>
      <c r="P22" s="143">
        <f t="shared" si="19"/>
        <v>32</v>
      </c>
      <c r="Q22" s="142">
        <f t="shared" ref="Q22:Z37" si="50">IF($P22=0,0,Q76/$P22*100)</f>
        <v>6.25</v>
      </c>
      <c r="R22" s="142">
        <f t="shared" si="50"/>
        <v>25</v>
      </c>
      <c r="S22" s="142">
        <f t="shared" si="50"/>
        <v>25</v>
      </c>
      <c r="T22" s="142">
        <f t="shared" si="50"/>
        <v>25</v>
      </c>
      <c r="U22" s="142">
        <f t="shared" si="50"/>
        <v>12.5</v>
      </c>
      <c r="V22" s="142">
        <f t="shared" si="50"/>
        <v>6.25</v>
      </c>
      <c r="W22" s="142">
        <f t="shared" si="50"/>
        <v>0</v>
      </c>
      <c r="X22" s="142">
        <f t="shared" si="50"/>
        <v>0</v>
      </c>
      <c r="Y22" s="142">
        <f t="shared" si="50"/>
        <v>0</v>
      </c>
      <c r="Z22" s="142">
        <f t="shared" si="50"/>
        <v>0</v>
      </c>
      <c r="AA22" s="143">
        <f t="shared" si="21"/>
        <v>32</v>
      </c>
      <c r="AB22" s="142">
        <f t="shared" ref="AB22:AF37" si="51">IF($AA22=0,0,AB76/$AA22*100)</f>
        <v>84.375</v>
      </c>
      <c r="AC22" s="142">
        <f t="shared" si="51"/>
        <v>0</v>
      </c>
      <c r="AD22" s="142">
        <f t="shared" si="51"/>
        <v>0</v>
      </c>
      <c r="AE22" s="142">
        <f t="shared" si="51"/>
        <v>15.625</v>
      </c>
      <c r="AF22" s="142">
        <f t="shared" si="51"/>
        <v>0</v>
      </c>
      <c r="AG22" s="143">
        <f t="shared" si="23"/>
        <v>32</v>
      </c>
      <c r="AH22" s="142">
        <f t="shared" ref="AH22:AL37" si="52">IF($AG22=0,0,AH76/$AG22*100)</f>
        <v>84.375</v>
      </c>
      <c r="AI22" s="142">
        <f t="shared" si="52"/>
        <v>0</v>
      </c>
      <c r="AJ22" s="142">
        <f t="shared" si="52"/>
        <v>3.125</v>
      </c>
      <c r="AK22" s="142">
        <f t="shared" si="52"/>
        <v>6.25</v>
      </c>
      <c r="AL22" s="142">
        <f t="shared" si="52"/>
        <v>6.25</v>
      </c>
      <c r="AM22" s="143">
        <f t="shared" si="25"/>
        <v>32</v>
      </c>
      <c r="AN22" s="142">
        <f t="shared" ref="AN22:AR37" si="53">IF($AM22=0,0,AN76/$AM22*100)</f>
        <v>9.375</v>
      </c>
      <c r="AO22" s="142">
        <f t="shared" si="53"/>
        <v>6.25</v>
      </c>
      <c r="AP22" s="142">
        <f t="shared" si="53"/>
        <v>71.875</v>
      </c>
      <c r="AQ22" s="142">
        <f t="shared" si="53"/>
        <v>6.25</v>
      </c>
      <c r="AR22" s="142">
        <f t="shared" si="53"/>
        <v>6.25</v>
      </c>
      <c r="AS22" s="143">
        <f t="shared" si="27"/>
        <v>32</v>
      </c>
      <c r="AT22" s="142">
        <f t="shared" ref="AT22:AX37" si="54">IF($AS22=0,0,AT76/$AS22*100)</f>
        <v>87.5</v>
      </c>
      <c r="AU22" s="142">
        <f t="shared" si="54"/>
        <v>0</v>
      </c>
      <c r="AV22" s="142">
        <f t="shared" si="54"/>
        <v>0</v>
      </c>
      <c r="AW22" s="142">
        <f t="shared" si="54"/>
        <v>6.25</v>
      </c>
      <c r="AX22" s="142">
        <f t="shared" si="54"/>
        <v>6.25</v>
      </c>
      <c r="AY22" s="143">
        <f t="shared" si="29"/>
        <v>32</v>
      </c>
      <c r="AZ22" s="142">
        <f t="shared" ref="AZ22:BD37" si="55">IF($AY22=0,0,AZ76/$AY22*100)</f>
        <v>81.25</v>
      </c>
      <c r="BA22" s="142">
        <f t="shared" si="55"/>
        <v>3.125</v>
      </c>
      <c r="BB22" s="142">
        <f t="shared" si="55"/>
        <v>12.5</v>
      </c>
      <c r="BC22" s="142">
        <f t="shared" si="55"/>
        <v>3.125</v>
      </c>
      <c r="BD22" s="142">
        <f t="shared" si="55"/>
        <v>0</v>
      </c>
      <c r="BE22" s="143">
        <f t="shared" si="31"/>
        <v>32</v>
      </c>
      <c r="BF22" s="142">
        <f t="shared" ref="BF22:BK37" si="56">IF($BE22=0,0,BF76/$BE22*100)</f>
        <v>3.125</v>
      </c>
      <c r="BG22" s="142">
        <f t="shared" si="56"/>
        <v>71.875</v>
      </c>
      <c r="BH22" s="142">
        <f t="shared" si="56"/>
        <v>21.875</v>
      </c>
      <c r="BI22" s="142">
        <f t="shared" si="56"/>
        <v>0</v>
      </c>
      <c r="BJ22" s="142">
        <f t="shared" si="56"/>
        <v>0</v>
      </c>
      <c r="BK22" s="142">
        <f t="shared" si="56"/>
        <v>3.125</v>
      </c>
      <c r="BL22" s="143">
        <f t="shared" si="33"/>
        <v>32</v>
      </c>
      <c r="BM22" s="142">
        <f t="shared" si="48"/>
        <v>68.75</v>
      </c>
      <c r="BN22" s="142">
        <f t="shared" si="48"/>
        <v>0</v>
      </c>
      <c r="BO22" s="142">
        <f t="shared" si="48"/>
        <v>0</v>
      </c>
      <c r="BP22" s="142">
        <f t="shared" si="48"/>
        <v>0</v>
      </c>
      <c r="BQ22" s="142">
        <f t="shared" si="48"/>
        <v>0</v>
      </c>
      <c r="BR22" s="142">
        <f t="shared" si="48"/>
        <v>0</v>
      </c>
      <c r="BS22" s="142">
        <f t="shared" si="48"/>
        <v>9.375</v>
      </c>
      <c r="BT22" s="142">
        <f t="shared" si="48"/>
        <v>0</v>
      </c>
      <c r="BU22" s="142">
        <f t="shared" si="48"/>
        <v>3.125</v>
      </c>
      <c r="BV22" s="142">
        <f t="shared" si="48"/>
        <v>0</v>
      </c>
      <c r="BW22" s="142">
        <f t="shared" si="48"/>
        <v>0</v>
      </c>
      <c r="BX22" s="142">
        <f t="shared" si="48"/>
        <v>0</v>
      </c>
      <c r="BY22" s="142">
        <f t="shared" si="48"/>
        <v>0</v>
      </c>
      <c r="BZ22" s="142">
        <f t="shared" si="48"/>
        <v>6.25</v>
      </c>
      <c r="CA22" s="142">
        <f t="shared" si="48"/>
        <v>0</v>
      </c>
      <c r="CB22" s="142">
        <f t="shared" si="48"/>
        <v>0</v>
      </c>
      <c r="CC22" s="142">
        <f t="shared" si="48"/>
        <v>0</v>
      </c>
      <c r="CD22" s="142">
        <f t="shared" si="48"/>
        <v>3.125</v>
      </c>
      <c r="CE22" s="142">
        <f t="shared" si="48"/>
        <v>9.375</v>
      </c>
      <c r="CF22" s="143">
        <f t="shared" si="35"/>
        <v>32</v>
      </c>
      <c r="CG22" s="142">
        <f t="shared" ref="CG22:CI37" si="57">IF($CF22=0,0,CG76/$CF22*100)</f>
        <v>31.25</v>
      </c>
      <c r="CH22" s="142">
        <f t="shared" si="57"/>
        <v>68.75</v>
      </c>
      <c r="CI22" s="142">
        <f t="shared" si="57"/>
        <v>0</v>
      </c>
      <c r="CJ22" s="143">
        <f t="shared" si="37"/>
        <v>32</v>
      </c>
      <c r="CK22" s="142">
        <f t="shared" ref="CK22:CQ37" si="58">IF($CJ22=0,0,CK76/$CJ22*100)</f>
        <v>25</v>
      </c>
      <c r="CL22" s="142">
        <f t="shared" si="58"/>
        <v>50</v>
      </c>
      <c r="CM22" s="142">
        <f t="shared" si="58"/>
        <v>21.875</v>
      </c>
      <c r="CN22" s="142">
        <f t="shared" si="58"/>
        <v>0</v>
      </c>
      <c r="CO22" s="142">
        <f t="shared" si="58"/>
        <v>0</v>
      </c>
      <c r="CP22" s="142">
        <f t="shared" si="58"/>
        <v>0</v>
      </c>
      <c r="CQ22" s="142">
        <f t="shared" si="58"/>
        <v>3.125</v>
      </c>
      <c r="CR22" s="245">
        <v>3071.8064516129034</v>
      </c>
      <c r="CS22" s="143">
        <f t="shared" si="39"/>
        <v>32</v>
      </c>
      <c r="CT22" s="142">
        <f t="shared" ref="CT22:CZ37" si="59">IF($CS22=0,0,CT76/$CS22*100)</f>
        <v>75</v>
      </c>
      <c r="CU22" s="142">
        <f t="shared" si="59"/>
        <v>0</v>
      </c>
      <c r="CV22" s="142">
        <f t="shared" si="59"/>
        <v>3.125</v>
      </c>
      <c r="CW22" s="142">
        <f t="shared" si="59"/>
        <v>3.125</v>
      </c>
      <c r="CX22" s="142">
        <f t="shared" si="59"/>
        <v>0</v>
      </c>
      <c r="CY22" s="142">
        <f t="shared" si="59"/>
        <v>0</v>
      </c>
      <c r="CZ22" s="142">
        <f t="shared" si="59"/>
        <v>18.75</v>
      </c>
      <c r="DA22" s="245">
        <v>764.96153846153845</v>
      </c>
      <c r="DB22" s="143">
        <f t="shared" si="41"/>
        <v>32</v>
      </c>
      <c r="DC22" s="142">
        <f t="shared" ref="DC22:DI37" si="60">IF($DB22=0,0,DC76/$DB22*100)</f>
        <v>28.125</v>
      </c>
      <c r="DD22" s="142">
        <f t="shared" si="60"/>
        <v>25</v>
      </c>
      <c r="DE22" s="142">
        <f t="shared" si="60"/>
        <v>31.25</v>
      </c>
      <c r="DF22" s="142">
        <f t="shared" si="60"/>
        <v>0</v>
      </c>
      <c r="DG22" s="142">
        <f t="shared" si="60"/>
        <v>0</v>
      </c>
      <c r="DH22" s="142">
        <f t="shared" si="60"/>
        <v>0</v>
      </c>
      <c r="DI22" s="142">
        <f t="shared" si="60"/>
        <v>15.625</v>
      </c>
      <c r="DJ22" s="245">
        <v>3782.1481481481483</v>
      </c>
      <c r="DK22" s="143">
        <f t="shared" si="43"/>
        <v>32</v>
      </c>
      <c r="DL22" s="142">
        <f t="shared" ref="DL22:DR37" si="61">IF($DK22=0,0,DL76/$DK22*100)</f>
        <v>84.375</v>
      </c>
      <c r="DM22" s="142">
        <f t="shared" si="61"/>
        <v>9.375</v>
      </c>
      <c r="DN22" s="142">
        <f t="shared" si="61"/>
        <v>6.25</v>
      </c>
      <c r="DO22" s="142">
        <f t="shared" si="61"/>
        <v>0</v>
      </c>
      <c r="DP22" s="142">
        <f t="shared" si="61"/>
        <v>0</v>
      </c>
      <c r="DQ22" s="142">
        <f t="shared" si="61"/>
        <v>0</v>
      </c>
      <c r="DR22" s="142">
        <f t="shared" si="61"/>
        <v>0</v>
      </c>
      <c r="DS22" s="176">
        <v>0.8125</v>
      </c>
      <c r="DT22" s="143">
        <f t="shared" si="45"/>
        <v>32</v>
      </c>
      <c r="DU22" s="142">
        <f t="shared" ref="DU22:EA37" si="62">IF($DT22=0,0,DU76/$DT22*100)</f>
        <v>84.375</v>
      </c>
      <c r="DV22" s="142">
        <f t="shared" si="62"/>
        <v>12.5</v>
      </c>
      <c r="DW22" s="142">
        <f t="shared" si="62"/>
        <v>3.125</v>
      </c>
      <c r="DX22" s="142">
        <f t="shared" si="62"/>
        <v>0</v>
      </c>
      <c r="DY22" s="142">
        <f t="shared" si="62"/>
        <v>0</v>
      </c>
      <c r="DZ22" s="142">
        <f t="shared" si="62"/>
        <v>0</v>
      </c>
      <c r="EA22" s="142">
        <f t="shared" si="62"/>
        <v>0</v>
      </c>
      <c r="EB22" s="176">
        <v>0.34375</v>
      </c>
    </row>
    <row r="23" spans="1:132" ht="15" customHeight="1" x14ac:dyDescent="0.15">
      <c r="A23" s="150"/>
      <c r="B23" s="150"/>
      <c r="C23" s="244" t="s">
        <v>850</v>
      </c>
      <c r="D23" s="143">
        <f t="shared" si="17"/>
        <v>30</v>
      </c>
      <c r="E23" s="142">
        <f t="shared" si="49"/>
        <v>0</v>
      </c>
      <c r="F23" s="142">
        <f t="shared" si="49"/>
        <v>0</v>
      </c>
      <c r="G23" s="142">
        <f t="shared" si="49"/>
        <v>16.666666666666664</v>
      </c>
      <c r="H23" s="142">
        <f t="shared" si="49"/>
        <v>46.666666666666664</v>
      </c>
      <c r="I23" s="142">
        <f t="shared" si="49"/>
        <v>20</v>
      </c>
      <c r="J23" s="142">
        <f t="shared" si="49"/>
        <v>6.666666666666667</v>
      </c>
      <c r="K23" s="142">
        <f t="shared" si="49"/>
        <v>10</v>
      </c>
      <c r="L23" s="142">
        <f t="shared" si="49"/>
        <v>0</v>
      </c>
      <c r="M23" s="142">
        <f t="shared" si="49"/>
        <v>0</v>
      </c>
      <c r="N23" s="142">
        <f t="shared" si="49"/>
        <v>0</v>
      </c>
      <c r="O23" s="142">
        <f t="shared" si="49"/>
        <v>0</v>
      </c>
      <c r="P23" s="143">
        <f t="shared" si="19"/>
        <v>30</v>
      </c>
      <c r="Q23" s="142">
        <f t="shared" si="50"/>
        <v>10</v>
      </c>
      <c r="R23" s="142">
        <f t="shared" si="50"/>
        <v>3.3333333333333335</v>
      </c>
      <c r="S23" s="142">
        <f t="shared" si="50"/>
        <v>30</v>
      </c>
      <c r="T23" s="142">
        <f t="shared" si="50"/>
        <v>43.333333333333336</v>
      </c>
      <c r="U23" s="142">
        <f t="shared" si="50"/>
        <v>13.333333333333334</v>
      </c>
      <c r="V23" s="142">
        <f t="shared" si="50"/>
        <v>0</v>
      </c>
      <c r="W23" s="142">
        <f t="shared" si="50"/>
        <v>0</v>
      </c>
      <c r="X23" s="142">
        <f t="shared" si="50"/>
        <v>0</v>
      </c>
      <c r="Y23" s="142">
        <f t="shared" si="50"/>
        <v>0</v>
      </c>
      <c r="Z23" s="142">
        <f t="shared" si="50"/>
        <v>0</v>
      </c>
      <c r="AA23" s="143">
        <f t="shared" si="21"/>
        <v>30</v>
      </c>
      <c r="AB23" s="142">
        <f t="shared" si="51"/>
        <v>76.666666666666671</v>
      </c>
      <c r="AC23" s="142">
        <f t="shared" si="51"/>
        <v>0</v>
      </c>
      <c r="AD23" s="142">
        <f t="shared" si="51"/>
        <v>0</v>
      </c>
      <c r="AE23" s="142">
        <f t="shared" si="51"/>
        <v>20</v>
      </c>
      <c r="AF23" s="142">
        <f t="shared" si="51"/>
        <v>3.3333333333333335</v>
      </c>
      <c r="AG23" s="143">
        <f t="shared" si="23"/>
        <v>30</v>
      </c>
      <c r="AH23" s="142">
        <f t="shared" si="52"/>
        <v>83.333333333333343</v>
      </c>
      <c r="AI23" s="142">
        <f t="shared" si="52"/>
        <v>3.3333333333333335</v>
      </c>
      <c r="AJ23" s="142">
        <f t="shared" si="52"/>
        <v>3.3333333333333335</v>
      </c>
      <c r="AK23" s="142">
        <f t="shared" si="52"/>
        <v>3.3333333333333335</v>
      </c>
      <c r="AL23" s="142">
        <f t="shared" si="52"/>
        <v>6.666666666666667</v>
      </c>
      <c r="AM23" s="143">
        <f t="shared" si="25"/>
        <v>30</v>
      </c>
      <c r="AN23" s="142">
        <f t="shared" si="53"/>
        <v>6.666666666666667</v>
      </c>
      <c r="AO23" s="142">
        <f t="shared" si="53"/>
        <v>3.3333333333333335</v>
      </c>
      <c r="AP23" s="142">
        <f t="shared" si="53"/>
        <v>76.666666666666671</v>
      </c>
      <c r="AQ23" s="142">
        <f t="shared" si="53"/>
        <v>6.666666666666667</v>
      </c>
      <c r="AR23" s="142">
        <f t="shared" si="53"/>
        <v>6.666666666666667</v>
      </c>
      <c r="AS23" s="143">
        <f t="shared" si="27"/>
        <v>30</v>
      </c>
      <c r="AT23" s="142">
        <f t="shared" si="54"/>
        <v>90</v>
      </c>
      <c r="AU23" s="142">
        <f t="shared" si="54"/>
        <v>0</v>
      </c>
      <c r="AV23" s="142">
        <f t="shared" si="54"/>
        <v>3.3333333333333335</v>
      </c>
      <c r="AW23" s="142">
        <f t="shared" si="54"/>
        <v>3.3333333333333335</v>
      </c>
      <c r="AX23" s="142">
        <f t="shared" si="54"/>
        <v>3.3333333333333335</v>
      </c>
      <c r="AY23" s="143">
        <f t="shared" si="29"/>
        <v>30</v>
      </c>
      <c r="AZ23" s="142">
        <f t="shared" si="55"/>
        <v>93.333333333333329</v>
      </c>
      <c r="BA23" s="142">
        <f t="shared" si="55"/>
        <v>0</v>
      </c>
      <c r="BB23" s="142">
        <f t="shared" si="55"/>
        <v>3.3333333333333335</v>
      </c>
      <c r="BC23" s="142">
        <f t="shared" si="55"/>
        <v>0</v>
      </c>
      <c r="BD23" s="142">
        <f t="shared" si="55"/>
        <v>3.3333333333333335</v>
      </c>
      <c r="BE23" s="143">
        <f t="shared" si="31"/>
        <v>30</v>
      </c>
      <c r="BF23" s="142">
        <f t="shared" si="56"/>
        <v>6.666666666666667</v>
      </c>
      <c r="BG23" s="142">
        <f t="shared" si="56"/>
        <v>66.666666666666657</v>
      </c>
      <c r="BH23" s="142">
        <f t="shared" si="56"/>
        <v>23.333333333333332</v>
      </c>
      <c r="BI23" s="142">
        <f t="shared" si="56"/>
        <v>0</v>
      </c>
      <c r="BJ23" s="142">
        <f t="shared" si="56"/>
        <v>3.3333333333333335</v>
      </c>
      <c r="BK23" s="142">
        <f t="shared" si="56"/>
        <v>0</v>
      </c>
      <c r="BL23" s="143">
        <f t="shared" si="33"/>
        <v>30</v>
      </c>
      <c r="BM23" s="142">
        <f t="shared" si="48"/>
        <v>70</v>
      </c>
      <c r="BN23" s="142">
        <f t="shared" si="48"/>
        <v>0</v>
      </c>
      <c r="BO23" s="142">
        <f t="shared" si="48"/>
        <v>0</v>
      </c>
      <c r="BP23" s="142">
        <f t="shared" si="48"/>
        <v>0</v>
      </c>
      <c r="BQ23" s="142">
        <f t="shared" si="48"/>
        <v>0</v>
      </c>
      <c r="BR23" s="142">
        <f t="shared" si="48"/>
        <v>0</v>
      </c>
      <c r="BS23" s="142">
        <f t="shared" si="48"/>
        <v>3.3333333333333335</v>
      </c>
      <c r="BT23" s="142">
        <f t="shared" si="48"/>
        <v>3.3333333333333335</v>
      </c>
      <c r="BU23" s="142">
        <f t="shared" si="48"/>
        <v>0</v>
      </c>
      <c r="BV23" s="142">
        <f t="shared" si="48"/>
        <v>0</v>
      </c>
      <c r="BW23" s="142">
        <f t="shared" si="48"/>
        <v>0</v>
      </c>
      <c r="BX23" s="142">
        <f t="shared" si="48"/>
        <v>0</v>
      </c>
      <c r="BY23" s="142">
        <f t="shared" si="48"/>
        <v>0</v>
      </c>
      <c r="BZ23" s="142">
        <f t="shared" si="48"/>
        <v>0</v>
      </c>
      <c r="CA23" s="142">
        <f t="shared" si="48"/>
        <v>0</v>
      </c>
      <c r="CB23" s="142">
        <f t="shared" si="48"/>
        <v>0</v>
      </c>
      <c r="CC23" s="142">
        <f t="shared" si="48"/>
        <v>0</v>
      </c>
      <c r="CD23" s="142">
        <f t="shared" si="48"/>
        <v>6.666666666666667</v>
      </c>
      <c r="CE23" s="142">
        <f t="shared" si="48"/>
        <v>16.666666666666664</v>
      </c>
      <c r="CF23" s="143">
        <f t="shared" si="35"/>
        <v>30</v>
      </c>
      <c r="CG23" s="142">
        <f t="shared" si="57"/>
        <v>23.333333333333332</v>
      </c>
      <c r="CH23" s="142">
        <f t="shared" si="57"/>
        <v>76.666666666666671</v>
      </c>
      <c r="CI23" s="142">
        <f t="shared" si="57"/>
        <v>0</v>
      </c>
      <c r="CJ23" s="143">
        <f t="shared" si="37"/>
        <v>30</v>
      </c>
      <c r="CK23" s="142">
        <f t="shared" si="58"/>
        <v>20</v>
      </c>
      <c r="CL23" s="142">
        <f t="shared" si="58"/>
        <v>56.666666666666664</v>
      </c>
      <c r="CM23" s="142">
        <f t="shared" si="58"/>
        <v>6.666666666666667</v>
      </c>
      <c r="CN23" s="142">
        <f t="shared" si="58"/>
        <v>6.666666666666667</v>
      </c>
      <c r="CO23" s="142">
        <f t="shared" si="58"/>
        <v>0</v>
      </c>
      <c r="CP23" s="142">
        <f t="shared" si="58"/>
        <v>0</v>
      </c>
      <c r="CQ23" s="142">
        <f t="shared" si="58"/>
        <v>10</v>
      </c>
      <c r="CR23" s="245">
        <v>2823.8518518518517</v>
      </c>
      <c r="CS23" s="143">
        <f t="shared" si="39"/>
        <v>30</v>
      </c>
      <c r="CT23" s="142">
        <f t="shared" si="59"/>
        <v>80</v>
      </c>
      <c r="CU23" s="142">
        <f t="shared" si="59"/>
        <v>3.3333333333333335</v>
      </c>
      <c r="CV23" s="142">
        <f t="shared" si="59"/>
        <v>6.666666666666667</v>
      </c>
      <c r="CW23" s="142">
        <f t="shared" si="59"/>
        <v>0</v>
      </c>
      <c r="CX23" s="142">
        <f t="shared" si="59"/>
        <v>0</v>
      </c>
      <c r="CY23" s="142">
        <f t="shared" si="59"/>
        <v>0</v>
      </c>
      <c r="CZ23" s="142">
        <f t="shared" si="59"/>
        <v>10</v>
      </c>
      <c r="DA23" s="245">
        <v>685.25925925925924</v>
      </c>
      <c r="DB23" s="143">
        <f t="shared" si="41"/>
        <v>30</v>
      </c>
      <c r="DC23" s="142">
        <f t="shared" si="60"/>
        <v>10</v>
      </c>
      <c r="DD23" s="142">
        <f t="shared" si="60"/>
        <v>10</v>
      </c>
      <c r="DE23" s="142">
        <f t="shared" si="60"/>
        <v>46.666666666666664</v>
      </c>
      <c r="DF23" s="142">
        <f t="shared" si="60"/>
        <v>13.333333333333334</v>
      </c>
      <c r="DG23" s="142">
        <f t="shared" si="60"/>
        <v>0</v>
      </c>
      <c r="DH23" s="142">
        <f t="shared" si="60"/>
        <v>0</v>
      </c>
      <c r="DI23" s="142">
        <f t="shared" si="60"/>
        <v>20</v>
      </c>
      <c r="DJ23" s="245">
        <v>6656.5</v>
      </c>
      <c r="DK23" s="143">
        <f t="shared" si="43"/>
        <v>30</v>
      </c>
      <c r="DL23" s="142">
        <f t="shared" si="61"/>
        <v>80</v>
      </c>
      <c r="DM23" s="142">
        <f t="shared" si="61"/>
        <v>10</v>
      </c>
      <c r="DN23" s="142">
        <f t="shared" si="61"/>
        <v>3.3333333333333335</v>
      </c>
      <c r="DO23" s="142">
        <f t="shared" si="61"/>
        <v>3.3333333333333335</v>
      </c>
      <c r="DP23" s="142">
        <f t="shared" si="61"/>
        <v>0</v>
      </c>
      <c r="DQ23" s="142">
        <f t="shared" si="61"/>
        <v>3.3333333333333335</v>
      </c>
      <c r="DR23" s="142">
        <f t="shared" si="61"/>
        <v>0</v>
      </c>
      <c r="DS23" s="176">
        <v>1.7666666666666666</v>
      </c>
      <c r="DT23" s="143">
        <f t="shared" si="45"/>
        <v>30</v>
      </c>
      <c r="DU23" s="142">
        <f t="shared" si="62"/>
        <v>56.666666666666664</v>
      </c>
      <c r="DV23" s="142">
        <f t="shared" si="62"/>
        <v>43.333333333333336</v>
      </c>
      <c r="DW23" s="142">
        <f t="shared" si="62"/>
        <v>0</v>
      </c>
      <c r="DX23" s="142">
        <f t="shared" si="62"/>
        <v>0</v>
      </c>
      <c r="DY23" s="142">
        <f t="shared" si="62"/>
        <v>0</v>
      </c>
      <c r="DZ23" s="142">
        <f t="shared" si="62"/>
        <v>0</v>
      </c>
      <c r="EA23" s="142">
        <f t="shared" si="62"/>
        <v>0</v>
      </c>
      <c r="EB23" s="176">
        <v>1.1000000000000001</v>
      </c>
    </row>
    <row r="24" spans="1:132" ht="15" customHeight="1" x14ac:dyDescent="0.15">
      <c r="A24" s="150"/>
      <c r="B24" s="150"/>
      <c r="C24" s="244" t="s">
        <v>720</v>
      </c>
      <c r="D24" s="143">
        <f t="shared" si="17"/>
        <v>73</v>
      </c>
      <c r="E24" s="142">
        <f t="shared" si="49"/>
        <v>4.10958904109589</v>
      </c>
      <c r="F24" s="142">
        <f t="shared" si="49"/>
        <v>5.4794520547945202</v>
      </c>
      <c r="G24" s="142">
        <f t="shared" si="49"/>
        <v>15.068493150684931</v>
      </c>
      <c r="H24" s="142">
        <f t="shared" si="49"/>
        <v>34.246575342465754</v>
      </c>
      <c r="I24" s="142">
        <f t="shared" si="49"/>
        <v>20.547945205479451</v>
      </c>
      <c r="J24" s="142">
        <f t="shared" si="49"/>
        <v>10.95890410958904</v>
      </c>
      <c r="K24" s="142">
        <f t="shared" si="49"/>
        <v>6.8493150684931505</v>
      </c>
      <c r="L24" s="142">
        <f t="shared" si="49"/>
        <v>0</v>
      </c>
      <c r="M24" s="142">
        <f t="shared" si="49"/>
        <v>0</v>
      </c>
      <c r="N24" s="142">
        <f t="shared" si="49"/>
        <v>0</v>
      </c>
      <c r="O24" s="142">
        <f t="shared" si="49"/>
        <v>2.7397260273972601</v>
      </c>
      <c r="P24" s="143">
        <f t="shared" si="19"/>
        <v>73</v>
      </c>
      <c r="Q24" s="142">
        <f t="shared" si="50"/>
        <v>2.7397260273972601</v>
      </c>
      <c r="R24" s="142">
        <f t="shared" si="50"/>
        <v>8.2191780821917799</v>
      </c>
      <c r="S24" s="142">
        <f t="shared" si="50"/>
        <v>35.61643835616438</v>
      </c>
      <c r="T24" s="142">
        <f t="shared" si="50"/>
        <v>31.506849315068493</v>
      </c>
      <c r="U24" s="142">
        <f t="shared" si="50"/>
        <v>9.5890410958904102</v>
      </c>
      <c r="V24" s="142">
        <f t="shared" si="50"/>
        <v>4.10958904109589</v>
      </c>
      <c r="W24" s="142">
        <f t="shared" si="50"/>
        <v>5.4794520547945202</v>
      </c>
      <c r="X24" s="142">
        <f t="shared" si="50"/>
        <v>0</v>
      </c>
      <c r="Y24" s="142">
        <f t="shared" si="50"/>
        <v>0</v>
      </c>
      <c r="Z24" s="142">
        <f t="shared" si="50"/>
        <v>2.7397260273972601</v>
      </c>
      <c r="AA24" s="143">
        <f t="shared" si="21"/>
        <v>73</v>
      </c>
      <c r="AB24" s="142">
        <f t="shared" si="51"/>
        <v>80.821917808219183</v>
      </c>
      <c r="AC24" s="142">
        <f t="shared" si="51"/>
        <v>0</v>
      </c>
      <c r="AD24" s="142">
        <f t="shared" si="51"/>
        <v>2.7397260273972601</v>
      </c>
      <c r="AE24" s="142">
        <f t="shared" si="51"/>
        <v>16.43835616438356</v>
      </c>
      <c r="AF24" s="142">
        <f t="shared" si="51"/>
        <v>0</v>
      </c>
      <c r="AG24" s="143">
        <f t="shared" si="23"/>
        <v>73</v>
      </c>
      <c r="AH24" s="142">
        <f t="shared" si="52"/>
        <v>84.93150684931507</v>
      </c>
      <c r="AI24" s="142">
        <f t="shared" si="52"/>
        <v>0</v>
      </c>
      <c r="AJ24" s="142">
        <f t="shared" si="52"/>
        <v>6.8493150684931505</v>
      </c>
      <c r="AK24" s="142">
        <f t="shared" si="52"/>
        <v>6.8493150684931505</v>
      </c>
      <c r="AL24" s="142">
        <f t="shared" si="52"/>
        <v>1.3698630136986301</v>
      </c>
      <c r="AM24" s="143">
        <f t="shared" si="25"/>
        <v>73</v>
      </c>
      <c r="AN24" s="142">
        <f t="shared" si="53"/>
        <v>6.8493150684931505</v>
      </c>
      <c r="AO24" s="142">
        <f t="shared" si="53"/>
        <v>1.3698630136986301</v>
      </c>
      <c r="AP24" s="142">
        <f t="shared" si="53"/>
        <v>71.232876712328761</v>
      </c>
      <c r="AQ24" s="142">
        <f t="shared" si="53"/>
        <v>19.17808219178082</v>
      </c>
      <c r="AR24" s="142">
        <f t="shared" si="53"/>
        <v>1.3698630136986301</v>
      </c>
      <c r="AS24" s="143">
        <f t="shared" si="27"/>
        <v>73</v>
      </c>
      <c r="AT24" s="142">
        <f t="shared" si="54"/>
        <v>87.671232876712324</v>
      </c>
      <c r="AU24" s="142">
        <f t="shared" si="54"/>
        <v>0</v>
      </c>
      <c r="AV24" s="142">
        <f t="shared" si="54"/>
        <v>4.10958904109589</v>
      </c>
      <c r="AW24" s="142">
        <f t="shared" si="54"/>
        <v>5.4794520547945202</v>
      </c>
      <c r="AX24" s="142">
        <f t="shared" si="54"/>
        <v>2.7397260273972601</v>
      </c>
      <c r="AY24" s="143">
        <f t="shared" si="29"/>
        <v>73</v>
      </c>
      <c r="AZ24" s="142">
        <f t="shared" si="55"/>
        <v>63.013698630136986</v>
      </c>
      <c r="BA24" s="142">
        <f t="shared" si="55"/>
        <v>2.7397260273972601</v>
      </c>
      <c r="BB24" s="142">
        <f t="shared" si="55"/>
        <v>16.43835616438356</v>
      </c>
      <c r="BC24" s="142">
        <f t="shared" si="55"/>
        <v>15.068493150684931</v>
      </c>
      <c r="BD24" s="142">
        <f t="shared" si="55"/>
        <v>2.7397260273972601</v>
      </c>
      <c r="BE24" s="143">
        <f t="shared" si="31"/>
        <v>73</v>
      </c>
      <c r="BF24" s="142">
        <f t="shared" si="56"/>
        <v>4.10958904109589</v>
      </c>
      <c r="BG24" s="142">
        <f t="shared" si="56"/>
        <v>76.712328767123282</v>
      </c>
      <c r="BH24" s="142">
        <f t="shared" si="56"/>
        <v>17.80821917808219</v>
      </c>
      <c r="BI24" s="142">
        <f t="shared" si="56"/>
        <v>0</v>
      </c>
      <c r="BJ24" s="142">
        <f t="shared" si="56"/>
        <v>0</v>
      </c>
      <c r="BK24" s="142">
        <f t="shared" si="56"/>
        <v>1.3698630136986301</v>
      </c>
      <c r="BL24" s="143">
        <f t="shared" si="33"/>
        <v>73</v>
      </c>
      <c r="BM24" s="142">
        <f t="shared" si="48"/>
        <v>72.602739726027394</v>
      </c>
      <c r="BN24" s="142">
        <f t="shared" si="48"/>
        <v>0</v>
      </c>
      <c r="BO24" s="142">
        <f t="shared" si="48"/>
        <v>0</v>
      </c>
      <c r="BP24" s="142">
        <f t="shared" si="48"/>
        <v>0</v>
      </c>
      <c r="BQ24" s="142">
        <f t="shared" si="48"/>
        <v>0</v>
      </c>
      <c r="BR24" s="142">
        <f t="shared" si="48"/>
        <v>0</v>
      </c>
      <c r="BS24" s="142">
        <f t="shared" si="48"/>
        <v>2.7397260273972601</v>
      </c>
      <c r="BT24" s="142">
        <f t="shared" si="48"/>
        <v>1.3698630136986301</v>
      </c>
      <c r="BU24" s="142">
        <f t="shared" si="48"/>
        <v>1.3698630136986301</v>
      </c>
      <c r="BV24" s="142">
        <f t="shared" si="48"/>
        <v>0</v>
      </c>
      <c r="BW24" s="142">
        <f t="shared" si="48"/>
        <v>0</v>
      </c>
      <c r="BX24" s="142">
        <f t="shared" si="48"/>
        <v>0</v>
      </c>
      <c r="BY24" s="142">
        <f t="shared" si="48"/>
        <v>0</v>
      </c>
      <c r="BZ24" s="142">
        <f t="shared" si="48"/>
        <v>0</v>
      </c>
      <c r="CA24" s="142">
        <f t="shared" si="48"/>
        <v>0</v>
      </c>
      <c r="CB24" s="142">
        <f t="shared" si="48"/>
        <v>0</v>
      </c>
      <c r="CC24" s="142">
        <f t="shared" si="48"/>
        <v>0</v>
      </c>
      <c r="CD24" s="142">
        <f t="shared" si="48"/>
        <v>5.4794520547945202</v>
      </c>
      <c r="CE24" s="142">
        <f t="shared" si="48"/>
        <v>17.80821917808219</v>
      </c>
      <c r="CF24" s="143">
        <f t="shared" si="35"/>
        <v>73</v>
      </c>
      <c r="CG24" s="142">
        <f t="shared" si="57"/>
        <v>21.917808219178081</v>
      </c>
      <c r="CH24" s="142">
        <f t="shared" si="57"/>
        <v>78.082191780821915</v>
      </c>
      <c r="CI24" s="142">
        <f t="shared" si="57"/>
        <v>0</v>
      </c>
      <c r="CJ24" s="143">
        <f t="shared" si="37"/>
        <v>73</v>
      </c>
      <c r="CK24" s="142">
        <f t="shared" si="58"/>
        <v>27.397260273972602</v>
      </c>
      <c r="CL24" s="142">
        <f t="shared" si="58"/>
        <v>27.397260273972602</v>
      </c>
      <c r="CM24" s="142">
        <f t="shared" si="58"/>
        <v>15.068493150684931</v>
      </c>
      <c r="CN24" s="142">
        <f t="shared" si="58"/>
        <v>19.17808219178082</v>
      </c>
      <c r="CO24" s="142">
        <f t="shared" si="58"/>
        <v>0</v>
      </c>
      <c r="CP24" s="142">
        <f t="shared" si="58"/>
        <v>0</v>
      </c>
      <c r="CQ24" s="142">
        <f t="shared" si="58"/>
        <v>10.95890410958904</v>
      </c>
      <c r="CR24" s="245">
        <v>4858.4615384615381</v>
      </c>
      <c r="CS24" s="143">
        <f t="shared" si="39"/>
        <v>73</v>
      </c>
      <c r="CT24" s="142">
        <f t="shared" si="59"/>
        <v>79.452054794520549</v>
      </c>
      <c r="CU24" s="142">
        <f t="shared" si="59"/>
        <v>2.7397260273972601</v>
      </c>
      <c r="CV24" s="142">
        <f t="shared" si="59"/>
        <v>2.7397260273972601</v>
      </c>
      <c r="CW24" s="142">
        <f t="shared" si="59"/>
        <v>0</v>
      </c>
      <c r="CX24" s="142">
        <f t="shared" si="59"/>
        <v>0</v>
      </c>
      <c r="CY24" s="142">
        <f t="shared" si="59"/>
        <v>0</v>
      </c>
      <c r="CZ24" s="142">
        <f t="shared" si="59"/>
        <v>15.068493150684931</v>
      </c>
      <c r="DA24" s="245">
        <v>350.85483870967744</v>
      </c>
      <c r="DB24" s="143">
        <f t="shared" si="41"/>
        <v>73</v>
      </c>
      <c r="DC24" s="142">
        <f t="shared" si="60"/>
        <v>13.698630136986301</v>
      </c>
      <c r="DD24" s="142">
        <f t="shared" si="60"/>
        <v>13.698630136986301</v>
      </c>
      <c r="DE24" s="142">
        <f t="shared" si="60"/>
        <v>21.917808219178081</v>
      </c>
      <c r="DF24" s="142">
        <f t="shared" si="60"/>
        <v>39.726027397260275</v>
      </c>
      <c r="DG24" s="142">
        <f t="shared" si="60"/>
        <v>0</v>
      </c>
      <c r="DH24" s="142">
        <f t="shared" si="60"/>
        <v>0</v>
      </c>
      <c r="DI24" s="142">
        <f t="shared" si="60"/>
        <v>10.95890410958904</v>
      </c>
      <c r="DJ24" s="245">
        <v>8875.6615384615379</v>
      </c>
      <c r="DK24" s="143">
        <f t="shared" si="43"/>
        <v>73</v>
      </c>
      <c r="DL24" s="142">
        <f t="shared" si="61"/>
        <v>87.671232876712324</v>
      </c>
      <c r="DM24" s="142">
        <f t="shared" si="61"/>
        <v>4.10958904109589</v>
      </c>
      <c r="DN24" s="142">
        <f t="shared" si="61"/>
        <v>5.4794520547945202</v>
      </c>
      <c r="DO24" s="142">
        <f t="shared" si="61"/>
        <v>2.7397260273972601</v>
      </c>
      <c r="DP24" s="142">
        <f t="shared" si="61"/>
        <v>0</v>
      </c>
      <c r="DQ24" s="142">
        <f t="shared" si="61"/>
        <v>0</v>
      </c>
      <c r="DR24" s="142">
        <f t="shared" si="61"/>
        <v>0</v>
      </c>
      <c r="DS24" s="176">
        <v>0.79452054794520544</v>
      </c>
      <c r="DT24" s="143">
        <f t="shared" si="45"/>
        <v>73</v>
      </c>
      <c r="DU24" s="142">
        <f t="shared" si="62"/>
        <v>73.972602739726028</v>
      </c>
      <c r="DV24" s="142">
        <f t="shared" si="62"/>
        <v>24.657534246575342</v>
      </c>
      <c r="DW24" s="142">
        <f t="shared" si="62"/>
        <v>0</v>
      </c>
      <c r="DX24" s="142">
        <f t="shared" si="62"/>
        <v>1.3698630136986301</v>
      </c>
      <c r="DY24" s="142">
        <f t="shared" si="62"/>
        <v>0</v>
      </c>
      <c r="DZ24" s="142">
        <f t="shared" si="62"/>
        <v>0</v>
      </c>
      <c r="EA24" s="142">
        <f t="shared" si="62"/>
        <v>0</v>
      </c>
      <c r="EB24" s="176">
        <v>0.68493150684931503</v>
      </c>
    </row>
    <row r="25" spans="1:132" ht="15" customHeight="1" x14ac:dyDescent="0.15">
      <c r="A25" s="150"/>
      <c r="B25" s="150"/>
      <c r="C25" s="244" t="s">
        <v>851</v>
      </c>
      <c r="D25" s="143">
        <f t="shared" si="17"/>
        <v>3</v>
      </c>
      <c r="E25" s="142">
        <f t="shared" si="49"/>
        <v>0</v>
      </c>
      <c r="F25" s="142">
        <f t="shared" si="49"/>
        <v>0</v>
      </c>
      <c r="G25" s="142">
        <f t="shared" si="49"/>
        <v>33.333333333333329</v>
      </c>
      <c r="H25" s="142">
        <f t="shared" si="49"/>
        <v>0</v>
      </c>
      <c r="I25" s="142">
        <f t="shared" si="49"/>
        <v>66.666666666666657</v>
      </c>
      <c r="J25" s="142">
        <f t="shared" si="49"/>
        <v>0</v>
      </c>
      <c r="K25" s="142">
        <f t="shared" si="49"/>
        <v>0</v>
      </c>
      <c r="L25" s="142">
        <f t="shared" si="49"/>
        <v>0</v>
      </c>
      <c r="M25" s="142">
        <f t="shared" si="49"/>
        <v>0</v>
      </c>
      <c r="N25" s="142">
        <f t="shared" si="49"/>
        <v>0</v>
      </c>
      <c r="O25" s="142">
        <f t="shared" si="49"/>
        <v>0</v>
      </c>
      <c r="P25" s="143">
        <f t="shared" si="19"/>
        <v>3</v>
      </c>
      <c r="Q25" s="142">
        <f t="shared" si="50"/>
        <v>0</v>
      </c>
      <c r="R25" s="142">
        <f t="shared" si="50"/>
        <v>0</v>
      </c>
      <c r="S25" s="142">
        <f t="shared" si="50"/>
        <v>100</v>
      </c>
      <c r="T25" s="142">
        <f t="shared" si="50"/>
        <v>0</v>
      </c>
      <c r="U25" s="142">
        <f t="shared" si="50"/>
        <v>0</v>
      </c>
      <c r="V25" s="142">
        <f t="shared" si="50"/>
        <v>0</v>
      </c>
      <c r="W25" s="142">
        <f t="shared" si="50"/>
        <v>0</v>
      </c>
      <c r="X25" s="142">
        <f t="shared" si="50"/>
        <v>0</v>
      </c>
      <c r="Y25" s="142">
        <f t="shared" si="50"/>
        <v>0</v>
      </c>
      <c r="Z25" s="142">
        <f t="shared" si="50"/>
        <v>0</v>
      </c>
      <c r="AA25" s="143">
        <f t="shared" si="21"/>
        <v>3</v>
      </c>
      <c r="AB25" s="142">
        <f t="shared" si="51"/>
        <v>66.666666666666657</v>
      </c>
      <c r="AC25" s="142">
        <f t="shared" si="51"/>
        <v>0</v>
      </c>
      <c r="AD25" s="142">
        <f t="shared" si="51"/>
        <v>0</v>
      </c>
      <c r="AE25" s="142">
        <f t="shared" si="51"/>
        <v>33.333333333333329</v>
      </c>
      <c r="AF25" s="142">
        <f t="shared" si="51"/>
        <v>0</v>
      </c>
      <c r="AG25" s="143">
        <f t="shared" si="23"/>
        <v>3</v>
      </c>
      <c r="AH25" s="142">
        <f t="shared" si="52"/>
        <v>33.333333333333329</v>
      </c>
      <c r="AI25" s="142">
        <f t="shared" si="52"/>
        <v>0</v>
      </c>
      <c r="AJ25" s="142">
        <f t="shared" si="52"/>
        <v>0</v>
      </c>
      <c r="AK25" s="142">
        <f t="shared" si="52"/>
        <v>66.666666666666657</v>
      </c>
      <c r="AL25" s="142">
        <f t="shared" si="52"/>
        <v>0</v>
      </c>
      <c r="AM25" s="143">
        <f t="shared" si="25"/>
        <v>3</v>
      </c>
      <c r="AN25" s="142">
        <f t="shared" si="53"/>
        <v>0</v>
      </c>
      <c r="AO25" s="142">
        <f t="shared" si="53"/>
        <v>0</v>
      </c>
      <c r="AP25" s="142">
        <f t="shared" si="53"/>
        <v>66.666666666666657</v>
      </c>
      <c r="AQ25" s="142">
        <f t="shared" si="53"/>
        <v>33.333333333333329</v>
      </c>
      <c r="AR25" s="142">
        <f t="shared" si="53"/>
        <v>0</v>
      </c>
      <c r="AS25" s="143">
        <f t="shared" si="27"/>
        <v>3</v>
      </c>
      <c r="AT25" s="142">
        <f t="shared" si="54"/>
        <v>33.333333333333329</v>
      </c>
      <c r="AU25" s="142">
        <f t="shared" si="54"/>
        <v>0</v>
      </c>
      <c r="AV25" s="142">
        <f t="shared" si="54"/>
        <v>0</v>
      </c>
      <c r="AW25" s="142">
        <f t="shared" si="54"/>
        <v>66.666666666666657</v>
      </c>
      <c r="AX25" s="142">
        <f t="shared" si="54"/>
        <v>0</v>
      </c>
      <c r="AY25" s="143">
        <f t="shared" si="29"/>
        <v>3</v>
      </c>
      <c r="AZ25" s="142">
        <f t="shared" si="55"/>
        <v>33.333333333333329</v>
      </c>
      <c r="BA25" s="142">
        <f t="shared" si="55"/>
        <v>0</v>
      </c>
      <c r="BB25" s="142">
        <f t="shared" si="55"/>
        <v>33.333333333333329</v>
      </c>
      <c r="BC25" s="142">
        <f t="shared" si="55"/>
        <v>33.333333333333329</v>
      </c>
      <c r="BD25" s="142">
        <f t="shared" si="55"/>
        <v>0</v>
      </c>
      <c r="BE25" s="143">
        <f t="shared" si="31"/>
        <v>3</v>
      </c>
      <c r="BF25" s="142">
        <f t="shared" si="56"/>
        <v>33.333333333333329</v>
      </c>
      <c r="BG25" s="142">
        <f t="shared" si="56"/>
        <v>66.666666666666657</v>
      </c>
      <c r="BH25" s="142">
        <f t="shared" si="56"/>
        <v>0</v>
      </c>
      <c r="BI25" s="142">
        <f t="shared" si="56"/>
        <v>0</v>
      </c>
      <c r="BJ25" s="142">
        <f t="shared" si="56"/>
        <v>0</v>
      </c>
      <c r="BK25" s="142">
        <f t="shared" si="56"/>
        <v>0</v>
      </c>
      <c r="BL25" s="143">
        <f t="shared" si="33"/>
        <v>3</v>
      </c>
      <c r="BM25" s="142">
        <f t="shared" si="48"/>
        <v>100</v>
      </c>
      <c r="BN25" s="142">
        <f t="shared" si="48"/>
        <v>0</v>
      </c>
      <c r="BO25" s="142">
        <f t="shared" si="48"/>
        <v>0</v>
      </c>
      <c r="BP25" s="142">
        <f t="shared" si="48"/>
        <v>0</v>
      </c>
      <c r="BQ25" s="142">
        <f t="shared" si="48"/>
        <v>0</v>
      </c>
      <c r="BR25" s="142">
        <f t="shared" si="48"/>
        <v>0</v>
      </c>
      <c r="BS25" s="142">
        <f t="shared" si="48"/>
        <v>0</v>
      </c>
      <c r="BT25" s="142">
        <f t="shared" si="48"/>
        <v>0</v>
      </c>
      <c r="BU25" s="142">
        <f t="shared" si="48"/>
        <v>0</v>
      </c>
      <c r="BV25" s="142">
        <f t="shared" si="48"/>
        <v>0</v>
      </c>
      <c r="BW25" s="142">
        <f t="shared" si="48"/>
        <v>0</v>
      </c>
      <c r="BX25" s="142">
        <f t="shared" si="48"/>
        <v>0</v>
      </c>
      <c r="BY25" s="142">
        <f t="shared" si="48"/>
        <v>0</v>
      </c>
      <c r="BZ25" s="142">
        <f t="shared" si="48"/>
        <v>0</v>
      </c>
      <c r="CA25" s="142">
        <f t="shared" si="48"/>
        <v>0</v>
      </c>
      <c r="CB25" s="142">
        <f t="shared" si="48"/>
        <v>0</v>
      </c>
      <c r="CC25" s="142">
        <f t="shared" si="48"/>
        <v>0</v>
      </c>
      <c r="CD25" s="142">
        <f t="shared" si="48"/>
        <v>0</v>
      </c>
      <c r="CE25" s="142">
        <f t="shared" si="48"/>
        <v>0</v>
      </c>
      <c r="CF25" s="143">
        <f t="shared" si="35"/>
        <v>3</v>
      </c>
      <c r="CG25" s="142">
        <f t="shared" si="57"/>
        <v>33.333333333333329</v>
      </c>
      <c r="CH25" s="142">
        <f t="shared" si="57"/>
        <v>66.666666666666657</v>
      </c>
      <c r="CI25" s="142">
        <f t="shared" si="57"/>
        <v>0</v>
      </c>
      <c r="CJ25" s="143">
        <f t="shared" si="37"/>
        <v>3</v>
      </c>
      <c r="CK25" s="142">
        <f t="shared" si="58"/>
        <v>0</v>
      </c>
      <c r="CL25" s="142">
        <f t="shared" si="58"/>
        <v>33.333333333333329</v>
      </c>
      <c r="CM25" s="142">
        <f t="shared" si="58"/>
        <v>0</v>
      </c>
      <c r="CN25" s="142">
        <f t="shared" si="58"/>
        <v>0</v>
      </c>
      <c r="CO25" s="142">
        <f t="shared" si="58"/>
        <v>0</v>
      </c>
      <c r="CP25" s="142">
        <f t="shared" si="58"/>
        <v>0</v>
      </c>
      <c r="CQ25" s="142">
        <f t="shared" si="58"/>
        <v>66.666666666666657</v>
      </c>
      <c r="CR25" s="245">
        <v>4280</v>
      </c>
      <c r="CS25" s="143">
        <f t="shared" si="39"/>
        <v>3</v>
      </c>
      <c r="CT25" s="142">
        <f t="shared" si="59"/>
        <v>33.333333333333329</v>
      </c>
      <c r="CU25" s="142">
        <f t="shared" si="59"/>
        <v>0</v>
      </c>
      <c r="CV25" s="142">
        <f t="shared" si="59"/>
        <v>0</v>
      </c>
      <c r="CW25" s="142">
        <f t="shared" si="59"/>
        <v>0</v>
      </c>
      <c r="CX25" s="142">
        <f t="shared" si="59"/>
        <v>0</v>
      </c>
      <c r="CY25" s="142">
        <f t="shared" si="59"/>
        <v>0</v>
      </c>
      <c r="CZ25" s="142">
        <f t="shared" si="59"/>
        <v>66.666666666666657</v>
      </c>
      <c r="DA25" s="245">
        <v>0</v>
      </c>
      <c r="DB25" s="143">
        <f t="shared" si="41"/>
        <v>3</v>
      </c>
      <c r="DC25" s="142">
        <f t="shared" si="60"/>
        <v>0</v>
      </c>
      <c r="DD25" s="142">
        <f t="shared" si="60"/>
        <v>0</v>
      </c>
      <c r="DE25" s="142">
        <f t="shared" si="60"/>
        <v>0</v>
      </c>
      <c r="DF25" s="142">
        <f t="shared" si="60"/>
        <v>33.333333333333329</v>
      </c>
      <c r="DG25" s="142">
        <f t="shared" si="60"/>
        <v>0</v>
      </c>
      <c r="DH25" s="142">
        <f t="shared" si="60"/>
        <v>0</v>
      </c>
      <c r="DI25" s="142">
        <f t="shared" si="60"/>
        <v>66.666666666666657</v>
      </c>
      <c r="DJ25" s="245">
        <v>12426</v>
      </c>
      <c r="DK25" s="143">
        <f t="shared" si="43"/>
        <v>3</v>
      </c>
      <c r="DL25" s="142">
        <f t="shared" si="61"/>
        <v>100</v>
      </c>
      <c r="DM25" s="142">
        <f t="shared" si="61"/>
        <v>0</v>
      </c>
      <c r="DN25" s="142">
        <f t="shared" si="61"/>
        <v>0</v>
      </c>
      <c r="DO25" s="142">
        <f t="shared" si="61"/>
        <v>0</v>
      </c>
      <c r="DP25" s="142">
        <f t="shared" si="61"/>
        <v>0</v>
      </c>
      <c r="DQ25" s="142">
        <f t="shared" si="61"/>
        <v>0</v>
      </c>
      <c r="DR25" s="142">
        <f t="shared" si="61"/>
        <v>0</v>
      </c>
      <c r="DS25" s="176">
        <v>0</v>
      </c>
      <c r="DT25" s="143">
        <f t="shared" si="45"/>
        <v>3</v>
      </c>
      <c r="DU25" s="142">
        <f t="shared" si="62"/>
        <v>33.333333333333329</v>
      </c>
      <c r="DV25" s="142">
        <f t="shared" si="62"/>
        <v>66.666666666666657</v>
      </c>
      <c r="DW25" s="142">
        <f t="shared" si="62"/>
        <v>0</v>
      </c>
      <c r="DX25" s="142">
        <f t="shared" si="62"/>
        <v>0</v>
      </c>
      <c r="DY25" s="142">
        <f t="shared" si="62"/>
        <v>0</v>
      </c>
      <c r="DZ25" s="142">
        <f t="shared" si="62"/>
        <v>0</v>
      </c>
      <c r="EA25" s="142">
        <f t="shared" si="62"/>
        <v>0</v>
      </c>
      <c r="EB25" s="176">
        <v>1.6666666666666667</v>
      </c>
    </row>
    <row r="26" spans="1:132" ht="15" customHeight="1" x14ac:dyDescent="0.15">
      <c r="A26" s="150"/>
      <c r="B26" s="236"/>
      <c r="C26" s="152" t="s">
        <v>852</v>
      </c>
      <c r="D26" s="147">
        <f t="shared" si="17"/>
        <v>140</v>
      </c>
      <c r="E26" s="133">
        <f t="shared" si="49"/>
        <v>7.1428571428571423</v>
      </c>
      <c r="F26" s="133">
        <f t="shared" si="49"/>
        <v>8.5714285714285712</v>
      </c>
      <c r="G26" s="133">
        <f t="shared" si="49"/>
        <v>21.428571428571427</v>
      </c>
      <c r="H26" s="133">
        <f t="shared" si="49"/>
        <v>23.571428571428569</v>
      </c>
      <c r="I26" s="133">
        <f t="shared" si="49"/>
        <v>27.857142857142858</v>
      </c>
      <c r="J26" s="133">
        <f t="shared" si="49"/>
        <v>5.7142857142857144</v>
      </c>
      <c r="K26" s="133">
        <f t="shared" si="49"/>
        <v>2.8571428571428572</v>
      </c>
      <c r="L26" s="133">
        <f t="shared" si="49"/>
        <v>0</v>
      </c>
      <c r="M26" s="133">
        <f t="shared" si="49"/>
        <v>0</v>
      </c>
      <c r="N26" s="133">
        <f t="shared" si="49"/>
        <v>0</v>
      </c>
      <c r="O26" s="133">
        <f t="shared" si="49"/>
        <v>2.8571428571428572</v>
      </c>
      <c r="P26" s="147">
        <f t="shared" si="19"/>
        <v>140</v>
      </c>
      <c r="Q26" s="133">
        <f t="shared" si="50"/>
        <v>10.714285714285714</v>
      </c>
      <c r="R26" s="133">
        <f t="shared" si="50"/>
        <v>21.428571428571427</v>
      </c>
      <c r="S26" s="133">
        <f t="shared" si="50"/>
        <v>26.428571428571431</v>
      </c>
      <c r="T26" s="133">
        <f t="shared" si="50"/>
        <v>24.285714285714285</v>
      </c>
      <c r="U26" s="133">
        <f t="shared" si="50"/>
        <v>7.8571428571428568</v>
      </c>
      <c r="V26" s="133">
        <f t="shared" si="50"/>
        <v>5</v>
      </c>
      <c r="W26" s="133">
        <f t="shared" si="50"/>
        <v>1.4285714285714286</v>
      </c>
      <c r="X26" s="133">
        <f t="shared" si="50"/>
        <v>0.7142857142857143</v>
      </c>
      <c r="Y26" s="133">
        <f t="shared" si="50"/>
        <v>0</v>
      </c>
      <c r="Z26" s="133">
        <f t="shared" si="50"/>
        <v>2.1428571428571428</v>
      </c>
      <c r="AA26" s="147">
        <f t="shared" si="21"/>
        <v>140</v>
      </c>
      <c r="AB26" s="133">
        <f t="shared" si="51"/>
        <v>80</v>
      </c>
      <c r="AC26" s="133">
        <f t="shared" si="51"/>
        <v>0</v>
      </c>
      <c r="AD26" s="133">
        <f t="shared" si="51"/>
        <v>2.8571428571428572</v>
      </c>
      <c r="AE26" s="133">
        <f t="shared" si="51"/>
        <v>15</v>
      </c>
      <c r="AF26" s="133">
        <f t="shared" si="51"/>
        <v>2.1428571428571428</v>
      </c>
      <c r="AG26" s="147">
        <f t="shared" si="23"/>
        <v>140</v>
      </c>
      <c r="AH26" s="133">
        <f t="shared" si="52"/>
        <v>85.714285714285708</v>
      </c>
      <c r="AI26" s="133">
        <f t="shared" si="52"/>
        <v>0</v>
      </c>
      <c r="AJ26" s="133">
        <f t="shared" si="52"/>
        <v>5</v>
      </c>
      <c r="AK26" s="133">
        <f t="shared" si="52"/>
        <v>7.1428571428571423</v>
      </c>
      <c r="AL26" s="133">
        <f t="shared" si="52"/>
        <v>2.1428571428571428</v>
      </c>
      <c r="AM26" s="147">
        <f t="shared" si="25"/>
        <v>140</v>
      </c>
      <c r="AN26" s="133">
        <f t="shared" si="53"/>
        <v>19.285714285714288</v>
      </c>
      <c r="AO26" s="133">
        <f t="shared" si="53"/>
        <v>3.5714285714285712</v>
      </c>
      <c r="AP26" s="133">
        <f t="shared" si="53"/>
        <v>60.714285714285708</v>
      </c>
      <c r="AQ26" s="133">
        <f t="shared" si="53"/>
        <v>12.142857142857142</v>
      </c>
      <c r="AR26" s="133">
        <f t="shared" si="53"/>
        <v>4.2857142857142856</v>
      </c>
      <c r="AS26" s="147">
        <f t="shared" si="27"/>
        <v>140</v>
      </c>
      <c r="AT26" s="133">
        <f t="shared" si="54"/>
        <v>90</v>
      </c>
      <c r="AU26" s="133">
        <f t="shared" si="54"/>
        <v>0</v>
      </c>
      <c r="AV26" s="133">
        <f t="shared" si="54"/>
        <v>3.5714285714285712</v>
      </c>
      <c r="AW26" s="133">
        <f t="shared" si="54"/>
        <v>3.5714285714285712</v>
      </c>
      <c r="AX26" s="133">
        <f t="shared" si="54"/>
        <v>2.8571428571428572</v>
      </c>
      <c r="AY26" s="147">
        <f t="shared" si="29"/>
        <v>140</v>
      </c>
      <c r="AZ26" s="133">
        <f t="shared" si="55"/>
        <v>82.142857142857139</v>
      </c>
      <c r="BA26" s="133">
        <f t="shared" si="55"/>
        <v>1.4285714285714286</v>
      </c>
      <c r="BB26" s="133">
        <f t="shared" si="55"/>
        <v>10</v>
      </c>
      <c r="BC26" s="133">
        <f t="shared" si="55"/>
        <v>4.2857142857142856</v>
      </c>
      <c r="BD26" s="133">
        <f t="shared" si="55"/>
        <v>2.1428571428571428</v>
      </c>
      <c r="BE26" s="147">
        <f t="shared" si="31"/>
        <v>140</v>
      </c>
      <c r="BF26" s="133">
        <f t="shared" si="56"/>
        <v>4.2857142857142856</v>
      </c>
      <c r="BG26" s="133">
        <f t="shared" si="56"/>
        <v>76.428571428571416</v>
      </c>
      <c r="BH26" s="133">
        <f t="shared" si="56"/>
        <v>17.142857142857142</v>
      </c>
      <c r="BI26" s="133">
        <f t="shared" si="56"/>
        <v>0.7142857142857143</v>
      </c>
      <c r="BJ26" s="133">
        <f t="shared" si="56"/>
        <v>0.7142857142857143</v>
      </c>
      <c r="BK26" s="133">
        <f t="shared" si="56"/>
        <v>0.7142857142857143</v>
      </c>
      <c r="BL26" s="147">
        <f t="shared" si="33"/>
        <v>140</v>
      </c>
      <c r="BM26" s="133">
        <f t="shared" si="48"/>
        <v>77.142857142857153</v>
      </c>
      <c r="BN26" s="133">
        <f t="shared" si="48"/>
        <v>0</v>
      </c>
      <c r="BO26" s="133">
        <f t="shared" si="48"/>
        <v>0</v>
      </c>
      <c r="BP26" s="133">
        <f t="shared" si="48"/>
        <v>0</v>
      </c>
      <c r="BQ26" s="133">
        <f t="shared" si="48"/>
        <v>0</v>
      </c>
      <c r="BR26" s="133">
        <f t="shared" si="48"/>
        <v>0</v>
      </c>
      <c r="BS26" s="133">
        <f t="shared" si="48"/>
        <v>2.8571428571428572</v>
      </c>
      <c r="BT26" s="133">
        <f t="shared" si="48"/>
        <v>0.7142857142857143</v>
      </c>
      <c r="BU26" s="133">
        <f t="shared" si="48"/>
        <v>0</v>
      </c>
      <c r="BV26" s="133">
        <f t="shared" si="48"/>
        <v>1.4285714285714286</v>
      </c>
      <c r="BW26" s="133">
        <f t="shared" si="48"/>
        <v>0</v>
      </c>
      <c r="BX26" s="133">
        <f t="shared" si="48"/>
        <v>0</v>
      </c>
      <c r="BY26" s="133">
        <f t="shared" si="48"/>
        <v>0.7142857142857143</v>
      </c>
      <c r="BZ26" s="133">
        <f t="shared" si="48"/>
        <v>0</v>
      </c>
      <c r="CA26" s="133">
        <f t="shared" si="48"/>
        <v>0</v>
      </c>
      <c r="CB26" s="133">
        <f t="shared" si="48"/>
        <v>0</v>
      </c>
      <c r="CC26" s="133">
        <f t="shared" si="48"/>
        <v>0</v>
      </c>
      <c r="CD26" s="133">
        <f t="shared" si="48"/>
        <v>4.2857142857142856</v>
      </c>
      <c r="CE26" s="133">
        <f t="shared" si="48"/>
        <v>12.857142857142856</v>
      </c>
      <c r="CF26" s="147">
        <f t="shared" si="35"/>
        <v>140</v>
      </c>
      <c r="CG26" s="133">
        <f t="shared" si="57"/>
        <v>20</v>
      </c>
      <c r="CH26" s="133">
        <f t="shared" si="57"/>
        <v>77.142857142857153</v>
      </c>
      <c r="CI26" s="133">
        <f t="shared" si="57"/>
        <v>2.8571428571428572</v>
      </c>
      <c r="CJ26" s="147">
        <f t="shared" si="37"/>
        <v>140</v>
      </c>
      <c r="CK26" s="133">
        <f t="shared" si="58"/>
        <v>16.428571428571427</v>
      </c>
      <c r="CL26" s="133">
        <f t="shared" si="58"/>
        <v>38.571428571428577</v>
      </c>
      <c r="CM26" s="133">
        <f t="shared" si="58"/>
        <v>11.428571428571429</v>
      </c>
      <c r="CN26" s="133">
        <f t="shared" si="58"/>
        <v>12.142857142857142</v>
      </c>
      <c r="CO26" s="133">
        <f t="shared" si="58"/>
        <v>0.7142857142857143</v>
      </c>
      <c r="CP26" s="133">
        <f t="shared" si="58"/>
        <v>0</v>
      </c>
      <c r="CQ26" s="133">
        <f t="shared" si="58"/>
        <v>20.714285714285715</v>
      </c>
      <c r="CR26" s="238">
        <v>4331.9009009009005</v>
      </c>
      <c r="CS26" s="147">
        <f t="shared" si="39"/>
        <v>140</v>
      </c>
      <c r="CT26" s="133">
        <f t="shared" si="59"/>
        <v>63.571428571428569</v>
      </c>
      <c r="CU26" s="133">
        <f t="shared" si="59"/>
        <v>0</v>
      </c>
      <c r="CV26" s="133">
        <f t="shared" si="59"/>
        <v>4.2857142857142856</v>
      </c>
      <c r="CW26" s="133">
        <f t="shared" si="59"/>
        <v>0</v>
      </c>
      <c r="CX26" s="133">
        <f t="shared" si="59"/>
        <v>0</v>
      </c>
      <c r="CY26" s="133">
        <f t="shared" si="59"/>
        <v>0</v>
      </c>
      <c r="CZ26" s="133">
        <f t="shared" si="59"/>
        <v>32.142857142857146</v>
      </c>
      <c r="DA26" s="238">
        <v>449.34736842105264</v>
      </c>
      <c r="DB26" s="147">
        <f t="shared" si="41"/>
        <v>140</v>
      </c>
      <c r="DC26" s="133">
        <f t="shared" si="60"/>
        <v>19.285714285714288</v>
      </c>
      <c r="DD26" s="133">
        <f t="shared" si="60"/>
        <v>13.571428571428571</v>
      </c>
      <c r="DE26" s="133">
        <f t="shared" si="60"/>
        <v>27.857142857142858</v>
      </c>
      <c r="DF26" s="133">
        <f t="shared" si="60"/>
        <v>12.857142857142856</v>
      </c>
      <c r="DG26" s="133">
        <f t="shared" si="60"/>
        <v>0</v>
      </c>
      <c r="DH26" s="133">
        <f t="shared" si="60"/>
        <v>0</v>
      </c>
      <c r="DI26" s="133">
        <f t="shared" si="60"/>
        <v>26.428571428571431</v>
      </c>
      <c r="DJ26" s="238">
        <v>5886.7766990291266</v>
      </c>
      <c r="DK26" s="147">
        <f t="shared" si="43"/>
        <v>140</v>
      </c>
      <c r="DL26" s="133">
        <f t="shared" si="61"/>
        <v>90</v>
      </c>
      <c r="DM26" s="133">
        <f t="shared" si="61"/>
        <v>5.7142857142857144</v>
      </c>
      <c r="DN26" s="133">
        <f t="shared" si="61"/>
        <v>2.8571428571428572</v>
      </c>
      <c r="DO26" s="133">
        <f t="shared" si="61"/>
        <v>0.7142857142857143</v>
      </c>
      <c r="DP26" s="133">
        <f t="shared" si="61"/>
        <v>0</v>
      </c>
      <c r="DQ26" s="133">
        <f t="shared" si="61"/>
        <v>0.7142857142857143</v>
      </c>
      <c r="DR26" s="133">
        <f t="shared" si="61"/>
        <v>0</v>
      </c>
      <c r="DS26" s="134">
        <v>0.6</v>
      </c>
      <c r="DT26" s="147">
        <f t="shared" si="45"/>
        <v>140</v>
      </c>
      <c r="DU26" s="133">
        <f t="shared" si="62"/>
        <v>77.857142857142861</v>
      </c>
      <c r="DV26" s="133">
        <f t="shared" si="62"/>
        <v>20.714285714285715</v>
      </c>
      <c r="DW26" s="133">
        <f t="shared" si="62"/>
        <v>1.4285714285714286</v>
      </c>
      <c r="DX26" s="133">
        <f t="shared" si="62"/>
        <v>0</v>
      </c>
      <c r="DY26" s="133">
        <f t="shared" si="62"/>
        <v>0</v>
      </c>
      <c r="DZ26" s="133">
        <f t="shared" si="62"/>
        <v>0</v>
      </c>
      <c r="EA26" s="133">
        <f t="shared" si="62"/>
        <v>0</v>
      </c>
      <c r="EB26" s="134">
        <v>0.5</v>
      </c>
    </row>
    <row r="27" spans="1:132" ht="15" customHeight="1" x14ac:dyDescent="0.15">
      <c r="A27" s="150"/>
      <c r="B27" s="242" t="s">
        <v>970</v>
      </c>
      <c r="C27" s="243" t="s">
        <v>847</v>
      </c>
      <c r="D27" s="143">
        <f t="shared" si="17"/>
        <v>32</v>
      </c>
      <c r="E27" s="142">
        <f t="shared" si="49"/>
        <v>0</v>
      </c>
      <c r="F27" s="142">
        <f t="shared" si="49"/>
        <v>0</v>
      </c>
      <c r="G27" s="142">
        <f t="shared" si="49"/>
        <v>6.25</v>
      </c>
      <c r="H27" s="142">
        <f t="shared" si="49"/>
        <v>28.125</v>
      </c>
      <c r="I27" s="142">
        <f t="shared" si="49"/>
        <v>31.25</v>
      </c>
      <c r="J27" s="142">
        <f t="shared" si="49"/>
        <v>15.625</v>
      </c>
      <c r="K27" s="142">
        <f t="shared" si="49"/>
        <v>9.375</v>
      </c>
      <c r="L27" s="142">
        <f t="shared" si="49"/>
        <v>0</v>
      </c>
      <c r="M27" s="142">
        <f t="shared" si="49"/>
        <v>3.125</v>
      </c>
      <c r="N27" s="142">
        <f t="shared" si="49"/>
        <v>0</v>
      </c>
      <c r="O27" s="142">
        <f t="shared" si="49"/>
        <v>6.25</v>
      </c>
      <c r="P27" s="143">
        <f t="shared" si="19"/>
        <v>32</v>
      </c>
      <c r="Q27" s="142">
        <f t="shared" si="50"/>
        <v>6.25</v>
      </c>
      <c r="R27" s="142">
        <f t="shared" si="50"/>
        <v>12.5</v>
      </c>
      <c r="S27" s="142">
        <f t="shared" si="50"/>
        <v>25</v>
      </c>
      <c r="T27" s="142">
        <f t="shared" si="50"/>
        <v>25</v>
      </c>
      <c r="U27" s="142">
        <f t="shared" si="50"/>
        <v>21.875</v>
      </c>
      <c r="V27" s="142">
        <f t="shared" si="50"/>
        <v>3.125</v>
      </c>
      <c r="W27" s="142">
        <f t="shared" si="50"/>
        <v>0</v>
      </c>
      <c r="X27" s="142">
        <f t="shared" si="50"/>
        <v>0</v>
      </c>
      <c r="Y27" s="142">
        <f t="shared" si="50"/>
        <v>0</v>
      </c>
      <c r="Z27" s="142">
        <f t="shared" si="50"/>
        <v>6.25</v>
      </c>
      <c r="AA27" s="143">
        <f t="shared" si="21"/>
        <v>32</v>
      </c>
      <c r="AB27" s="142">
        <f t="shared" si="51"/>
        <v>81.25</v>
      </c>
      <c r="AC27" s="142">
        <f t="shared" si="51"/>
        <v>0</v>
      </c>
      <c r="AD27" s="142">
        <f t="shared" si="51"/>
        <v>0</v>
      </c>
      <c r="AE27" s="142">
        <f t="shared" si="51"/>
        <v>15.625</v>
      </c>
      <c r="AF27" s="142">
        <f t="shared" si="51"/>
        <v>3.125</v>
      </c>
      <c r="AG27" s="143">
        <f t="shared" si="23"/>
        <v>32</v>
      </c>
      <c r="AH27" s="142">
        <f t="shared" si="52"/>
        <v>65.625</v>
      </c>
      <c r="AI27" s="142">
        <f t="shared" si="52"/>
        <v>0</v>
      </c>
      <c r="AJ27" s="142">
        <f t="shared" si="52"/>
        <v>21.875</v>
      </c>
      <c r="AK27" s="142">
        <f t="shared" si="52"/>
        <v>6.25</v>
      </c>
      <c r="AL27" s="142">
        <f t="shared" si="52"/>
        <v>6.25</v>
      </c>
      <c r="AM27" s="143">
        <f t="shared" si="25"/>
        <v>32</v>
      </c>
      <c r="AN27" s="142">
        <f t="shared" si="53"/>
        <v>3.125</v>
      </c>
      <c r="AO27" s="142">
        <f t="shared" si="53"/>
        <v>3.125</v>
      </c>
      <c r="AP27" s="142">
        <f t="shared" si="53"/>
        <v>71.875</v>
      </c>
      <c r="AQ27" s="142">
        <f t="shared" si="53"/>
        <v>18.75</v>
      </c>
      <c r="AR27" s="142">
        <f t="shared" si="53"/>
        <v>3.125</v>
      </c>
      <c r="AS27" s="143">
        <f t="shared" si="27"/>
        <v>32</v>
      </c>
      <c r="AT27" s="142">
        <f t="shared" si="54"/>
        <v>71.875</v>
      </c>
      <c r="AU27" s="142">
        <f t="shared" si="54"/>
        <v>3.125</v>
      </c>
      <c r="AV27" s="142">
        <f t="shared" si="54"/>
        <v>6.25</v>
      </c>
      <c r="AW27" s="142">
        <f t="shared" si="54"/>
        <v>9.375</v>
      </c>
      <c r="AX27" s="142">
        <f t="shared" si="54"/>
        <v>9.375</v>
      </c>
      <c r="AY27" s="143">
        <f t="shared" si="29"/>
        <v>32</v>
      </c>
      <c r="AZ27" s="142">
        <f t="shared" si="55"/>
        <v>56.25</v>
      </c>
      <c r="BA27" s="142">
        <f t="shared" si="55"/>
        <v>3.125</v>
      </c>
      <c r="BB27" s="142">
        <f t="shared" si="55"/>
        <v>12.5</v>
      </c>
      <c r="BC27" s="142">
        <f t="shared" si="55"/>
        <v>15.625</v>
      </c>
      <c r="BD27" s="142">
        <f t="shared" si="55"/>
        <v>12.5</v>
      </c>
      <c r="BE27" s="143">
        <f t="shared" si="31"/>
        <v>32</v>
      </c>
      <c r="BF27" s="142">
        <f t="shared" si="56"/>
        <v>3.125</v>
      </c>
      <c r="BG27" s="142">
        <f t="shared" si="56"/>
        <v>78.125</v>
      </c>
      <c r="BH27" s="142">
        <f t="shared" si="56"/>
        <v>18.75</v>
      </c>
      <c r="BI27" s="142">
        <f t="shared" si="56"/>
        <v>0</v>
      </c>
      <c r="BJ27" s="142">
        <f t="shared" si="56"/>
        <v>0</v>
      </c>
      <c r="BK27" s="142">
        <f t="shared" si="56"/>
        <v>0</v>
      </c>
      <c r="BL27" s="143">
        <f t="shared" si="33"/>
        <v>32</v>
      </c>
      <c r="BM27" s="142">
        <f t="shared" si="48"/>
        <v>75</v>
      </c>
      <c r="BN27" s="142">
        <f t="shared" si="48"/>
        <v>0</v>
      </c>
      <c r="BO27" s="142">
        <f t="shared" si="48"/>
        <v>0</v>
      </c>
      <c r="BP27" s="142">
        <f t="shared" si="48"/>
        <v>0</v>
      </c>
      <c r="BQ27" s="142">
        <f t="shared" si="48"/>
        <v>0</v>
      </c>
      <c r="BR27" s="142">
        <f t="shared" si="48"/>
        <v>0</v>
      </c>
      <c r="BS27" s="142">
        <f t="shared" si="48"/>
        <v>3.125</v>
      </c>
      <c r="BT27" s="142">
        <f t="shared" si="48"/>
        <v>3.125</v>
      </c>
      <c r="BU27" s="142">
        <f t="shared" si="48"/>
        <v>0</v>
      </c>
      <c r="BV27" s="142">
        <f t="shared" si="48"/>
        <v>3.125</v>
      </c>
      <c r="BW27" s="142">
        <f t="shared" si="48"/>
        <v>0</v>
      </c>
      <c r="BX27" s="142">
        <f t="shared" si="48"/>
        <v>0</v>
      </c>
      <c r="BY27" s="142">
        <f t="shared" si="48"/>
        <v>0</v>
      </c>
      <c r="BZ27" s="142">
        <f t="shared" si="48"/>
        <v>3.125</v>
      </c>
      <c r="CA27" s="142">
        <f t="shared" si="48"/>
        <v>0</v>
      </c>
      <c r="CB27" s="142">
        <f t="shared" si="48"/>
        <v>0</v>
      </c>
      <c r="CC27" s="142">
        <f t="shared" si="48"/>
        <v>0</v>
      </c>
      <c r="CD27" s="142">
        <f t="shared" si="48"/>
        <v>6.25</v>
      </c>
      <c r="CE27" s="142">
        <f t="shared" si="48"/>
        <v>6.25</v>
      </c>
      <c r="CF27" s="143">
        <f t="shared" si="35"/>
        <v>32</v>
      </c>
      <c r="CG27" s="142">
        <f t="shared" si="57"/>
        <v>18.75</v>
      </c>
      <c r="CH27" s="142">
        <f t="shared" si="57"/>
        <v>81.25</v>
      </c>
      <c r="CI27" s="142">
        <f t="shared" si="57"/>
        <v>0</v>
      </c>
      <c r="CJ27" s="143">
        <f t="shared" si="37"/>
        <v>29</v>
      </c>
      <c r="CK27" s="142">
        <f t="shared" si="58"/>
        <v>27.586206896551722</v>
      </c>
      <c r="CL27" s="142">
        <f t="shared" si="58"/>
        <v>31.03448275862069</v>
      </c>
      <c r="CM27" s="142">
        <f t="shared" si="58"/>
        <v>17.241379310344829</v>
      </c>
      <c r="CN27" s="142">
        <f t="shared" si="58"/>
        <v>24.137931034482758</v>
      </c>
      <c r="CO27" s="142">
        <f t="shared" si="58"/>
        <v>0</v>
      </c>
      <c r="CP27" s="142">
        <f t="shared" si="58"/>
        <v>0</v>
      </c>
      <c r="CQ27" s="142">
        <f t="shared" si="58"/>
        <v>0</v>
      </c>
      <c r="CR27" s="245">
        <v>5690.4482758620688</v>
      </c>
      <c r="CS27" s="143">
        <f t="shared" si="39"/>
        <v>29</v>
      </c>
      <c r="CT27" s="142">
        <f t="shared" si="59"/>
        <v>86.206896551724128</v>
      </c>
      <c r="CU27" s="142">
        <f t="shared" si="59"/>
        <v>0</v>
      </c>
      <c r="CV27" s="142">
        <f t="shared" si="59"/>
        <v>3.4482758620689653</v>
      </c>
      <c r="CW27" s="142">
        <f t="shared" si="59"/>
        <v>3.4482758620689653</v>
      </c>
      <c r="CX27" s="142">
        <f t="shared" si="59"/>
        <v>0</v>
      </c>
      <c r="CY27" s="142">
        <f t="shared" si="59"/>
        <v>0</v>
      </c>
      <c r="CZ27" s="142">
        <f t="shared" si="59"/>
        <v>6.8965517241379306</v>
      </c>
      <c r="DA27" s="245">
        <v>815.92592592592598</v>
      </c>
      <c r="DB27" s="143">
        <f t="shared" si="41"/>
        <v>29</v>
      </c>
      <c r="DC27" s="142">
        <f t="shared" si="60"/>
        <v>48.275862068965516</v>
      </c>
      <c r="DD27" s="142">
        <f t="shared" si="60"/>
        <v>13.793103448275861</v>
      </c>
      <c r="DE27" s="142">
        <f t="shared" si="60"/>
        <v>20.689655172413794</v>
      </c>
      <c r="DF27" s="142">
        <f t="shared" si="60"/>
        <v>17.241379310344829</v>
      </c>
      <c r="DG27" s="142">
        <f t="shared" si="60"/>
        <v>0</v>
      </c>
      <c r="DH27" s="142">
        <f t="shared" si="60"/>
        <v>0</v>
      </c>
      <c r="DI27" s="142">
        <f t="shared" si="60"/>
        <v>0</v>
      </c>
      <c r="DJ27" s="245">
        <v>4346.2068965517237</v>
      </c>
      <c r="DK27" s="143">
        <f t="shared" si="43"/>
        <v>29</v>
      </c>
      <c r="DL27" s="142">
        <f t="shared" si="61"/>
        <v>79.310344827586206</v>
      </c>
      <c r="DM27" s="142">
        <f t="shared" si="61"/>
        <v>13.793103448275861</v>
      </c>
      <c r="DN27" s="142">
        <f t="shared" si="61"/>
        <v>6.8965517241379306</v>
      </c>
      <c r="DO27" s="142">
        <f t="shared" si="61"/>
        <v>0</v>
      </c>
      <c r="DP27" s="142">
        <f t="shared" si="61"/>
        <v>0</v>
      </c>
      <c r="DQ27" s="142">
        <f t="shared" si="61"/>
        <v>0</v>
      </c>
      <c r="DR27" s="142">
        <f t="shared" si="61"/>
        <v>0</v>
      </c>
      <c r="DS27" s="176">
        <v>0.7931034482758621</v>
      </c>
      <c r="DT27" s="143">
        <f t="shared" si="45"/>
        <v>29</v>
      </c>
      <c r="DU27" s="142">
        <f t="shared" si="62"/>
        <v>89.65517241379311</v>
      </c>
      <c r="DV27" s="142">
        <f t="shared" si="62"/>
        <v>6.8965517241379306</v>
      </c>
      <c r="DW27" s="142">
        <f t="shared" si="62"/>
        <v>3.4482758620689653</v>
      </c>
      <c r="DX27" s="142">
        <f t="shared" si="62"/>
        <v>0</v>
      </c>
      <c r="DY27" s="142">
        <f t="shared" si="62"/>
        <v>0</v>
      </c>
      <c r="DZ27" s="142">
        <f t="shared" si="62"/>
        <v>0</v>
      </c>
      <c r="EA27" s="142">
        <f t="shared" si="62"/>
        <v>0</v>
      </c>
      <c r="EB27" s="176">
        <v>0.48275862068965519</v>
      </c>
    </row>
    <row r="28" spans="1:132" ht="15" customHeight="1" x14ac:dyDescent="0.15">
      <c r="A28" s="150"/>
      <c r="B28" s="150"/>
      <c r="C28" s="244" t="s">
        <v>848</v>
      </c>
      <c r="D28" s="143">
        <f t="shared" si="17"/>
        <v>24</v>
      </c>
      <c r="E28" s="142">
        <f t="shared" si="49"/>
        <v>4.1666666666666661</v>
      </c>
      <c r="F28" s="142">
        <f t="shared" si="49"/>
        <v>0</v>
      </c>
      <c r="G28" s="142">
        <f t="shared" si="49"/>
        <v>16.666666666666664</v>
      </c>
      <c r="H28" s="142">
        <f t="shared" si="49"/>
        <v>33.333333333333329</v>
      </c>
      <c r="I28" s="142">
        <f t="shared" si="49"/>
        <v>25</v>
      </c>
      <c r="J28" s="142">
        <f t="shared" si="49"/>
        <v>8.3333333333333321</v>
      </c>
      <c r="K28" s="142">
        <f t="shared" si="49"/>
        <v>12.5</v>
      </c>
      <c r="L28" s="142">
        <f t="shared" si="49"/>
        <v>0</v>
      </c>
      <c r="M28" s="142">
        <f t="shared" si="49"/>
        <v>0</v>
      </c>
      <c r="N28" s="142">
        <f t="shared" si="49"/>
        <v>0</v>
      </c>
      <c r="O28" s="142">
        <f t="shared" si="49"/>
        <v>0</v>
      </c>
      <c r="P28" s="143">
        <f t="shared" si="19"/>
        <v>24</v>
      </c>
      <c r="Q28" s="142">
        <f t="shared" si="50"/>
        <v>12.5</v>
      </c>
      <c r="R28" s="142">
        <f t="shared" si="50"/>
        <v>25</v>
      </c>
      <c r="S28" s="142">
        <f t="shared" si="50"/>
        <v>20.833333333333336</v>
      </c>
      <c r="T28" s="142">
        <f t="shared" si="50"/>
        <v>20.833333333333336</v>
      </c>
      <c r="U28" s="142">
        <f t="shared" si="50"/>
        <v>16.666666666666664</v>
      </c>
      <c r="V28" s="142">
        <f t="shared" si="50"/>
        <v>4.1666666666666661</v>
      </c>
      <c r="W28" s="142">
        <f t="shared" si="50"/>
        <v>0</v>
      </c>
      <c r="X28" s="142">
        <f t="shared" si="50"/>
        <v>0</v>
      </c>
      <c r="Y28" s="142">
        <f t="shared" si="50"/>
        <v>0</v>
      </c>
      <c r="Z28" s="142">
        <f t="shared" si="50"/>
        <v>0</v>
      </c>
      <c r="AA28" s="143">
        <f t="shared" si="21"/>
        <v>24</v>
      </c>
      <c r="AB28" s="142">
        <f t="shared" si="51"/>
        <v>75</v>
      </c>
      <c r="AC28" s="142">
        <f t="shared" si="51"/>
        <v>4.1666666666666661</v>
      </c>
      <c r="AD28" s="142">
        <f t="shared" si="51"/>
        <v>8.3333333333333321</v>
      </c>
      <c r="AE28" s="142">
        <f t="shared" si="51"/>
        <v>12.5</v>
      </c>
      <c r="AF28" s="142">
        <f t="shared" si="51"/>
        <v>0</v>
      </c>
      <c r="AG28" s="143">
        <f t="shared" si="23"/>
        <v>24</v>
      </c>
      <c r="AH28" s="142">
        <f t="shared" si="52"/>
        <v>83.333333333333343</v>
      </c>
      <c r="AI28" s="142">
        <f t="shared" si="52"/>
        <v>0</v>
      </c>
      <c r="AJ28" s="142">
        <f t="shared" si="52"/>
        <v>4.1666666666666661</v>
      </c>
      <c r="AK28" s="142">
        <f t="shared" si="52"/>
        <v>12.5</v>
      </c>
      <c r="AL28" s="142">
        <f t="shared" si="52"/>
        <v>0</v>
      </c>
      <c r="AM28" s="143">
        <f t="shared" si="25"/>
        <v>24</v>
      </c>
      <c r="AN28" s="142">
        <f t="shared" si="53"/>
        <v>8.3333333333333321</v>
      </c>
      <c r="AO28" s="142">
        <f t="shared" si="53"/>
        <v>8.3333333333333321</v>
      </c>
      <c r="AP28" s="142">
        <f t="shared" si="53"/>
        <v>79.166666666666657</v>
      </c>
      <c r="AQ28" s="142">
        <f t="shared" si="53"/>
        <v>0</v>
      </c>
      <c r="AR28" s="142">
        <f t="shared" si="53"/>
        <v>4.1666666666666661</v>
      </c>
      <c r="AS28" s="143">
        <f t="shared" si="27"/>
        <v>24</v>
      </c>
      <c r="AT28" s="142">
        <f t="shared" si="54"/>
        <v>70.833333333333343</v>
      </c>
      <c r="AU28" s="142">
        <f t="shared" si="54"/>
        <v>0</v>
      </c>
      <c r="AV28" s="142">
        <f t="shared" si="54"/>
        <v>25</v>
      </c>
      <c r="AW28" s="142">
        <f t="shared" si="54"/>
        <v>4.1666666666666661</v>
      </c>
      <c r="AX28" s="142">
        <f t="shared" si="54"/>
        <v>0</v>
      </c>
      <c r="AY28" s="143">
        <f t="shared" si="29"/>
        <v>24</v>
      </c>
      <c r="AZ28" s="142">
        <f t="shared" si="55"/>
        <v>70.833333333333343</v>
      </c>
      <c r="BA28" s="142">
        <f t="shared" si="55"/>
        <v>0</v>
      </c>
      <c r="BB28" s="142">
        <f t="shared" si="55"/>
        <v>25</v>
      </c>
      <c r="BC28" s="142">
        <f t="shared" si="55"/>
        <v>0</v>
      </c>
      <c r="BD28" s="142">
        <f t="shared" si="55"/>
        <v>4.1666666666666661</v>
      </c>
      <c r="BE28" s="143">
        <f t="shared" si="31"/>
        <v>24</v>
      </c>
      <c r="BF28" s="142">
        <f t="shared" si="56"/>
        <v>16.666666666666664</v>
      </c>
      <c r="BG28" s="142">
        <f t="shared" si="56"/>
        <v>54.166666666666664</v>
      </c>
      <c r="BH28" s="142">
        <f t="shared" si="56"/>
        <v>29.166666666666668</v>
      </c>
      <c r="BI28" s="142">
        <f t="shared" si="56"/>
        <v>0</v>
      </c>
      <c r="BJ28" s="142">
        <f t="shared" si="56"/>
        <v>0</v>
      </c>
      <c r="BK28" s="142">
        <f t="shared" si="56"/>
        <v>0</v>
      </c>
      <c r="BL28" s="143">
        <f t="shared" si="33"/>
        <v>24</v>
      </c>
      <c r="BM28" s="142">
        <f t="shared" si="48"/>
        <v>70.833333333333343</v>
      </c>
      <c r="BN28" s="142">
        <f t="shared" si="48"/>
        <v>0</v>
      </c>
      <c r="BO28" s="142">
        <f t="shared" si="48"/>
        <v>0</v>
      </c>
      <c r="BP28" s="142">
        <f t="shared" si="48"/>
        <v>0</v>
      </c>
      <c r="BQ28" s="142">
        <f t="shared" si="48"/>
        <v>0</v>
      </c>
      <c r="BR28" s="142">
        <f t="shared" si="48"/>
        <v>0</v>
      </c>
      <c r="BS28" s="142">
        <f t="shared" si="48"/>
        <v>0</v>
      </c>
      <c r="BT28" s="142">
        <f t="shared" si="48"/>
        <v>4.1666666666666661</v>
      </c>
      <c r="BU28" s="142">
        <f t="shared" si="48"/>
        <v>4.1666666666666661</v>
      </c>
      <c r="BV28" s="142">
        <f t="shared" si="48"/>
        <v>4.1666666666666661</v>
      </c>
      <c r="BW28" s="142">
        <f t="shared" si="48"/>
        <v>0</v>
      </c>
      <c r="BX28" s="142">
        <f t="shared" si="48"/>
        <v>0</v>
      </c>
      <c r="BY28" s="142">
        <f t="shared" si="48"/>
        <v>0</v>
      </c>
      <c r="BZ28" s="142">
        <f t="shared" si="48"/>
        <v>4.1666666666666661</v>
      </c>
      <c r="CA28" s="142">
        <f t="shared" si="48"/>
        <v>0</v>
      </c>
      <c r="CB28" s="142">
        <f t="shared" si="48"/>
        <v>0</v>
      </c>
      <c r="CC28" s="142">
        <f t="shared" si="48"/>
        <v>0</v>
      </c>
      <c r="CD28" s="142">
        <f t="shared" si="48"/>
        <v>0</v>
      </c>
      <c r="CE28" s="142">
        <f t="shared" si="48"/>
        <v>16.666666666666664</v>
      </c>
      <c r="CF28" s="143">
        <f t="shared" si="35"/>
        <v>24</v>
      </c>
      <c r="CG28" s="142">
        <f t="shared" si="57"/>
        <v>20.833333333333336</v>
      </c>
      <c r="CH28" s="142">
        <f t="shared" si="57"/>
        <v>75</v>
      </c>
      <c r="CI28" s="142">
        <f t="shared" si="57"/>
        <v>4.1666666666666661</v>
      </c>
      <c r="CJ28" s="143">
        <f t="shared" si="37"/>
        <v>24</v>
      </c>
      <c r="CK28" s="142">
        <f t="shared" si="58"/>
        <v>8.3333333333333321</v>
      </c>
      <c r="CL28" s="142">
        <f t="shared" si="58"/>
        <v>70.833333333333343</v>
      </c>
      <c r="CM28" s="142">
        <f t="shared" si="58"/>
        <v>12.5</v>
      </c>
      <c r="CN28" s="142">
        <f t="shared" si="58"/>
        <v>4.1666666666666661</v>
      </c>
      <c r="CO28" s="142">
        <f t="shared" si="58"/>
        <v>0</v>
      </c>
      <c r="CP28" s="142">
        <f t="shared" si="58"/>
        <v>0</v>
      </c>
      <c r="CQ28" s="142">
        <f t="shared" si="58"/>
        <v>4.1666666666666661</v>
      </c>
      <c r="CR28" s="245">
        <v>3355.086956521739</v>
      </c>
      <c r="CS28" s="143">
        <f t="shared" si="39"/>
        <v>24</v>
      </c>
      <c r="CT28" s="142">
        <f t="shared" si="59"/>
        <v>75</v>
      </c>
      <c r="CU28" s="142">
        <f t="shared" si="59"/>
        <v>0</v>
      </c>
      <c r="CV28" s="142">
        <f t="shared" si="59"/>
        <v>0</v>
      </c>
      <c r="CW28" s="142">
        <f t="shared" si="59"/>
        <v>0</v>
      </c>
      <c r="CX28" s="142">
        <f t="shared" si="59"/>
        <v>0</v>
      </c>
      <c r="CY28" s="142">
        <f t="shared" si="59"/>
        <v>0</v>
      </c>
      <c r="CZ28" s="142">
        <f t="shared" si="59"/>
        <v>25</v>
      </c>
      <c r="DA28" s="245">
        <v>0</v>
      </c>
      <c r="DB28" s="143">
        <f t="shared" si="41"/>
        <v>24</v>
      </c>
      <c r="DC28" s="142">
        <f t="shared" si="60"/>
        <v>33.333333333333329</v>
      </c>
      <c r="DD28" s="142">
        <f t="shared" si="60"/>
        <v>8.3333333333333321</v>
      </c>
      <c r="DE28" s="142">
        <f t="shared" si="60"/>
        <v>25</v>
      </c>
      <c r="DF28" s="142">
        <f t="shared" si="60"/>
        <v>8.3333333333333321</v>
      </c>
      <c r="DG28" s="142">
        <f t="shared" si="60"/>
        <v>0</v>
      </c>
      <c r="DH28" s="142">
        <f t="shared" si="60"/>
        <v>0</v>
      </c>
      <c r="DI28" s="142">
        <f t="shared" si="60"/>
        <v>25</v>
      </c>
      <c r="DJ28" s="245">
        <v>4241.6111111111113</v>
      </c>
      <c r="DK28" s="143">
        <f t="shared" si="43"/>
        <v>24</v>
      </c>
      <c r="DL28" s="142">
        <f t="shared" si="61"/>
        <v>83.333333333333343</v>
      </c>
      <c r="DM28" s="142">
        <f t="shared" si="61"/>
        <v>4.1666666666666661</v>
      </c>
      <c r="DN28" s="142">
        <f t="shared" si="61"/>
        <v>12.5</v>
      </c>
      <c r="DO28" s="142">
        <f t="shared" si="61"/>
        <v>0</v>
      </c>
      <c r="DP28" s="142">
        <f t="shared" si="61"/>
        <v>0</v>
      </c>
      <c r="DQ28" s="142">
        <f t="shared" si="61"/>
        <v>0</v>
      </c>
      <c r="DR28" s="142">
        <f t="shared" si="61"/>
        <v>0</v>
      </c>
      <c r="DS28" s="176">
        <v>0.79166666666666663</v>
      </c>
      <c r="DT28" s="143">
        <f t="shared" si="45"/>
        <v>24</v>
      </c>
      <c r="DU28" s="142">
        <f t="shared" si="62"/>
        <v>83.333333333333343</v>
      </c>
      <c r="DV28" s="142">
        <f t="shared" si="62"/>
        <v>16.666666666666664</v>
      </c>
      <c r="DW28" s="142">
        <f t="shared" si="62"/>
        <v>0</v>
      </c>
      <c r="DX28" s="142">
        <f t="shared" si="62"/>
        <v>0</v>
      </c>
      <c r="DY28" s="142">
        <f t="shared" si="62"/>
        <v>0</v>
      </c>
      <c r="DZ28" s="142">
        <f t="shared" si="62"/>
        <v>0</v>
      </c>
      <c r="EA28" s="142">
        <f t="shared" si="62"/>
        <v>0</v>
      </c>
      <c r="EB28" s="176">
        <v>0.5</v>
      </c>
    </row>
    <row r="29" spans="1:132" ht="15" customHeight="1" x14ac:dyDescent="0.15">
      <c r="A29" s="150"/>
      <c r="B29" s="150"/>
      <c r="C29" s="244" t="s">
        <v>849</v>
      </c>
      <c r="D29" s="143">
        <f t="shared" si="17"/>
        <v>33</v>
      </c>
      <c r="E29" s="142">
        <f t="shared" si="49"/>
        <v>0</v>
      </c>
      <c r="F29" s="142">
        <f t="shared" si="49"/>
        <v>0</v>
      </c>
      <c r="G29" s="142">
        <f t="shared" si="49"/>
        <v>12.121212121212121</v>
      </c>
      <c r="H29" s="142">
        <f t="shared" si="49"/>
        <v>21.212121212121211</v>
      </c>
      <c r="I29" s="142">
        <f t="shared" si="49"/>
        <v>42.424242424242422</v>
      </c>
      <c r="J29" s="142">
        <f t="shared" si="49"/>
        <v>15.151515151515152</v>
      </c>
      <c r="K29" s="142">
        <f t="shared" si="49"/>
        <v>3.0303030303030303</v>
      </c>
      <c r="L29" s="142">
        <f t="shared" si="49"/>
        <v>0</v>
      </c>
      <c r="M29" s="142">
        <f t="shared" si="49"/>
        <v>0</v>
      </c>
      <c r="N29" s="142">
        <f t="shared" si="49"/>
        <v>0</v>
      </c>
      <c r="O29" s="142">
        <f t="shared" si="49"/>
        <v>6.0606060606060606</v>
      </c>
      <c r="P29" s="143">
        <f t="shared" si="19"/>
        <v>33</v>
      </c>
      <c r="Q29" s="142">
        <f t="shared" si="50"/>
        <v>12.121212121212121</v>
      </c>
      <c r="R29" s="142">
        <f t="shared" si="50"/>
        <v>24.242424242424242</v>
      </c>
      <c r="S29" s="142">
        <f t="shared" si="50"/>
        <v>18.181818181818183</v>
      </c>
      <c r="T29" s="142">
        <f t="shared" si="50"/>
        <v>33.333333333333329</v>
      </c>
      <c r="U29" s="142">
        <f t="shared" si="50"/>
        <v>6.0606060606060606</v>
      </c>
      <c r="V29" s="142">
        <f t="shared" si="50"/>
        <v>0</v>
      </c>
      <c r="W29" s="142">
        <f t="shared" si="50"/>
        <v>0</v>
      </c>
      <c r="X29" s="142">
        <f t="shared" si="50"/>
        <v>0</v>
      </c>
      <c r="Y29" s="142">
        <f t="shared" si="50"/>
        <v>0</v>
      </c>
      <c r="Z29" s="142">
        <f t="shared" si="50"/>
        <v>6.0606060606060606</v>
      </c>
      <c r="AA29" s="143">
        <f t="shared" si="21"/>
        <v>33</v>
      </c>
      <c r="AB29" s="142">
        <f t="shared" si="51"/>
        <v>81.818181818181827</v>
      </c>
      <c r="AC29" s="142">
        <f t="shared" si="51"/>
        <v>3.0303030303030303</v>
      </c>
      <c r="AD29" s="142">
        <f t="shared" si="51"/>
        <v>3.0303030303030303</v>
      </c>
      <c r="AE29" s="142">
        <f t="shared" si="51"/>
        <v>9.0909090909090917</v>
      </c>
      <c r="AF29" s="142">
        <f t="shared" si="51"/>
        <v>3.0303030303030303</v>
      </c>
      <c r="AG29" s="143">
        <f t="shared" si="23"/>
        <v>33</v>
      </c>
      <c r="AH29" s="142">
        <f t="shared" si="52"/>
        <v>66.666666666666657</v>
      </c>
      <c r="AI29" s="142">
        <f t="shared" si="52"/>
        <v>3.0303030303030303</v>
      </c>
      <c r="AJ29" s="142">
        <f t="shared" si="52"/>
        <v>12.121212121212121</v>
      </c>
      <c r="AK29" s="142">
        <f t="shared" si="52"/>
        <v>15.151515151515152</v>
      </c>
      <c r="AL29" s="142">
        <f t="shared" si="52"/>
        <v>3.0303030303030303</v>
      </c>
      <c r="AM29" s="143">
        <f t="shared" si="25"/>
        <v>33</v>
      </c>
      <c r="AN29" s="142">
        <f t="shared" si="53"/>
        <v>6.0606060606060606</v>
      </c>
      <c r="AO29" s="142">
        <f t="shared" si="53"/>
        <v>0</v>
      </c>
      <c r="AP29" s="142">
        <f t="shared" si="53"/>
        <v>87.878787878787875</v>
      </c>
      <c r="AQ29" s="142">
        <f t="shared" si="53"/>
        <v>6.0606060606060606</v>
      </c>
      <c r="AR29" s="142">
        <f t="shared" si="53"/>
        <v>0</v>
      </c>
      <c r="AS29" s="143">
        <f t="shared" si="27"/>
        <v>33</v>
      </c>
      <c r="AT29" s="142">
        <f t="shared" si="54"/>
        <v>78.787878787878782</v>
      </c>
      <c r="AU29" s="142">
        <f t="shared" si="54"/>
        <v>0</v>
      </c>
      <c r="AV29" s="142">
        <f t="shared" si="54"/>
        <v>12.121212121212121</v>
      </c>
      <c r="AW29" s="142">
        <f t="shared" si="54"/>
        <v>9.0909090909090917</v>
      </c>
      <c r="AX29" s="142">
        <f t="shared" si="54"/>
        <v>0</v>
      </c>
      <c r="AY29" s="143">
        <f t="shared" si="29"/>
        <v>33</v>
      </c>
      <c r="AZ29" s="142">
        <f t="shared" si="55"/>
        <v>75.757575757575751</v>
      </c>
      <c r="BA29" s="142">
        <f t="shared" si="55"/>
        <v>0</v>
      </c>
      <c r="BB29" s="142">
        <f t="shared" si="55"/>
        <v>18.181818181818183</v>
      </c>
      <c r="BC29" s="142">
        <f t="shared" si="55"/>
        <v>6.0606060606060606</v>
      </c>
      <c r="BD29" s="142">
        <f t="shared" si="55"/>
        <v>0</v>
      </c>
      <c r="BE29" s="143">
        <f t="shared" si="31"/>
        <v>33</v>
      </c>
      <c r="BF29" s="142">
        <f t="shared" si="56"/>
        <v>3.0303030303030303</v>
      </c>
      <c r="BG29" s="142">
        <f t="shared" si="56"/>
        <v>75.757575757575751</v>
      </c>
      <c r="BH29" s="142">
        <f t="shared" si="56"/>
        <v>18.181818181818183</v>
      </c>
      <c r="BI29" s="142">
        <f t="shared" si="56"/>
        <v>3.0303030303030303</v>
      </c>
      <c r="BJ29" s="142">
        <f t="shared" si="56"/>
        <v>0</v>
      </c>
      <c r="BK29" s="142">
        <f t="shared" si="56"/>
        <v>0</v>
      </c>
      <c r="BL29" s="143">
        <f t="shared" si="33"/>
        <v>33</v>
      </c>
      <c r="BM29" s="142">
        <f t="shared" si="48"/>
        <v>75.757575757575751</v>
      </c>
      <c r="BN29" s="142">
        <f t="shared" si="48"/>
        <v>0</v>
      </c>
      <c r="BO29" s="142">
        <f t="shared" si="48"/>
        <v>3.0303030303030303</v>
      </c>
      <c r="BP29" s="142">
        <f t="shared" si="48"/>
        <v>0</v>
      </c>
      <c r="BQ29" s="142">
        <f t="shared" si="48"/>
        <v>0</v>
      </c>
      <c r="BR29" s="142">
        <f t="shared" si="48"/>
        <v>0</v>
      </c>
      <c r="BS29" s="142">
        <f t="shared" si="48"/>
        <v>3.0303030303030303</v>
      </c>
      <c r="BT29" s="142">
        <f t="shared" si="48"/>
        <v>3.0303030303030303</v>
      </c>
      <c r="BU29" s="142">
        <f t="shared" si="48"/>
        <v>3.0303030303030303</v>
      </c>
      <c r="BV29" s="142">
        <f t="shared" si="48"/>
        <v>3.0303030303030303</v>
      </c>
      <c r="BW29" s="142">
        <f t="shared" si="48"/>
        <v>0</v>
      </c>
      <c r="BX29" s="142">
        <f t="shared" si="48"/>
        <v>0</v>
      </c>
      <c r="BY29" s="142">
        <f t="shared" si="48"/>
        <v>0</v>
      </c>
      <c r="BZ29" s="142">
        <f t="shared" si="48"/>
        <v>3.0303030303030303</v>
      </c>
      <c r="CA29" s="142">
        <f t="shared" si="48"/>
        <v>0</v>
      </c>
      <c r="CB29" s="142">
        <f t="shared" si="48"/>
        <v>0</v>
      </c>
      <c r="CC29" s="142">
        <f t="shared" si="48"/>
        <v>0</v>
      </c>
      <c r="CD29" s="142">
        <f t="shared" si="48"/>
        <v>6.0606060606060606</v>
      </c>
      <c r="CE29" s="142">
        <f t="shared" si="48"/>
        <v>9.0909090909090917</v>
      </c>
      <c r="CF29" s="143">
        <f t="shared" si="35"/>
        <v>33</v>
      </c>
      <c r="CG29" s="142">
        <f t="shared" si="57"/>
        <v>45.454545454545453</v>
      </c>
      <c r="CH29" s="142">
        <f t="shared" si="57"/>
        <v>54.54545454545454</v>
      </c>
      <c r="CI29" s="142">
        <f t="shared" si="57"/>
        <v>0</v>
      </c>
      <c r="CJ29" s="143">
        <f t="shared" si="37"/>
        <v>33</v>
      </c>
      <c r="CK29" s="142">
        <f t="shared" si="58"/>
        <v>21.212121212121211</v>
      </c>
      <c r="CL29" s="142">
        <f t="shared" si="58"/>
        <v>57.575757575757578</v>
      </c>
      <c r="CM29" s="142">
        <f t="shared" si="58"/>
        <v>15.151515151515152</v>
      </c>
      <c r="CN29" s="142">
        <f t="shared" si="58"/>
        <v>3.0303030303030303</v>
      </c>
      <c r="CO29" s="142">
        <f t="shared" si="58"/>
        <v>0</v>
      </c>
      <c r="CP29" s="142">
        <f t="shared" si="58"/>
        <v>0</v>
      </c>
      <c r="CQ29" s="142">
        <f t="shared" si="58"/>
        <v>3.0303030303030303</v>
      </c>
      <c r="CR29" s="245">
        <v>2878.84375</v>
      </c>
      <c r="CS29" s="143">
        <f t="shared" si="39"/>
        <v>33</v>
      </c>
      <c r="CT29" s="142">
        <f t="shared" si="59"/>
        <v>63.636363636363633</v>
      </c>
      <c r="CU29" s="142">
        <f t="shared" si="59"/>
        <v>0</v>
      </c>
      <c r="CV29" s="142">
        <f t="shared" si="59"/>
        <v>0</v>
      </c>
      <c r="CW29" s="142">
        <f t="shared" si="59"/>
        <v>3.0303030303030303</v>
      </c>
      <c r="CX29" s="142">
        <f t="shared" si="59"/>
        <v>0</v>
      </c>
      <c r="CY29" s="142">
        <f t="shared" si="59"/>
        <v>0</v>
      </c>
      <c r="CZ29" s="142">
        <f t="shared" si="59"/>
        <v>33.333333333333329</v>
      </c>
      <c r="DA29" s="245">
        <v>459.72727272727275</v>
      </c>
      <c r="DB29" s="143">
        <f t="shared" si="41"/>
        <v>33</v>
      </c>
      <c r="DC29" s="142">
        <f t="shared" si="60"/>
        <v>15.151515151515152</v>
      </c>
      <c r="DD29" s="142">
        <f t="shared" si="60"/>
        <v>3.0303030303030303</v>
      </c>
      <c r="DE29" s="142">
        <f t="shared" si="60"/>
        <v>57.575757575757578</v>
      </c>
      <c r="DF29" s="142">
        <f t="shared" si="60"/>
        <v>9.0909090909090917</v>
      </c>
      <c r="DG29" s="142">
        <f t="shared" si="60"/>
        <v>0</v>
      </c>
      <c r="DH29" s="142">
        <f t="shared" si="60"/>
        <v>0</v>
      </c>
      <c r="DI29" s="142">
        <f t="shared" si="60"/>
        <v>15.151515151515152</v>
      </c>
      <c r="DJ29" s="245">
        <v>6530.4642857142853</v>
      </c>
      <c r="DK29" s="143">
        <f t="shared" si="43"/>
        <v>33</v>
      </c>
      <c r="DL29" s="142">
        <f t="shared" si="61"/>
        <v>87.878787878787875</v>
      </c>
      <c r="DM29" s="142">
        <f t="shared" si="61"/>
        <v>6.0606060606060606</v>
      </c>
      <c r="DN29" s="142">
        <f t="shared" si="61"/>
        <v>3.0303030303030303</v>
      </c>
      <c r="DO29" s="142">
        <f t="shared" si="61"/>
        <v>0</v>
      </c>
      <c r="DP29" s="142">
        <f t="shared" si="61"/>
        <v>3.0303030303030303</v>
      </c>
      <c r="DQ29" s="142">
        <f t="shared" si="61"/>
        <v>0</v>
      </c>
      <c r="DR29" s="142">
        <f t="shared" si="61"/>
        <v>0</v>
      </c>
      <c r="DS29" s="176">
        <v>0.87878787878787878</v>
      </c>
      <c r="DT29" s="143">
        <f t="shared" si="45"/>
        <v>33</v>
      </c>
      <c r="DU29" s="142">
        <f t="shared" si="62"/>
        <v>75.757575757575751</v>
      </c>
      <c r="DV29" s="142">
        <f t="shared" si="62"/>
        <v>21.212121212121211</v>
      </c>
      <c r="DW29" s="142">
        <f t="shared" si="62"/>
        <v>3.0303030303030303</v>
      </c>
      <c r="DX29" s="142">
        <f t="shared" si="62"/>
        <v>0</v>
      </c>
      <c r="DY29" s="142">
        <f t="shared" si="62"/>
        <v>0</v>
      </c>
      <c r="DZ29" s="142">
        <f t="shared" si="62"/>
        <v>0</v>
      </c>
      <c r="EA29" s="142">
        <f t="shared" si="62"/>
        <v>0</v>
      </c>
      <c r="EB29" s="176">
        <v>0.69696969696969702</v>
      </c>
    </row>
    <row r="30" spans="1:132" ht="15" customHeight="1" x14ac:dyDescent="0.15">
      <c r="A30" s="150"/>
      <c r="B30" s="150"/>
      <c r="C30" s="244" t="s">
        <v>850</v>
      </c>
      <c r="D30" s="143">
        <f t="shared" si="17"/>
        <v>38</v>
      </c>
      <c r="E30" s="142">
        <f t="shared" si="49"/>
        <v>0</v>
      </c>
      <c r="F30" s="142">
        <f t="shared" si="49"/>
        <v>2.6315789473684208</v>
      </c>
      <c r="G30" s="142">
        <f t="shared" si="49"/>
        <v>18.421052631578945</v>
      </c>
      <c r="H30" s="142">
        <f t="shared" si="49"/>
        <v>26.315789473684209</v>
      </c>
      <c r="I30" s="142">
        <f t="shared" si="49"/>
        <v>42.105263157894733</v>
      </c>
      <c r="J30" s="142">
        <f t="shared" si="49"/>
        <v>5.2631578947368416</v>
      </c>
      <c r="K30" s="142">
        <f t="shared" si="49"/>
        <v>0</v>
      </c>
      <c r="L30" s="142">
        <f t="shared" si="49"/>
        <v>0</v>
      </c>
      <c r="M30" s="142">
        <f t="shared" si="49"/>
        <v>0</v>
      </c>
      <c r="N30" s="142">
        <f t="shared" si="49"/>
        <v>2.6315789473684208</v>
      </c>
      <c r="O30" s="142">
        <f t="shared" si="49"/>
        <v>2.6315789473684208</v>
      </c>
      <c r="P30" s="143">
        <f t="shared" si="19"/>
        <v>38</v>
      </c>
      <c r="Q30" s="142">
        <f t="shared" si="50"/>
        <v>13.157894736842104</v>
      </c>
      <c r="R30" s="142">
        <f t="shared" si="50"/>
        <v>10.526315789473683</v>
      </c>
      <c r="S30" s="142">
        <f t="shared" si="50"/>
        <v>21.052631578947366</v>
      </c>
      <c r="T30" s="142">
        <f t="shared" si="50"/>
        <v>28.947368421052634</v>
      </c>
      <c r="U30" s="142">
        <f t="shared" si="50"/>
        <v>13.157894736842104</v>
      </c>
      <c r="V30" s="142">
        <f t="shared" si="50"/>
        <v>2.6315789473684208</v>
      </c>
      <c r="W30" s="142">
        <f t="shared" si="50"/>
        <v>0</v>
      </c>
      <c r="X30" s="142">
        <f t="shared" si="50"/>
        <v>2.6315789473684208</v>
      </c>
      <c r="Y30" s="142">
        <f t="shared" si="50"/>
        <v>2.6315789473684208</v>
      </c>
      <c r="Z30" s="142">
        <f t="shared" si="50"/>
        <v>5.2631578947368416</v>
      </c>
      <c r="AA30" s="143">
        <f t="shared" si="21"/>
        <v>38</v>
      </c>
      <c r="AB30" s="142">
        <f t="shared" si="51"/>
        <v>86.842105263157904</v>
      </c>
      <c r="AC30" s="142">
        <f t="shared" si="51"/>
        <v>0</v>
      </c>
      <c r="AD30" s="142">
        <f t="shared" si="51"/>
        <v>5.2631578947368416</v>
      </c>
      <c r="AE30" s="142">
        <f t="shared" si="51"/>
        <v>7.8947368421052628</v>
      </c>
      <c r="AF30" s="142">
        <f t="shared" si="51"/>
        <v>0</v>
      </c>
      <c r="AG30" s="143">
        <f t="shared" si="23"/>
        <v>38</v>
      </c>
      <c r="AH30" s="142">
        <f t="shared" si="52"/>
        <v>71.05263157894737</v>
      </c>
      <c r="AI30" s="142">
        <f t="shared" si="52"/>
        <v>2.6315789473684208</v>
      </c>
      <c r="AJ30" s="142">
        <f t="shared" si="52"/>
        <v>7.8947368421052628</v>
      </c>
      <c r="AK30" s="142">
        <f t="shared" si="52"/>
        <v>18.421052631578945</v>
      </c>
      <c r="AL30" s="142">
        <f t="shared" si="52"/>
        <v>0</v>
      </c>
      <c r="AM30" s="143">
        <f t="shared" si="25"/>
        <v>38</v>
      </c>
      <c r="AN30" s="142">
        <f t="shared" si="53"/>
        <v>5.2631578947368416</v>
      </c>
      <c r="AO30" s="142">
        <f t="shared" si="53"/>
        <v>7.8947368421052628</v>
      </c>
      <c r="AP30" s="142">
        <f t="shared" si="53"/>
        <v>73.68421052631578</v>
      </c>
      <c r="AQ30" s="142">
        <f t="shared" si="53"/>
        <v>13.157894736842104</v>
      </c>
      <c r="AR30" s="142">
        <f t="shared" si="53"/>
        <v>0</v>
      </c>
      <c r="AS30" s="143">
        <f t="shared" si="27"/>
        <v>38</v>
      </c>
      <c r="AT30" s="142">
        <f t="shared" si="54"/>
        <v>73.68421052631578</v>
      </c>
      <c r="AU30" s="142">
        <f t="shared" si="54"/>
        <v>0</v>
      </c>
      <c r="AV30" s="142">
        <f t="shared" si="54"/>
        <v>18.421052631578945</v>
      </c>
      <c r="AW30" s="142">
        <f t="shared" si="54"/>
        <v>7.8947368421052628</v>
      </c>
      <c r="AX30" s="142">
        <f t="shared" si="54"/>
        <v>0</v>
      </c>
      <c r="AY30" s="143">
        <f t="shared" si="29"/>
        <v>38</v>
      </c>
      <c r="AZ30" s="142">
        <f t="shared" si="55"/>
        <v>65.789473684210535</v>
      </c>
      <c r="BA30" s="142">
        <f t="shared" si="55"/>
        <v>0</v>
      </c>
      <c r="BB30" s="142">
        <f t="shared" si="55"/>
        <v>28.947368421052634</v>
      </c>
      <c r="BC30" s="142">
        <f t="shared" si="55"/>
        <v>2.6315789473684208</v>
      </c>
      <c r="BD30" s="142">
        <f t="shared" si="55"/>
        <v>2.6315789473684208</v>
      </c>
      <c r="BE30" s="143">
        <f t="shared" si="31"/>
        <v>38</v>
      </c>
      <c r="BF30" s="142">
        <f t="shared" si="56"/>
        <v>2.6315789473684208</v>
      </c>
      <c r="BG30" s="142">
        <f t="shared" si="56"/>
        <v>68.421052631578945</v>
      </c>
      <c r="BH30" s="142">
        <f t="shared" si="56"/>
        <v>26.315789473684209</v>
      </c>
      <c r="BI30" s="142">
        <f t="shared" si="56"/>
        <v>0</v>
      </c>
      <c r="BJ30" s="142">
        <f t="shared" si="56"/>
        <v>0</v>
      </c>
      <c r="BK30" s="142">
        <f t="shared" si="56"/>
        <v>2.6315789473684208</v>
      </c>
      <c r="BL30" s="143">
        <f t="shared" si="33"/>
        <v>38</v>
      </c>
      <c r="BM30" s="142">
        <f t="shared" si="48"/>
        <v>71.05263157894737</v>
      </c>
      <c r="BN30" s="142">
        <f t="shared" si="48"/>
        <v>0</v>
      </c>
      <c r="BO30" s="142">
        <f t="shared" si="48"/>
        <v>0</v>
      </c>
      <c r="BP30" s="142">
        <f t="shared" si="48"/>
        <v>0</v>
      </c>
      <c r="BQ30" s="142">
        <f t="shared" si="48"/>
        <v>0</v>
      </c>
      <c r="BR30" s="142">
        <f t="shared" si="48"/>
        <v>0</v>
      </c>
      <c r="BS30" s="142">
        <f t="shared" si="48"/>
        <v>0</v>
      </c>
      <c r="BT30" s="142">
        <f t="shared" si="48"/>
        <v>0</v>
      </c>
      <c r="BU30" s="142">
        <f t="shared" si="48"/>
        <v>2.6315789473684208</v>
      </c>
      <c r="BV30" s="142">
        <f t="shared" si="48"/>
        <v>0</v>
      </c>
      <c r="BW30" s="142">
        <f t="shared" si="48"/>
        <v>0</v>
      </c>
      <c r="BX30" s="142">
        <f t="shared" si="48"/>
        <v>0</v>
      </c>
      <c r="BY30" s="142">
        <f t="shared" si="48"/>
        <v>0</v>
      </c>
      <c r="BZ30" s="142">
        <f t="shared" si="48"/>
        <v>0</v>
      </c>
      <c r="CA30" s="142">
        <f t="shared" si="48"/>
        <v>0</v>
      </c>
      <c r="CB30" s="142">
        <f t="shared" si="48"/>
        <v>0</v>
      </c>
      <c r="CC30" s="142">
        <f t="shared" si="48"/>
        <v>0</v>
      </c>
      <c r="CD30" s="142">
        <f t="shared" si="48"/>
        <v>2.6315789473684208</v>
      </c>
      <c r="CE30" s="142">
        <f t="shared" si="48"/>
        <v>23.684210526315788</v>
      </c>
      <c r="CF30" s="143">
        <f t="shared" si="35"/>
        <v>38</v>
      </c>
      <c r="CG30" s="142">
        <f t="shared" si="57"/>
        <v>39.473684210526315</v>
      </c>
      <c r="CH30" s="142">
        <f t="shared" si="57"/>
        <v>60.526315789473685</v>
      </c>
      <c r="CI30" s="142">
        <f t="shared" si="57"/>
        <v>0</v>
      </c>
      <c r="CJ30" s="143">
        <f t="shared" si="37"/>
        <v>38</v>
      </c>
      <c r="CK30" s="142">
        <f t="shared" si="58"/>
        <v>18.421052631578945</v>
      </c>
      <c r="CL30" s="142">
        <f t="shared" si="58"/>
        <v>31.578947368421051</v>
      </c>
      <c r="CM30" s="142">
        <f t="shared" si="58"/>
        <v>26.315789473684209</v>
      </c>
      <c r="CN30" s="142">
        <f t="shared" si="58"/>
        <v>13.157894736842104</v>
      </c>
      <c r="CO30" s="142">
        <f t="shared" si="58"/>
        <v>0</v>
      </c>
      <c r="CP30" s="142">
        <f t="shared" si="58"/>
        <v>0</v>
      </c>
      <c r="CQ30" s="142">
        <f t="shared" si="58"/>
        <v>10.526315789473683</v>
      </c>
      <c r="CR30" s="245">
        <v>4432.9411764705883</v>
      </c>
      <c r="CS30" s="143">
        <f t="shared" si="39"/>
        <v>38</v>
      </c>
      <c r="CT30" s="142">
        <f t="shared" si="59"/>
        <v>68.421052631578945</v>
      </c>
      <c r="CU30" s="142">
        <f t="shared" si="59"/>
        <v>0</v>
      </c>
      <c r="CV30" s="142">
        <f t="shared" si="59"/>
        <v>2.6315789473684208</v>
      </c>
      <c r="CW30" s="142">
        <f t="shared" si="59"/>
        <v>5.2631578947368416</v>
      </c>
      <c r="CX30" s="142">
        <f t="shared" si="59"/>
        <v>0</v>
      </c>
      <c r="CY30" s="142">
        <f t="shared" si="59"/>
        <v>0</v>
      </c>
      <c r="CZ30" s="142">
        <f t="shared" si="59"/>
        <v>23.684210526315788</v>
      </c>
      <c r="DA30" s="245">
        <v>1257.4137931034484</v>
      </c>
      <c r="DB30" s="143">
        <f t="shared" si="41"/>
        <v>38</v>
      </c>
      <c r="DC30" s="142">
        <f t="shared" si="60"/>
        <v>18.421052631578945</v>
      </c>
      <c r="DD30" s="142">
        <f t="shared" si="60"/>
        <v>7.8947368421052628</v>
      </c>
      <c r="DE30" s="142">
        <f t="shared" si="60"/>
        <v>34.210526315789473</v>
      </c>
      <c r="DF30" s="142">
        <f t="shared" si="60"/>
        <v>18.421052631578945</v>
      </c>
      <c r="DG30" s="142">
        <f t="shared" si="60"/>
        <v>0</v>
      </c>
      <c r="DH30" s="142">
        <f t="shared" si="60"/>
        <v>0</v>
      </c>
      <c r="DI30" s="142">
        <f t="shared" si="60"/>
        <v>21.052631578947366</v>
      </c>
      <c r="DJ30" s="245">
        <v>6460.6333333333332</v>
      </c>
      <c r="DK30" s="143">
        <f t="shared" si="43"/>
        <v>38</v>
      </c>
      <c r="DL30" s="142">
        <f t="shared" si="61"/>
        <v>81.578947368421055</v>
      </c>
      <c r="DM30" s="142">
        <f t="shared" si="61"/>
        <v>10.526315789473683</v>
      </c>
      <c r="DN30" s="142">
        <f t="shared" si="61"/>
        <v>5.2631578947368416</v>
      </c>
      <c r="DO30" s="142">
        <f t="shared" si="61"/>
        <v>0</v>
      </c>
      <c r="DP30" s="142">
        <f t="shared" si="61"/>
        <v>2.6315789473684208</v>
      </c>
      <c r="DQ30" s="142">
        <f t="shared" si="61"/>
        <v>0</v>
      </c>
      <c r="DR30" s="142">
        <f t="shared" si="61"/>
        <v>0</v>
      </c>
      <c r="DS30" s="176">
        <v>1.2105263157894737</v>
      </c>
      <c r="DT30" s="143">
        <f t="shared" si="45"/>
        <v>38</v>
      </c>
      <c r="DU30" s="142">
        <f t="shared" si="62"/>
        <v>81.578947368421055</v>
      </c>
      <c r="DV30" s="142">
        <f t="shared" si="62"/>
        <v>18.421052631578945</v>
      </c>
      <c r="DW30" s="142">
        <f t="shared" si="62"/>
        <v>0</v>
      </c>
      <c r="DX30" s="142">
        <f t="shared" si="62"/>
        <v>0</v>
      </c>
      <c r="DY30" s="142">
        <f t="shared" si="62"/>
        <v>0</v>
      </c>
      <c r="DZ30" s="142">
        <f t="shared" si="62"/>
        <v>0</v>
      </c>
      <c r="EA30" s="142">
        <f t="shared" si="62"/>
        <v>0</v>
      </c>
      <c r="EB30" s="176">
        <v>0.5</v>
      </c>
    </row>
    <row r="31" spans="1:132" ht="15" customHeight="1" x14ac:dyDescent="0.15">
      <c r="A31" s="150"/>
      <c r="B31" s="150"/>
      <c r="C31" s="244" t="s">
        <v>720</v>
      </c>
      <c r="D31" s="143">
        <f t="shared" si="17"/>
        <v>91</v>
      </c>
      <c r="E31" s="142">
        <f t="shared" si="49"/>
        <v>1.098901098901099</v>
      </c>
      <c r="F31" s="142">
        <f t="shared" si="49"/>
        <v>1.098901098901099</v>
      </c>
      <c r="G31" s="142">
        <f t="shared" si="49"/>
        <v>13.186813186813188</v>
      </c>
      <c r="H31" s="142">
        <f t="shared" si="49"/>
        <v>23.076923076923077</v>
      </c>
      <c r="I31" s="142">
        <f t="shared" si="49"/>
        <v>35.164835164835168</v>
      </c>
      <c r="J31" s="142">
        <f t="shared" si="49"/>
        <v>14.285714285714285</v>
      </c>
      <c r="K31" s="142">
        <f t="shared" si="49"/>
        <v>6.593406593406594</v>
      </c>
      <c r="L31" s="142">
        <f t="shared" si="49"/>
        <v>0</v>
      </c>
      <c r="M31" s="142">
        <f t="shared" si="49"/>
        <v>0</v>
      </c>
      <c r="N31" s="142">
        <f t="shared" si="49"/>
        <v>0</v>
      </c>
      <c r="O31" s="142">
        <f t="shared" si="49"/>
        <v>5.4945054945054945</v>
      </c>
      <c r="P31" s="143">
        <f t="shared" si="19"/>
        <v>91</v>
      </c>
      <c r="Q31" s="142">
        <f t="shared" si="50"/>
        <v>8.791208791208792</v>
      </c>
      <c r="R31" s="142">
        <f t="shared" si="50"/>
        <v>13.186813186813188</v>
      </c>
      <c r="S31" s="142">
        <f t="shared" si="50"/>
        <v>15.384615384615385</v>
      </c>
      <c r="T31" s="142">
        <f t="shared" si="50"/>
        <v>32.967032967032964</v>
      </c>
      <c r="U31" s="142">
        <f t="shared" si="50"/>
        <v>17.582417582417584</v>
      </c>
      <c r="V31" s="142">
        <f t="shared" si="50"/>
        <v>5.4945054945054945</v>
      </c>
      <c r="W31" s="142">
        <f t="shared" si="50"/>
        <v>1.098901098901099</v>
      </c>
      <c r="X31" s="142">
        <f t="shared" si="50"/>
        <v>1.098901098901099</v>
      </c>
      <c r="Y31" s="142">
        <f t="shared" si="50"/>
        <v>0</v>
      </c>
      <c r="Z31" s="142">
        <f t="shared" si="50"/>
        <v>4.395604395604396</v>
      </c>
      <c r="AA31" s="143">
        <f t="shared" si="21"/>
        <v>91</v>
      </c>
      <c r="AB31" s="142">
        <f t="shared" si="51"/>
        <v>80.219780219780219</v>
      </c>
      <c r="AC31" s="142">
        <f t="shared" si="51"/>
        <v>1.098901098901099</v>
      </c>
      <c r="AD31" s="142">
        <f t="shared" si="51"/>
        <v>3.296703296703297</v>
      </c>
      <c r="AE31" s="142">
        <f t="shared" si="51"/>
        <v>14.285714285714285</v>
      </c>
      <c r="AF31" s="142">
        <f t="shared" si="51"/>
        <v>1.098901098901099</v>
      </c>
      <c r="AG31" s="143">
        <f t="shared" si="23"/>
        <v>91</v>
      </c>
      <c r="AH31" s="142">
        <f t="shared" si="52"/>
        <v>64.835164835164832</v>
      </c>
      <c r="AI31" s="142">
        <f t="shared" si="52"/>
        <v>1.098901098901099</v>
      </c>
      <c r="AJ31" s="142">
        <f t="shared" si="52"/>
        <v>13.186813186813188</v>
      </c>
      <c r="AK31" s="142">
        <f t="shared" si="52"/>
        <v>18.681318681318682</v>
      </c>
      <c r="AL31" s="142">
        <f t="shared" si="52"/>
        <v>2.197802197802198</v>
      </c>
      <c r="AM31" s="143">
        <f t="shared" si="25"/>
        <v>91</v>
      </c>
      <c r="AN31" s="142">
        <f t="shared" si="53"/>
        <v>1.098901098901099</v>
      </c>
      <c r="AO31" s="142">
        <f t="shared" si="53"/>
        <v>1.098901098901099</v>
      </c>
      <c r="AP31" s="142">
        <f t="shared" si="53"/>
        <v>79.120879120879124</v>
      </c>
      <c r="AQ31" s="142">
        <f t="shared" si="53"/>
        <v>14.285714285714285</v>
      </c>
      <c r="AR31" s="142">
        <f t="shared" si="53"/>
        <v>4.395604395604396</v>
      </c>
      <c r="AS31" s="143">
        <f t="shared" si="27"/>
        <v>91</v>
      </c>
      <c r="AT31" s="142">
        <f t="shared" si="54"/>
        <v>59.340659340659343</v>
      </c>
      <c r="AU31" s="142">
        <f t="shared" si="54"/>
        <v>0</v>
      </c>
      <c r="AV31" s="142">
        <f t="shared" si="54"/>
        <v>25.274725274725274</v>
      </c>
      <c r="AW31" s="142">
        <f t="shared" si="54"/>
        <v>13.186813186813188</v>
      </c>
      <c r="AX31" s="142">
        <f t="shared" si="54"/>
        <v>2.197802197802198</v>
      </c>
      <c r="AY31" s="143">
        <f t="shared" si="29"/>
        <v>91</v>
      </c>
      <c r="AZ31" s="142">
        <f t="shared" si="55"/>
        <v>41.758241758241759</v>
      </c>
      <c r="BA31" s="142">
        <f t="shared" si="55"/>
        <v>0</v>
      </c>
      <c r="BB31" s="142">
        <f t="shared" si="55"/>
        <v>39.560439560439562</v>
      </c>
      <c r="BC31" s="142">
        <f t="shared" si="55"/>
        <v>15.384615384615385</v>
      </c>
      <c r="BD31" s="142">
        <f t="shared" si="55"/>
        <v>3.296703296703297</v>
      </c>
      <c r="BE31" s="143">
        <f t="shared" si="31"/>
        <v>91</v>
      </c>
      <c r="BF31" s="142">
        <f t="shared" si="56"/>
        <v>7.6923076923076925</v>
      </c>
      <c r="BG31" s="142">
        <f t="shared" si="56"/>
        <v>63.73626373626373</v>
      </c>
      <c r="BH31" s="142">
        <f t="shared" si="56"/>
        <v>25.274725274725274</v>
      </c>
      <c r="BI31" s="142">
        <f t="shared" si="56"/>
        <v>2.197802197802198</v>
      </c>
      <c r="BJ31" s="142">
        <f t="shared" si="56"/>
        <v>0</v>
      </c>
      <c r="BK31" s="142">
        <f t="shared" si="56"/>
        <v>1.098901098901099</v>
      </c>
      <c r="BL31" s="143">
        <f t="shared" si="33"/>
        <v>91</v>
      </c>
      <c r="BM31" s="142">
        <f t="shared" si="48"/>
        <v>70.329670329670336</v>
      </c>
      <c r="BN31" s="142">
        <f t="shared" si="48"/>
        <v>0</v>
      </c>
      <c r="BO31" s="142">
        <f t="shared" si="48"/>
        <v>0</v>
      </c>
      <c r="BP31" s="142">
        <f t="shared" si="48"/>
        <v>0</v>
      </c>
      <c r="BQ31" s="142">
        <f t="shared" si="48"/>
        <v>0</v>
      </c>
      <c r="BR31" s="142">
        <f t="shared" si="48"/>
        <v>0</v>
      </c>
      <c r="BS31" s="142">
        <f t="shared" si="48"/>
        <v>3.296703296703297</v>
      </c>
      <c r="BT31" s="142">
        <f t="shared" si="48"/>
        <v>1.098901098901099</v>
      </c>
      <c r="BU31" s="142">
        <f t="shared" si="48"/>
        <v>1.098901098901099</v>
      </c>
      <c r="BV31" s="142">
        <f t="shared" si="48"/>
        <v>3.296703296703297</v>
      </c>
      <c r="BW31" s="142">
        <f t="shared" si="48"/>
        <v>2.197802197802198</v>
      </c>
      <c r="BX31" s="142">
        <f t="shared" si="48"/>
        <v>0</v>
      </c>
      <c r="BY31" s="142">
        <f t="shared" si="48"/>
        <v>1.098901098901099</v>
      </c>
      <c r="BZ31" s="142">
        <f t="shared" si="48"/>
        <v>0</v>
      </c>
      <c r="CA31" s="142">
        <f t="shared" si="48"/>
        <v>0</v>
      </c>
      <c r="CB31" s="142">
        <f t="shared" si="48"/>
        <v>0</v>
      </c>
      <c r="CC31" s="142">
        <f t="shared" si="48"/>
        <v>0</v>
      </c>
      <c r="CD31" s="142">
        <f t="shared" si="48"/>
        <v>7.6923076923076925</v>
      </c>
      <c r="CE31" s="142">
        <f t="shared" si="48"/>
        <v>12.087912087912088</v>
      </c>
      <c r="CF31" s="143">
        <f t="shared" si="35"/>
        <v>91</v>
      </c>
      <c r="CG31" s="142">
        <f t="shared" si="57"/>
        <v>19.780219780219781</v>
      </c>
      <c r="CH31" s="142">
        <f t="shared" si="57"/>
        <v>79.120879120879124</v>
      </c>
      <c r="CI31" s="142">
        <f t="shared" si="57"/>
        <v>1.098901098901099</v>
      </c>
      <c r="CJ31" s="143">
        <f t="shared" si="37"/>
        <v>91</v>
      </c>
      <c r="CK31" s="142">
        <f t="shared" si="58"/>
        <v>28.571428571428569</v>
      </c>
      <c r="CL31" s="142">
        <f t="shared" si="58"/>
        <v>21.978021978021978</v>
      </c>
      <c r="CM31" s="142">
        <f t="shared" si="58"/>
        <v>14.285714285714285</v>
      </c>
      <c r="CN31" s="142">
        <f t="shared" si="58"/>
        <v>26.373626373626376</v>
      </c>
      <c r="CO31" s="142">
        <f t="shared" si="58"/>
        <v>0</v>
      </c>
      <c r="CP31" s="142">
        <f t="shared" si="58"/>
        <v>0</v>
      </c>
      <c r="CQ31" s="142">
        <f t="shared" si="58"/>
        <v>8.791208791208792</v>
      </c>
      <c r="CR31" s="245">
        <v>6374.3975903614455</v>
      </c>
      <c r="CS31" s="143">
        <f t="shared" si="39"/>
        <v>91</v>
      </c>
      <c r="CT31" s="142">
        <f t="shared" si="59"/>
        <v>72.527472527472526</v>
      </c>
      <c r="CU31" s="142">
        <f t="shared" si="59"/>
        <v>0</v>
      </c>
      <c r="CV31" s="142">
        <f t="shared" si="59"/>
        <v>4.395604395604396</v>
      </c>
      <c r="CW31" s="142">
        <f t="shared" si="59"/>
        <v>6.593406593406594</v>
      </c>
      <c r="CX31" s="142">
        <f t="shared" si="59"/>
        <v>0</v>
      </c>
      <c r="CY31" s="142">
        <f t="shared" si="59"/>
        <v>0</v>
      </c>
      <c r="CZ31" s="142">
        <f t="shared" si="59"/>
        <v>16.483516483516482</v>
      </c>
      <c r="DA31" s="245">
        <v>1513.75</v>
      </c>
      <c r="DB31" s="143">
        <f t="shared" si="41"/>
        <v>91</v>
      </c>
      <c r="DC31" s="142">
        <f t="shared" si="60"/>
        <v>14.285714285714285</v>
      </c>
      <c r="DD31" s="142">
        <f t="shared" si="60"/>
        <v>15.384615384615385</v>
      </c>
      <c r="DE31" s="142">
        <f t="shared" si="60"/>
        <v>16.483516483516482</v>
      </c>
      <c r="DF31" s="142">
        <f t="shared" si="60"/>
        <v>42.857142857142854</v>
      </c>
      <c r="DG31" s="142">
        <f t="shared" si="60"/>
        <v>0</v>
      </c>
      <c r="DH31" s="142">
        <f t="shared" si="60"/>
        <v>0</v>
      </c>
      <c r="DI31" s="142">
        <f t="shared" si="60"/>
        <v>10.989010989010989</v>
      </c>
      <c r="DJ31" s="245">
        <v>9402.6666666666661</v>
      </c>
      <c r="DK31" s="143">
        <f t="shared" si="43"/>
        <v>91</v>
      </c>
      <c r="DL31" s="142">
        <f t="shared" si="61"/>
        <v>85.714285714285708</v>
      </c>
      <c r="DM31" s="142">
        <f t="shared" si="61"/>
        <v>7.6923076923076925</v>
      </c>
      <c r="DN31" s="142">
        <f t="shared" si="61"/>
        <v>4.395604395604396</v>
      </c>
      <c r="DO31" s="142">
        <f t="shared" si="61"/>
        <v>0</v>
      </c>
      <c r="DP31" s="142">
        <f t="shared" si="61"/>
        <v>0</v>
      </c>
      <c r="DQ31" s="142">
        <f t="shared" si="61"/>
        <v>2.197802197802198</v>
      </c>
      <c r="DR31" s="142">
        <f t="shared" si="61"/>
        <v>0</v>
      </c>
      <c r="DS31" s="176">
        <v>1.3626373626373627</v>
      </c>
      <c r="DT31" s="143">
        <f t="shared" si="45"/>
        <v>91</v>
      </c>
      <c r="DU31" s="142">
        <f t="shared" si="62"/>
        <v>59.340659340659343</v>
      </c>
      <c r="DV31" s="142">
        <f t="shared" si="62"/>
        <v>32.967032967032964</v>
      </c>
      <c r="DW31" s="142">
        <f t="shared" si="62"/>
        <v>7.6923076923076925</v>
      </c>
      <c r="DX31" s="142">
        <f t="shared" si="62"/>
        <v>0</v>
      </c>
      <c r="DY31" s="142">
        <f t="shared" si="62"/>
        <v>0</v>
      </c>
      <c r="DZ31" s="142">
        <f t="shared" si="62"/>
        <v>0</v>
      </c>
      <c r="EA31" s="142">
        <f t="shared" si="62"/>
        <v>0</v>
      </c>
      <c r="EB31" s="176">
        <v>1.3516483516483517</v>
      </c>
    </row>
    <row r="32" spans="1:132" ht="15" customHeight="1" x14ac:dyDescent="0.15">
      <c r="A32" s="150"/>
      <c r="B32" s="150"/>
      <c r="C32" s="244" t="s">
        <v>851</v>
      </c>
      <c r="D32" s="143">
        <f t="shared" si="17"/>
        <v>6</v>
      </c>
      <c r="E32" s="142">
        <f t="shared" si="49"/>
        <v>0</v>
      </c>
      <c r="F32" s="142">
        <f t="shared" si="49"/>
        <v>16.666666666666664</v>
      </c>
      <c r="G32" s="142">
        <f t="shared" si="49"/>
        <v>0</v>
      </c>
      <c r="H32" s="142">
        <f t="shared" si="49"/>
        <v>0</v>
      </c>
      <c r="I32" s="142">
        <f t="shared" si="49"/>
        <v>16.666666666666664</v>
      </c>
      <c r="J32" s="142">
        <f t="shared" si="49"/>
        <v>33.333333333333329</v>
      </c>
      <c r="K32" s="142">
        <f t="shared" si="49"/>
        <v>33.333333333333329</v>
      </c>
      <c r="L32" s="142">
        <f t="shared" si="49"/>
        <v>0</v>
      </c>
      <c r="M32" s="142">
        <f t="shared" si="49"/>
        <v>0</v>
      </c>
      <c r="N32" s="142">
        <f t="shared" si="49"/>
        <v>0</v>
      </c>
      <c r="O32" s="142">
        <f t="shared" si="49"/>
        <v>0</v>
      </c>
      <c r="P32" s="143">
        <f t="shared" si="19"/>
        <v>6</v>
      </c>
      <c r="Q32" s="142">
        <f t="shared" si="50"/>
        <v>0</v>
      </c>
      <c r="R32" s="142">
        <f t="shared" si="50"/>
        <v>33.333333333333329</v>
      </c>
      <c r="S32" s="142">
        <f t="shared" si="50"/>
        <v>0</v>
      </c>
      <c r="T32" s="142">
        <f t="shared" si="50"/>
        <v>16.666666666666664</v>
      </c>
      <c r="U32" s="142">
        <f t="shared" si="50"/>
        <v>33.333333333333329</v>
      </c>
      <c r="V32" s="142">
        <f t="shared" si="50"/>
        <v>16.666666666666664</v>
      </c>
      <c r="W32" s="142">
        <f t="shared" si="50"/>
        <v>0</v>
      </c>
      <c r="X32" s="142">
        <f t="shared" si="50"/>
        <v>0</v>
      </c>
      <c r="Y32" s="142">
        <f t="shared" si="50"/>
        <v>0</v>
      </c>
      <c r="Z32" s="142">
        <f t="shared" si="50"/>
        <v>0</v>
      </c>
      <c r="AA32" s="143">
        <f t="shared" si="21"/>
        <v>6</v>
      </c>
      <c r="AB32" s="142">
        <f t="shared" si="51"/>
        <v>100</v>
      </c>
      <c r="AC32" s="142">
        <f t="shared" si="51"/>
        <v>0</v>
      </c>
      <c r="AD32" s="142">
        <f t="shared" si="51"/>
        <v>0</v>
      </c>
      <c r="AE32" s="142">
        <f t="shared" si="51"/>
        <v>0</v>
      </c>
      <c r="AF32" s="142">
        <f t="shared" si="51"/>
        <v>0</v>
      </c>
      <c r="AG32" s="143">
        <f t="shared" si="23"/>
        <v>6</v>
      </c>
      <c r="AH32" s="142">
        <f t="shared" si="52"/>
        <v>50</v>
      </c>
      <c r="AI32" s="142">
        <f t="shared" si="52"/>
        <v>0</v>
      </c>
      <c r="AJ32" s="142">
        <f t="shared" si="52"/>
        <v>33.333333333333329</v>
      </c>
      <c r="AK32" s="142">
        <f t="shared" si="52"/>
        <v>16.666666666666664</v>
      </c>
      <c r="AL32" s="142">
        <f t="shared" si="52"/>
        <v>0</v>
      </c>
      <c r="AM32" s="143">
        <f t="shared" si="25"/>
        <v>6</v>
      </c>
      <c r="AN32" s="142">
        <f t="shared" si="53"/>
        <v>0</v>
      </c>
      <c r="AO32" s="142">
        <f t="shared" si="53"/>
        <v>0</v>
      </c>
      <c r="AP32" s="142">
        <f t="shared" si="53"/>
        <v>100</v>
      </c>
      <c r="AQ32" s="142">
        <f t="shared" si="53"/>
        <v>0</v>
      </c>
      <c r="AR32" s="142">
        <f t="shared" si="53"/>
        <v>0</v>
      </c>
      <c r="AS32" s="143">
        <f t="shared" si="27"/>
        <v>6</v>
      </c>
      <c r="AT32" s="142">
        <f t="shared" si="54"/>
        <v>33.333333333333329</v>
      </c>
      <c r="AU32" s="142">
        <f t="shared" si="54"/>
        <v>0</v>
      </c>
      <c r="AV32" s="142">
        <f t="shared" si="54"/>
        <v>66.666666666666657</v>
      </c>
      <c r="AW32" s="142">
        <f t="shared" si="54"/>
        <v>0</v>
      </c>
      <c r="AX32" s="142">
        <f t="shared" si="54"/>
        <v>0</v>
      </c>
      <c r="AY32" s="143">
        <f t="shared" si="29"/>
        <v>6</v>
      </c>
      <c r="AZ32" s="142">
        <f t="shared" si="55"/>
        <v>16.666666666666664</v>
      </c>
      <c r="BA32" s="142">
        <f t="shared" si="55"/>
        <v>0</v>
      </c>
      <c r="BB32" s="142">
        <f t="shared" si="55"/>
        <v>83.333333333333343</v>
      </c>
      <c r="BC32" s="142">
        <f t="shared" si="55"/>
        <v>0</v>
      </c>
      <c r="BD32" s="142">
        <f t="shared" si="55"/>
        <v>0</v>
      </c>
      <c r="BE32" s="143">
        <f t="shared" si="31"/>
        <v>6</v>
      </c>
      <c r="BF32" s="142">
        <f t="shared" si="56"/>
        <v>16.666666666666664</v>
      </c>
      <c r="BG32" s="142">
        <f t="shared" si="56"/>
        <v>50</v>
      </c>
      <c r="BH32" s="142">
        <f t="shared" si="56"/>
        <v>33.333333333333329</v>
      </c>
      <c r="BI32" s="142">
        <f t="shared" si="56"/>
        <v>0</v>
      </c>
      <c r="BJ32" s="142">
        <f t="shared" si="56"/>
        <v>0</v>
      </c>
      <c r="BK32" s="142">
        <f t="shared" si="56"/>
        <v>0</v>
      </c>
      <c r="BL32" s="143">
        <f t="shared" si="33"/>
        <v>6</v>
      </c>
      <c r="BM32" s="142">
        <f t="shared" si="48"/>
        <v>50</v>
      </c>
      <c r="BN32" s="142">
        <f t="shared" si="48"/>
        <v>0</v>
      </c>
      <c r="BO32" s="142">
        <f t="shared" si="48"/>
        <v>0</v>
      </c>
      <c r="BP32" s="142">
        <f t="shared" si="48"/>
        <v>0</v>
      </c>
      <c r="BQ32" s="142">
        <f t="shared" si="48"/>
        <v>0</v>
      </c>
      <c r="BR32" s="142">
        <f t="shared" si="48"/>
        <v>0</v>
      </c>
      <c r="BS32" s="142">
        <f t="shared" si="48"/>
        <v>0</v>
      </c>
      <c r="BT32" s="142">
        <f t="shared" si="48"/>
        <v>0</v>
      </c>
      <c r="BU32" s="142">
        <f t="shared" si="48"/>
        <v>0</v>
      </c>
      <c r="BV32" s="142">
        <f t="shared" si="48"/>
        <v>0</v>
      </c>
      <c r="BW32" s="142">
        <f t="shared" si="48"/>
        <v>0</v>
      </c>
      <c r="BX32" s="142">
        <f t="shared" si="48"/>
        <v>0</v>
      </c>
      <c r="BY32" s="142">
        <f t="shared" si="48"/>
        <v>0</v>
      </c>
      <c r="BZ32" s="142">
        <f t="shared" si="48"/>
        <v>0</v>
      </c>
      <c r="CA32" s="142">
        <f t="shared" si="48"/>
        <v>0</v>
      </c>
      <c r="CB32" s="142">
        <f t="shared" si="48"/>
        <v>0</v>
      </c>
      <c r="CC32" s="142">
        <f t="shared" si="48"/>
        <v>0</v>
      </c>
      <c r="CD32" s="142">
        <f t="shared" si="48"/>
        <v>16.666666666666664</v>
      </c>
      <c r="CE32" s="142">
        <f t="shared" si="48"/>
        <v>33.333333333333329</v>
      </c>
      <c r="CF32" s="143">
        <f t="shared" si="35"/>
        <v>6</v>
      </c>
      <c r="CG32" s="142">
        <f t="shared" si="57"/>
        <v>16.666666666666664</v>
      </c>
      <c r="CH32" s="142">
        <f t="shared" si="57"/>
        <v>83.333333333333343</v>
      </c>
      <c r="CI32" s="142">
        <f t="shared" si="57"/>
        <v>0</v>
      </c>
      <c r="CJ32" s="143">
        <f t="shared" si="37"/>
        <v>6</v>
      </c>
      <c r="CK32" s="142">
        <f t="shared" si="58"/>
        <v>16.666666666666664</v>
      </c>
      <c r="CL32" s="142">
        <f t="shared" si="58"/>
        <v>16.666666666666664</v>
      </c>
      <c r="CM32" s="142">
        <f t="shared" si="58"/>
        <v>0</v>
      </c>
      <c r="CN32" s="142">
        <f t="shared" si="58"/>
        <v>16.666666666666664</v>
      </c>
      <c r="CO32" s="142">
        <f t="shared" si="58"/>
        <v>16.666666666666664</v>
      </c>
      <c r="CP32" s="142">
        <f t="shared" si="58"/>
        <v>16.666666666666664</v>
      </c>
      <c r="CQ32" s="142">
        <f t="shared" si="58"/>
        <v>16.666666666666664</v>
      </c>
      <c r="CR32" s="245">
        <v>92322.4</v>
      </c>
      <c r="CS32" s="143">
        <f t="shared" si="39"/>
        <v>6</v>
      </c>
      <c r="CT32" s="142">
        <f t="shared" si="59"/>
        <v>50</v>
      </c>
      <c r="CU32" s="142">
        <f t="shared" si="59"/>
        <v>0</v>
      </c>
      <c r="CV32" s="142">
        <f t="shared" si="59"/>
        <v>0</v>
      </c>
      <c r="CW32" s="142">
        <f t="shared" si="59"/>
        <v>33.333333333333329</v>
      </c>
      <c r="CX32" s="142">
        <f t="shared" si="59"/>
        <v>0</v>
      </c>
      <c r="CY32" s="142">
        <f t="shared" si="59"/>
        <v>0</v>
      </c>
      <c r="CZ32" s="142">
        <f t="shared" si="59"/>
        <v>16.666666666666664</v>
      </c>
      <c r="DA32" s="245">
        <v>5226.2</v>
      </c>
      <c r="DB32" s="143">
        <f t="shared" si="41"/>
        <v>6</v>
      </c>
      <c r="DC32" s="142">
        <f t="shared" si="60"/>
        <v>16.666666666666664</v>
      </c>
      <c r="DD32" s="142">
        <f t="shared" si="60"/>
        <v>0</v>
      </c>
      <c r="DE32" s="142">
        <f t="shared" si="60"/>
        <v>33.333333333333329</v>
      </c>
      <c r="DF32" s="142">
        <f t="shared" si="60"/>
        <v>16.666666666666664</v>
      </c>
      <c r="DG32" s="142">
        <f t="shared" si="60"/>
        <v>16.666666666666664</v>
      </c>
      <c r="DH32" s="142">
        <f t="shared" si="60"/>
        <v>0</v>
      </c>
      <c r="DI32" s="142">
        <f t="shared" si="60"/>
        <v>16.666666666666664</v>
      </c>
      <c r="DJ32" s="245">
        <v>10595.4</v>
      </c>
      <c r="DK32" s="143">
        <f t="shared" si="43"/>
        <v>6</v>
      </c>
      <c r="DL32" s="142">
        <f t="shared" si="61"/>
        <v>83.333333333333343</v>
      </c>
      <c r="DM32" s="142">
        <f t="shared" si="61"/>
        <v>16.666666666666664</v>
      </c>
      <c r="DN32" s="142">
        <f t="shared" si="61"/>
        <v>0</v>
      </c>
      <c r="DO32" s="142">
        <f t="shared" si="61"/>
        <v>0</v>
      </c>
      <c r="DP32" s="142">
        <f t="shared" si="61"/>
        <v>0</v>
      </c>
      <c r="DQ32" s="142">
        <f t="shared" si="61"/>
        <v>0</v>
      </c>
      <c r="DR32" s="142">
        <f t="shared" si="61"/>
        <v>0</v>
      </c>
      <c r="DS32" s="176">
        <v>0.33333333333333331</v>
      </c>
      <c r="DT32" s="143">
        <f t="shared" si="45"/>
        <v>6</v>
      </c>
      <c r="DU32" s="142">
        <f t="shared" si="62"/>
        <v>33.333333333333329</v>
      </c>
      <c r="DV32" s="142">
        <f t="shared" si="62"/>
        <v>66.666666666666657</v>
      </c>
      <c r="DW32" s="142">
        <f t="shared" si="62"/>
        <v>0</v>
      </c>
      <c r="DX32" s="142">
        <f t="shared" si="62"/>
        <v>0</v>
      </c>
      <c r="DY32" s="142">
        <f t="shared" si="62"/>
        <v>0</v>
      </c>
      <c r="DZ32" s="142">
        <f t="shared" si="62"/>
        <v>0</v>
      </c>
      <c r="EA32" s="142">
        <f t="shared" si="62"/>
        <v>0</v>
      </c>
      <c r="EB32" s="176">
        <v>2</v>
      </c>
    </row>
    <row r="33" spans="1:132" ht="15" customHeight="1" x14ac:dyDescent="0.15">
      <c r="A33" s="150"/>
      <c r="B33" s="236"/>
      <c r="C33" s="152" t="s">
        <v>852</v>
      </c>
      <c r="D33" s="147">
        <f t="shared" si="17"/>
        <v>146</v>
      </c>
      <c r="E33" s="133">
        <f t="shared" si="49"/>
        <v>1.3698630136986301</v>
      </c>
      <c r="F33" s="133">
        <f t="shared" si="49"/>
        <v>2.054794520547945</v>
      </c>
      <c r="G33" s="133">
        <f t="shared" si="49"/>
        <v>12.328767123287671</v>
      </c>
      <c r="H33" s="133">
        <f t="shared" si="49"/>
        <v>25.342465753424658</v>
      </c>
      <c r="I33" s="133">
        <f t="shared" si="49"/>
        <v>30.136986301369863</v>
      </c>
      <c r="J33" s="133">
        <f t="shared" si="49"/>
        <v>14.383561643835616</v>
      </c>
      <c r="K33" s="133">
        <f t="shared" si="49"/>
        <v>8.9041095890410951</v>
      </c>
      <c r="L33" s="133">
        <f t="shared" si="49"/>
        <v>0.68493150684931503</v>
      </c>
      <c r="M33" s="133">
        <f t="shared" si="49"/>
        <v>0</v>
      </c>
      <c r="N33" s="133">
        <f t="shared" si="49"/>
        <v>0</v>
      </c>
      <c r="O33" s="133">
        <f t="shared" si="49"/>
        <v>4.7945205479452051</v>
      </c>
      <c r="P33" s="147">
        <f t="shared" si="19"/>
        <v>146</v>
      </c>
      <c r="Q33" s="133">
        <f t="shared" si="50"/>
        <v>10.95890410958904</v>
      </c>
      <c r="R33" s="133">
        <f t="shared" si="50"/>
        <v>12.328767123287671</v>
      </c>
      <c r="S33" s="133">
        <f t="shared" si="50"/>
        <v>19.863013698630137</v>
      </c>
      <c r="T33" s="133">
        <f t="shared" si="50"/>
        <v>25.342465753424658</v>
      </c>
      <c r="U33" s="133">
        <f t="shared" si="50"/>
        <v>19.863013698630137</v>
      </c>
      <c r="V33" s="133">
        <f t="shared" si="50"/>
        <v>5.4794520547945202</v>
      </c>
      <c r="W33" s="133">
        <f t="shared" si="50"/>
        <v>2.054794520547945</v>
      </c>
      <c r="X33" s="133">
        <f t="shared" si="50"/>
        <v>0.68493150684931503</v>
      </c>
      <c r="Y33" s="133">
        <f t="shared" si="50"/>
        <v>0</v>
      </c>
      <c r="Z33" s="133">
        <f t="shared" si="50"/>
        <v>3.4246575342465753</v>
      </c>
      <c r="AA33" s="147">
        <f t="shared" si="21"/>
        <v>146</v>
      </c>
      <c r="AB33" s="133">
        <f t="shared" si="51"/>
        <v>81.506849315068493</v>
      </c>
      <c r="AC33" s="133">
        <f t="shared" si="51"/>
        <v>1.3698630136986301</v>
      </c>
      <c r="AD33" s="133">
        <f t="shared" si="51"/>
        <v>4.10958904109589</v>
      </c>
      <c r="AE33" s="133">
        <f t="shared" si="51"/>
        <v>13.013698630136986</v>
      </c>
      <c r="AF33" s="133">
        <f t="shared" si="51"/>
        <v>0</v>
      </c>
      <c r="AG33" s="147">
        <f t="shared" si="23"/>
        <v>146</v>
      </c>
      <c r="AH33" s="133">
        <f t="shared" si="52"/>
        <v>76.027397260273972</v>
      </c>
      <c r="AI33" s="133">
        <f t="shared" si="52"/>
        <v>0</v>
      </c>
      <c r="AJ33" s="133">
        <f t="shared" si="52"/>
        <v>13.013698630136986</v>
      </c>
      <c r="AK33" s="133">
        <f t="shared" si="52"/>
        <v>8.9041095890410951</v>
      </c>
      <c r="AL33" s="133">
        <f t="shared" si="52"/>
        <v>2.054794520547945</v>
      </c>
      <c r="AM33" s="147">
        <f t="shared" si="25"/>
        <v>146</v>
      </c>
      <c r="AN33" s="133">
        <f t="shared" si="53"/>
        <v>5.4794520547945202</v>
      </c>
      <c r="AO33" s="133">
        <f t="shared" si="53"/>
        <v>0.68493150684931503</v>
      </c>
      <c r="AP33" s="133">
        <f t="shared" si="53"/>
        <v>79.452054794520549</v>
      </c>
      <c r="AQ33" s="133">
        <f t="shared" si="53"/>
        <v>13.698630136986301</v>
      </c>
      <c r="AR33" s="133">
        <f t="shared" si="53"/>
        <v>0.68493150684931503</v>
      </c>
      <c r="AS33" s="147">
        <f t="shared" si="27"/>
        <v>146</v>
      </c>
      <c r="AT33" s="133">
        <f t="shared" si="54"/>
        <v>70.547945205479451</v>
      </c>
      <c r="AU33" s="133">
        <f t="shared" si="54"/>
        <v>0</v>
      </c>
      <c r="AV33" s="133">
        <f t="shared" si="54"/>
        <v>17.80821917808219</v>
      </c>
      <c r="AW33" s="133">
        <f t="shared" si="54"/>
        <v>10.95890410958904</v>
      </c>
      <c r="AX33" s="133">
        <f t="shared" si="54"/>
        <v>0.68493150684931503</v>
      </c>
      <c r="AY33" s="147">
        <f t="shared" si="29"/>
        <v>146</v>
      </c>
      <c r="AZ33" s="133">
        <f t="shared" si="55"/>
        <v>63.013698630136986</v>
      </c>
      <c r="BA33" s="133">
        <f t="shared" si="55"/>
        <v>1.3698630136986301</v>
      </c>
      <c r="BB33" s="133">
        <f t="shared" si="55"/>
        <v>23.972602739726025</v>
      </c>
      <c r="BC33" s="133">
        <f t="shared" si="55"/>
        <v>10.273972602739725</v>
      </c>
      <c r="BD33" s="133">
        <f t="shared" si="55"/>
        <v>1.3698630136986301</v>
      </c>
      <c r="BE33" s="147">
        <f t="shared" si="31"/>
        <v>146</v>
      </c>
      <c r="BF33" s="133">
        <f t="shared" si="56"/>
        <v>6.8493150684931505</v>
      </c>
      <c r="BG33" s="133">
        <f t="shared" si="56"/>
        <v>63.698630136986303</v>
      </c>
      <c r="BH33" s="133">
        <f t="shared" si="56"/>
        <v>24.657534246575342</v>
      </c>
      <c r="BI33" s="133">
        <f t="shared" si="56"/>
        <v>2.054794520547945</v>
      </c>
      <c r="BJ33" s="133">
        <f t="shared" si="56"/>
        <v>0.68493150684931503</v>
      </c>
      <c r="BK33" s="133">
        <f t="shared" si="56"/>
        <v>2.054794520547945</v>
      </c>
      <c r="BL33" s="147">
        <f t="shared" si="33"/>
        <v>146</v>
      </c>
      <c r="BM33" s="133">
        <f t="shared" si="48"/>
        <v>67.808219178082197</v>
      </c>
      <c r="BN33" s="133">
        <f t="shared" si="48"/>
        <v>0</v>
      </c>
      <c r="BO33" s="133">
        <f t="shared" si="48"/>
        <v>0</v>
      </c>
      <c r="BP33" s="133">
        <f t="shared" si="48"/>
        <v>0</v>
      </c>
      <c r="BQ33" s="133">
        <f t="shared" si="48"/>
        <v>0</v>
      </c>
      <c r="BR33" s="133">
        <f t="shared" si="48"/>
        <v>0.68493150684931503</v>
      </c>
      <c r="BS33" s="133">
        <f t="shared" si="48"/>
        <v>0.68493150684931503</v>
      </c>
      <c r="BT33" s="133">
        <f t="shared" si="48"/>
        <v>1.3698630136986301</v>
      </c>
      <c r="BU33" s="133">
        <f t="shared" ref="BU33:CE33" si="63">IF($BL33=0,0,BU87/$BL33*100)</f>
        <v>0.68493150684931503</v>
      </c>
      <c r="BV33" s="133">
        <f t="shared" si="63"/>
        <v>4.10958904109589</v>
      </c>
      <c r="BW33" s="133">
        <f t="shared" si="63"/>
        <v>2.054794520547945</v>
      </c>
      <c r="BX33" s="133">
        <f t="shared" si="63"/>
        <v>0</v>
      </c>
      <c r="BY33" s="133">
        <f t="shared" si="63"/>
        <v>1.3698630136986301</v>
      </c>
      <c r="BZ33" s="133">
        <f t="shared" si="63"/>
        <v>4.7945205479452051</v>
      </c>
      <c r="CA33" s="133">
        <f t="shared" si="63"/>
        <v>0</v>
      </c>
      <c r="CB33" s="133">
        <f t="shared" si="63"/>
        <v>0</v>
      </c>
      <c r="CC33" s="133">
        <f t="shared" si="63"/>
        <v>0</v>
      </c>
      <c r="CD33" s="133">
        <f t="shared" si="63"/>
        <v>6.8493150684931505</v>
      </c>
      <c r="CE33" s="133">
        <f t="shared" si="63"/>
        <v>12.328767123287671</v>
      </c>
      <c r="CF33" s="147">
        <f t="shared" si="35"/>
        <v>146</v>
      </c>
      <c r="CG33" s="133">
        <f t="shared" si="57"/>
        <v>34.246575342465754</v>
      </c>
      <c r="CH33" s="133">
        <f t="shared" si="57"/>
        <v>63.013698630136986</v>
      </c>
      <c r="CI33" s="133">
        <f t="shared" si="57"/>
        <v>2.7397260273972601</v>
      </c>
      <c r="CJ33" s="147">
        <f t="shared" si="37"/>
        <v>146</v>
      </c>
      <c r="CK33" s="133">
        <f t="shared" si="58"/>
        <v>16.43835616438356</v>
      </c>
      <c r="CL33" s="133">
        <f t="shared" si="58"/>
        <v>30.136986301369863</v>
      </c>
      <c r="CM33" s="133">
        <f t="shared" si="58"/>
        <v>14.383561643835616</v>
      </c>
      <c r="CN33" s="133">
        <f t="shared" si="58"/>
        <v>19.17808219178082</v>
      </c>
      <c r="CO33" s="133">
        <f t="shared" si="58"/>
        <v>0</v>
      </c>
      <c r="CP33" s="133">
        <f t="shared" si="58"/>
        <v>1.3698630136986301</v>
      </c>
      <c r="CQ33" s="133">
        <f t="shared" si="58"/>
        <v>18.493150684931507</v>
      </c>
      <c r="CR33" s="238">
        <v>8225.5546218487398</v>
      </c>
      <c r="CS33" s="147">
        <f t="shared" si="39"/>
        <v>146</v>
      </c>
      <c r="CT33" s="133">
        <f t="shared" si="59"/>
        <v>54.794520547945204</v>
      </c>
      <c r="CU33" s="133">
        <f t="shared" si="59"/>
        <v>0</v>
      </c>
      <c r="CV33" s="133">
        <f t="shared" si="59"/>
        <v>3.4246575342465753</v>
      </c>
      <c r="CW33" s="133">
        <f t="shared" si="59"/>
        <v>6.8493150684931505</v>
      </c>
      <c r="CX33" s="133">
        <f t="shared" si="59"/>
        <v>0</v>
      </c>
      <c r="CY33" s="133">
        <f t="shared" si="59"/>
        <v>0</v>
      </c>
      <c r="CZ33" s="133">
        <f t="shared" si="59"/>
        <v>34.93150684931507</v>
      </c>
      <c r="DA33" s="238">
        <v>1657.8421052631579</v>
      </c>
      <c r="DB33" s="147">
        <f t="shared" si="41"/>
        <v>146</v>
      </c>
      <c r="DC33" s="133">
        <f t="shared" si="60"/>
        <v>20.547945205479451</v>
      </c>
      <c r="DD33" s="133">
        <f t="shared" si="60"/>
        <v>12.328767123287671</v>
      </c>
      <c r="DE33" s="133">
        <f t="shared" si="60"/>
        <v>17.80821917808219</v>
      </c>
      <c r="DF33" s="133">
        <f t="shared" si="60"/>
        <v>25.342465753424658</v>
      </c>
      <c r="DG33" s="133">
        <f t="shared" si="60"/>
        <v>0.68493150684931503</v>
      </c>
      <c r="DH33" s="133">
        <f t="shared" si="60"/>
        <v>1.3698630136986301</v>
      </c>
      <c r="DI33" s="133">
        <f t="shared" si="60"/>
        <v>21.917808219178081</v>
      </c>
      <c r="DJ33" s="238">
        <v>9206.9824561403511</v>
      </c>
      <c r="DK33" s="147">
        <f t="shared" si="43"/>
        <v>146</v>
      </c>
      <c r="DL33" s="133">
        <f t="shared" si="61"/>
        <v>82.191780821917803</v>
      </c>
      <c r="DM33" s="133">
        <f t="shared" si="61"/>
        <v>11.643835616438356</v>
      </c>
      <c r="DN33" s="133">
        <f t="shared" si="61"/>
        <v>4.7945205479452051</v>
      </c>
      <c r="DO33" s="133">
        <f t="shared" si="61"/>
        <v>0.68493150684931503</v>
      </c>
      <c r="DP33" s="133">
        <f t="shared" si="61"/>
        <v>0.68493150684931503</v>
      </c>
      <c r="DQ33" s="133">
        <f t="shared" si="61"/>
        <v>0</v>
      </c>
      <c r="DR33" s="133">
        <f t="shared" si="61"/>
        <v>0</v>
      </c>
      <c r="DS33" s="134">
        <v>0.80136986301369861</v>
      </c>
      <c r="DT33" s="147">
        <f t="shared" si="45"/>
        <v>146</v>
      </c>
      <c r="DU33" s="133">
        <f t="shared" si="62"/>
        <v>84.93150684931507</v>
      </c>
      <c r="DV33" s="133">
        <f t="shared" si="62"/>
        <v>11.643835616438356</v>
      </c>
      <c r="DW33" s="133">
        <f t="shared" si="62"/>
        <v>2.7397260273972601</v>
      </c>
      <c r="DX33" s="133">
        <f t="shared" si="62"/>
        <v>0</v>
      </c>
      <c r="DY33" s="133">
        <f t="shared" si="62"/>
        <v>0</v>
      </c>
      <c r="DZ33" s="133">
        <f t="shared" si="62"/>
        <v>0.68493150684931503</v>
      </c>
      <c r="EA33" s="133">
        <f t="shared" si="62"/>
        <v>0</v>
      </c>
      <c r="EB33" s="134">
        <v>1.0616438356164384</v>
      </c>
    </row>
    <row r="34" spans="1:132" ht="15" customHeight="1" x14ac:dyDescent="0.15">
      <c r="A34" s="150"/>
      <c r="B34" s="242" t="s">
        <v>971</v>
      </c>
      <c r="C34" s="243" t="s">
        <v>847</v>
      </c>
      <c r="D34" s="143">
        <f t="shared" si="17"/>
        <v>25</v>
      </c>
      <c r="E34" s="142">
        <f t="shared" si="49"/>
        <v>4</v>
      </c>
      <c r="F34" s="142">
        <f t="shared" si="49"/>
        <v>0</v>
      </c>
      <c r="G34" s="142">
        <f t="shared" si="49"/>
        <v>12</v>
      </c>
      <c r="H34" s="142">
        <f t="shared" si="49"/>
        <v>8</v>
      </c>
      <c r="I34" s="142">
        <f t="shared" si="49"/>
        <v>40</v>
      </c>
      <c r="J34" s="142">
        <f t="shared" si="49"/>
        <v>12</v>
      </c>
      <c r="K34" s="142">
        <f t="shared" si="49"/>
        <v>24</v>
      </c>
      <c r="L34" s="142">
        <f t="shared" si="49"/>
        <v>0</v>
      </c>
      <c r="M34" s="142">
        <f t="shared" si="49"/>
        <v>0</v>
      </c>
      <c r="N34" s="142">
        <f t="shared" si="49"/>
        <v>0</v>
      </c>
      <c r="O34" s="142">
        <f t="shared" si="49"/>
        <v>0</v>
      </c>
      <c r="P34" s="143">
        <f t="shared" si="19"/>
        <v>25</v>
      </c>
      <c r="Q34" s="142">
        <f t="shared" si="50"/>
        <v>4</v>
      </c>
      <c r="R34" s="142">
        <f t="shared" si="50"/>
        <v>8</v>
      </c>
      <c r="S34" s="142">
        <f t="shared" si="50"/>
        <v>8</v>
      </c>
      <c r="T34" s="142">
        <f t="shared" si="50"/>
        <v>12</v>
      </c>
      <c r="U34" s="142">
        <f t="shared" si="50"/>
        <v>48</v>
      </c>
      <c r="V34" s="142">
        <f t="shared" si="50"/>
        <v>12</v>
      </c>
      <c r="W34" s="142">
        <f t="shared" si="50"/>
        <v>8</v>
      </c>
      <c r="X34" s="142">
        <f t="shared" si="50"/>
        <v>0</v>
      </c>
      <c r="Y34" s="142">
        <f t="shared" si="50"/>
        <v>0</v>
      </c>
      <c r="Z34" s="142">
        <f t="shared" si="50"/>
        <v>0</v>
      </c>
      <c r="AA34" s="143">
        <f t="shared" si="21"/>
        <v>25</v>
      </c>
      <c r="AB34" s="142">
        <f t="shared" si="51"/>
        <v>72</v>
      </c>
      <c r="AC34" s="142">
        <f t="shared" si="51"/>
        <v>0</v>
      </c>
      <c r="AD34" s="142">
        <f t="shared" si="51"/>
        <v>20</v>
      </c>
      <c r="AE34" s="142">
        <f t="shared" si="51"/>
        <v>4</v>
      </c>
      <c r="AF34" s="142">
        <f t="shared" si="51"/>
        <v>4</v>
      </c>
      <c r="AG34" s="143">
        <f t="shared" si="23"/>
        <v>25</v>
      </c>
      <c r="AH34" s="142">
        <f t="shared" si="52"/>
        <v>28.000000000000004</v>
      </c>
      <c r="AI34" s="142">
        <f t="shared" si="52"/>
        <v>4</v>
      </c>
      <c r="AJ34" s="142">
        <f t="shared" si="52"/>
        <v>44</v>
      </c>
      <c r="AK34" s="142">
        <f t="shared" si="52"/>
        <v>20</v>
      </c>
      <c r="AL34" s="142">
        <f t="shared" si="52"/>
        <v>4</v>
      </c>
      <c r="AM34" s="143">
        <f t="shared" si="25"/>
        <v>25</v>
      </c>
      <c r="AN34" s="142">
        <f t="shared" si="53"/>
        <v>0</v>
      </c>
      <c r="AO34" s="142">
        <f t="shared" si="53"/>
        <v>4</v>
      </c>
      <c r="AP34" s="142">
        <f t="shared" si="53"/>
        <v>88</v>
      </c>
      <c r="AQ34" s="142">
        <f t="shared" si="53"/>
        <v>8</v>
      </c>
      <c r="AR34" s="142">
        <f t="shared" si="53"/>
        <v>0</v>
      </c>
      <c r="AS34" s="143">
        <f t="shared" si="27"/>
        <v>25</v>
      </c>
      <c r="AT34" s="142">
        <f t="shared" si="54"/>
        <v>36</v>
      </c>
      <c r="AU34" s="142">
        <f t="shared" si="54"/>
        <v>0</v>
      </c>
      <c r="AV34" s="142">
        <f t="shared" si="54"/>
        <v>40</v>
      </c>
      <c r="AW34" s="142">
        <f t="shared" si="54"/>
        <v>16</v>
      </c>
      <c r="AX34" s="142">
        <f t="shared" si="54"/>
        <v>8</v>
      </c>
      <c r="AY34" s="143">
        <f t="shared" si="29"/>
        <v>25</v>
      </c>
      <c r="AZ34" s="142">
        <f t="shared" si="55"/>
        <v>4</v>
      </c>
      <c r="BA34" s="142">
        <f t="shared" si="55"/>
        <v>4</v>
      </c>
      <c r="BB34" s="142">
        <f t="shared" si="55"/>
        <v>72</v>
      </c>
      <c r="BC34" s="142">
        <f t="shared" si="55"/>
        <v>16</v>
      </c>
      <c r="BD34" s="142">
        <f t="shared" si="55"/>
        <v>4</v>
      </c>
      <c r="BE34" s="143">
        <f t="shared" si="31"/>
        <v>25</v>
      </c>
      <c r="BF34" s="142">
        <f t="shared" si="56"/>
        <v>4</v>
      </c>
      <c r="BG34" s="142">
        <f t="shared" si="56"/>
        <v>72</v>
      </c>
      <c r="BH34" s="142">
        <f t="shared" si="56"/>
        <v>20</v>
      </c>
      <c r="BI34" s="142">
        <f t="shared" si="56"/>
        <v>4</v>
      </c>
      <c r="BJ34" s="142">
        <f t="shared" si="56"/>
        <v>0</v>
      </c>
      <c r="BK34" s="142">
        <f t="shared" si="56"/>
        <v>0</v>
      </c>
      <c r="BL34" s="143">
        <f t="shared" si="33"/>
        <v>25</v>
      </c>
      <c r="BM34" s="142">
        <f t="shared" ref="BM34:CE47" si="64">IF($BL34=0,0,BM88/$BL34*100)</f>
        <v>72</v>
      </c>
      <c r="BN34" s="142">
        <f t="shared" si="64"/>
        <v>4</v>
      </c>
      <c r="BO34" s="142">
        <f t="shared" si="64"/>
        <v>0</v>
      </c>
      <c r="BP34" s="142">
        <f t="shared" si="64"/>
        <v>0</v>
      </c>
      <c r="BQ34" s="142">
        <f t="shared" si="64"/>
        <v>0</v>
      </c>
      <c r="BR34" s="142">
        <f t="shared" si="64"/>
        <v>0</v>
      </c>
      <c r="BS34" s="142">
        <f t="shared" si="64"/>
        <v>0</v>
      </c>
      <c r="BT34" s="142">
        <f t="shared" si="64"/>
        <v>8</v>
      </c>
      <c r="BU34" s="142">
        <f t="shared" si="64"/>
        <v>0</v>
      </c>
      <c r="BV34" s="142">
        <f t="shared" si="64"/>
        <v>0</v>
      </c>
      <c r="BW34" s="142">
        <f t="shared" si="64"/>
        <v>4</v>
      </c>
      <c r="BX34" s="142">
        <f t="shared" si="64"/>
        <v>0</v>
      </c>
      <c r="BY34" s="142">
        <f t="shared" si="64"/>
        <v>4</v>
      </c>
      <c r="BZ34" s="142">
        <f t="shared" si="64"/>
        <v>4</v>
      </c>
      <c r="CA34" s="142">
        <f t="shared" si="64"/>
        <v>0</v>
      </c>
      <c r="CB34" s="142">
        <f t="shared" si="64"/>
        <v>0</v>
      </c>
      <c r="CC34" s="142">
        <f t="shared" si="64"/>
        <v>0</v>
      </c>
      <c r="CD34" s="142">
        <f t="shared" si="64"/>
        <v>0</v>
      </c>
      <c r="CE34" s="142">
        <f t="shared" si="64"/>
        <v>4</v>
      </c>
      <c r="CF34" s="143">
        <f t="shared" si="35"/>
        <v>25</v>
      </c>
      <c r="CG34" s="142">
        <f t="shared" si="57"/>
        <v>24</v>
      </c>
      <c r="CH34" s="142">
        <f t="shared" si="57"/>
        <v>72</v>
      </c>
      <c r="CI34" s="142">
        <f t="shared" si="57"/>
        <v>4</v>
      </c>
      <c r="CJ34" s="143">
        <f t="shared" si="37"/>
        <v>25</v>
      </c>
      <c r="CK34" s="142">
        <f t="shared" si="58"/>
        <v>20</v>
      </c>
      <c r="CL34" s="142">
        <f t="shared" si="58"/>
        <v>8</v>
      </c>
      <c r="CM34" s="142">
        <f t="shared" si="58"/>
        <v>20</v>
      </c>
      <c r="CN34" s="142">
        <f t="shared" si="58"/>
        <v>24</v>
      </c>
      <c r="CO34" s="142">
        <f t="shared" si="58"/>
        <v>20</v>
      </c>
      <c r="CP34" s="142">
        <f t="shared" si="58"/>
        <v>0</v>
      </c>
      <c r="CQ34" s="142">
        <f t="shared" si="58"/>
        <v>8</v>
      </c>
      <c r="CR34" s="245">
        <v>11333.08695652174</v>
      </c>
      <c r="CS34" s="143">
        <f t="shared" si="39"/>
        <v>25</v>
      </c>
      <c r="CT34" s="142">
        <f t="shared" si="59"/>
        <v>92</v>
      </c>
      <c r="CU34" s="142">
        <f t="shared" si="59"/>
        <v>0</v>
      </c>
      <c r="CV34" s="142">
        <f t="shared" si="59"/>
        <v>0</v>
      </c>
      <c r="CW34" s="142">
        <f t="shared" si="59"/>
        <v>4</v>
      </c>
      <c r="CX34" s="142">
        <f t="shared" si="59"/>
        <v>0</v>
      </c>
      <c r="CY34" s="142">
        <f t="shared" si="59"/>
        <v>0</v>
      </c>
      <c r="CZ34" s="142">
        <f t="shared" si="59"/>
        <v>4</v>
      </c>
      <c r="DA34" s="245">
        <v>699.70833333333337</v>
      </c>
      <c r="DB34" s="143">
        <f t="shared" si="41"/>
        <v>25</v>
      </c>
      <c r="DC34" s="142">
        <f t="shared" si="60"/>
        <v>44</v>
      </c>
      <c r="DD34" s="142">
        <f t="shared" si="60"/>
        <v>8</v>
      </c>
      <c r="DE34" s="142">
        <f t="shared" si="60"/>
        <v>16</v>
      </c>
      <c r="DF34" s="142">
        <f t="shared" si="60"/>
        <v>20</v>
      </c>
      <c r="DG34" s="142">
        <f t="shared" si="60"/>
        <v>4</v>
      </c>
      <c r="DH34" s="142">
        <f t="shared" si="60"/>
        <v>0</v>
      </c>
      <c r="DI34" s="142">
        <f t="shared" si="60"/>
        <v>8</v>
      </c>
      <c r="DJ34" s="245">
        <v>6003.173913043478</v>
      </c>
      <c r="DK34" s="143">
        <f t="shared" si="43"/>
        <v>25</v>
      </c>
      <c r="DL34" s="142">
        <f t="shared" si="61"/>
        <v>92</v>
      </c>
      <c r="DM34" s="142">
        <f t="shared" si="61"/>
        <v>4</v>
      </c>
      <c r="DN34" s="142">
        <f t="shared" si="61"/>
        <v>4</v>
      </c>
      <c r="DO34" s="142">
        <f t="shared" si="61"/>
        <v>0</v>
      </c>
      <c r="DP34" s="142">
        <f t="shared" si="61"/>
        <v>0</v>
      </c>
      <c r="DQ34" s="142">
        <f t="shared" si="61"/>
        <v>0</v>
      </c>
      <c r="DR34" s="142">
        <f t="shared" si="61"/>
        <v>0</v>
      </c>
      <c r="DS34" s="176">
        <v>0.36</v>
      </c>
      <c r="DT34" s="143">
        <f t="shared" si="45"/>
        <v>25</v>
      </c>
      <c r="DU34" s="142">
        <f t="shared" si="62"/>
        <v>80</v>
      </c>
      <c r="DV34" s="142">
        <f t="shared" si="62"/>
        <v>20</v>
      </c>
      <c r="DW34" s="142">
        <f t="shared" si="62"/>
        <v>0</v>
      </c>
      <c r="DX34" s="142">
        <f t="shared" si="62"/>
        <v>0</v>
      </c>
      <c r="DY34" s="142">
        <f t="shared" si="62"/>
        <v>0</v>
      </c>
      <c r="DZ34" s="142">
        <f t="shared" si="62"/>
        <v>0</v>
      </c>
      <c r="EA34" s="142">
        <f t="shared" si="62"/>
        <v>0</v>
      </c>
      <c r="EB34" s="176">
        <v>0.36</v>
      </c>
    </row>
    <row r="35" spans="1:132" ht="15" customHeight="1" x14ac:dyDescent="0.15">
      <c r="A35" s="150"/>
      <c r="B35" s="150"/>
      <c r="C35" s="244" t="s">
        <v>848</v>
      </c>
      <c r="D35" s="143">
        <f t="shared" si="17"/>
        <v>10</v>
      </c>
      <c r="E35" s="142">
        <f t="shared" si="49"/>
        <v>10</v>
      </c>
      <c r="F35" s="142">
        <f t="shared" si="49"/>
        <v>0</v>
      </c>
      <c r="G35" s="142">
        <f t="shared" si="49"/>
        <v>10</v>
      </c>
      <c r="H35" s="142">
        <f t="shared" si="49"/>
        <v>20</v>
      </c>
      <c r="I35" s="142">
        <f t="shared" si="49"/>
        <v>20</v>
      </c>
      <c r="J35" s="142">
        <f t="shared" si="49"/>
        <v>20</v>
      </c>
      <c r="K35" s="142">
        <f t="shared" si="49"/>
        <v>10</v>
      </c>
      <c r="L35" s="142">
        <f t="shared" si="49"/>
        <v>0</v>
      </c>
      <c r="M35" s="142">
        <f t="shared" si="49"/>
        <v>0</v>
      </c>
      <c r="N35" s="142">
        <f t="shared" si="49"/>
        <v>10</v>
      </c>
      <c r="O35" s="142">
        <f t="shared" si="49"/>
        <v>0</v>
      </c>
      <c r="P35" s="143">
        <f t="shared" si="19"/>
        <v>10</v>
      </c>
      <c r="Q35" s="142">
        <f t="shared" si="50"/>
        <v>0</v>
      </c>
      <c r="R35" s="142">
        <f t="shared" si="50"/>
        <v>10</v>
      </c>
      <c r="S35" s="142">
        <f t="shared" si="50"/>
        <v>40</v>
      </c>
      <c r="T35" s="142">
        <f t="shared" si="50"/>
        <v>20</v>
      </c>
      <c r="U35" s="142">
        <f t="shared" si="50"/>
        <v>10</v>
      </c>
      <c r="V35" s="142">
        <f t="shared" si="50"/>
        <v>0</v>
      </c>
      <c r="W35" s="142">
        <f t="shared" si="50"/>
        <v>10</v>
      </c>
      <c r="X35" s="142">
        <f t="shared" si="50"/>
        <v>0</v>
      </c>
      <c r="Y35" s="142">
        <f t="shared" si="50"/>
        <v>10</v>
      </c>
      <c r="Z35" s="142">
        <f t="shared" si="50"/>
        <v>0</v>
      </c>
      <c r="AA35" s="143">
        <f t="shared" si="21"/>
        <v>10</v>
      </c>
      <c r="AB35" s="142">
        <f t="shared" si="51"/>
        <v>80</v>
      </c>
      <c r="AC35" s="142">
        <f t="shared" si="51"/>
        <v>0</v>
      </c>
      <c r="AD35" s="142">
        <f t="shared" si="51"/>
        <v>0</v>
      </c>
      <c r="AE35" s="142">
        <f t="shared" si="51"/>
        <v>20</v>
      </c>
      <c r="AF35" s="142">
        <f t="shared" si="51"/>
        <v>0</v>
      </c>
      <c r="AG35" s="143">
        <f t="shared" si="23"/>
        <v>10</v>
      </c>
      <c r="AH35" s="142">
        <f t="shared" si="52"/>
        <v>60</v>
      </c>
      <c r="AI35" s="142">
        <f t="shared" si="52"/>
        <v>0</v>
      </c>
      <c r="AJ35" s="142">
        <f t="shared" si="52"/>
        <v>10</v>
      </c>
      <c r="AK35" s="142">
        <f t="shared" si="52"/>
        <v>30</v>
      </c>
      <c r="AL35" s="142">
        <f t="shared" si="52"/>
        <v>0</v>
      </c>
      <c r="AM35" s="143">
        <f t="shared" si="25"/>
        <v>10</v>
      </c>
      <c r="AN35" s="142">
        <f t="shared" si="53"/>
        <v>0</v>
      </c>
      <c r="AO35" s="142">
        <f t="shared" si="53"/>
        <v>0</v>
      </c>
      <c r="AP35" s="142">
        <f t="shared" si="53"/>
        <v>100</v>
      </c>
      <c r="AQ35" s="142">
        <f t="shared" si="53"/>
        <v>0</v>
      </c>
      <c r="AR35" s="142">
        <f t="shared" si="53"/>
        <v>0</v>
      </c>
      <c r="AS35" s="143">
        <f t="shared" si="27"/>
        <v>10</v>
      </c>
      <c r="AT35" s="142">
        <f t="shared" si="54"/>
        <v>40</v>
      </c>
      <c r="AU35" s="142">
        <f t="shared" si="54"/>
        <v>10</v>
      </c>
      <c r="AV35" s="142">
        <f t="shared" si="54"/>
        <v>30</v>
      </c>
      <c r="AW35" s="142">
        <f t="shared" si="54"/>
        <v>20</v>
      </c>
      <c r="AX35" s="142">
        <f t="shared" si="54"/>
        <v>0</v>
      </c>
      <c r="AY35" s="143">
        <f t="shared" si="29"/>
        <v>10</v>
      </c>
      <c r="AZ35" s="142">
        <f t="shared" si="55"/>
        <v>40</v>
      </c>
      <c r="BA35" s="142">
        <f t="shared" si="55"/>
        <v>10</v>
      </c>
      <c r="BB35" s="142">
        <f t="shared" si="55"/>
        <v>10</v>
      </c>
      <c r="BC35" s="142">
        <f t="shared" si="55"/>
        <v>30</v>
      </c>
      <c r="BD35" s="142">
        <f t="shared" si="55"/>
        <v>10</v>
      </c>
      <c r="BE35" s="143">
        <f t="shared" si="31"/>
        <v>10</v>
      </c>
      <c r="BF35" s="142">
        <f t="shared" si="56"/>
        <v>0</v>
      </c>
      <c r="BG35" s="142">
        <f t="shared" si="56"/>
        <v>40</v>
      </c>
      <c r="BH35" s="142">
        <f t="shared" si="56"/>
        <v>60</v>
      </c>
      <c r="BI35" s="142">
        <f t="shared" si="56"/>
        <v>0</v>
      </c>
      <c r="BJ35" s="142">
        <f t="shared" si="56"/>
        <v>0</v>
      </c>
      <c r="BK35" s="142">
        <f t="shared" si="56"/>
        <v>0</v>
      </c>
      <c r="BL35" s="143">
        <f t="shared" si="33"/>
        <v>10</v>
      </c>
      <c r="BM35" s="142">
        <f t="shared" si="64"/>
        <v>60</v>
      </c>
      <c r="BN35" s="142">
        <f t="shared" si="64"/>
        <v>0</v>
      </c>
      <c r="BO35" s="142">
        <f t="shared" si="64"/>
        <v>0</v>
      </c>
      <c r="BP35" s="142">
        <f t="shared" si="64"/>
        <v>0</v>
      </c>
      <c r="BQ35" s="142">
        <f t="shared" si="64"/>
        <v>0</v>
      </c>
      <c r="BR35" s="142">
        <f t="shared" si="64"/>
        <v>0</v>
      </c>
      <c r="BS35" s="142">
        <f t="shared" si="64"/>
        <v>0</v>
      </c>
      <c r="BT35" s="142">
        <f t="shared" si="64"/>
        <v>0</v>
      </c>
      <c r="BU35" s="142">
        <f t="shared" si="64"/>
        <v>0</v>
      </c>
      <c r="BV35" s="142">
        <f t="shared" si="64"/>
        <v>0</v>
      </c>
      <c r="BW35" s="142">
        <f t="shared" si="64"/>
        <v>0</v>
      </c>
      <c r="BX35" s="142">
        <f t="shared" si="64"/>
        <v>0</v>
      </c>
      <c r="BY35" s="142">
        <f t="shared" si="64"/>
        <v>0</v>
      </c>
      <c r="BZ35" s="142">
        <f t="shared" si="64"/>
        <v>10</v>
      </c>
      <c r="CA35" s="142">
        <f t="shared" si="64"/>
        <v>0</v>
      </c>
      <c r="CB35" s="142">
        <f t="shared" si="64"/>
        <v>0</v>
      </c>
      <c r="CC35" s="142">
        <f t="shared" si="64"/>
        <v>0</v>
      </c>
      <c r="CD35" s="142">
        <f t="shared" si="64"/>
        <v>20</v>
      </c>
      <c r="CE35" s="142">
        <f t="shared" si="64"/>
        <v>10</v>
      </c>
      <c r="CF35" s="143">
        <f t="shared" si="35"/>
        <v>10</v>
      </c>
      <c r="CG35" s="142">
        <f t="shared" si="57"/>
        <v>10</v>
      </c>
      <c r="CH35" s="142">
        <f t="shared" si="57"/>
        <v>90</v>
      </c>
      <c r="CI35" s="142">
        <f t="shared" si="57"/>
        <v>0</v>
      </c>
      <c r="CJ35" s="143">
        <f t="shared" si="37"/>
        <v>10</v>
      </c>
      <c r="CK35" s="142">
        <f t="shared" si="58"/>
        <v>10</v>
      </c>
      <c r="CL35" s="142">
        <f t="shared" si="58"/>
        <v>40</v>
      </c>
      <c r="CM35" s="142">
        <f t="shared" si="58"/>
        <v>40</v>
      </c>
      <c r="CN35" s="142">
        <f t="shared" si="58"/>
        <v>10</v>
      </c>
      <c r="CO35" s="142">
        <f t="shared" si="58"/>
        <v>0</v>
      </c>
      <c r="CP35" s="142">
        <f t="shared" si="58"/>
        <v>0</v>
      </c>
      <c r="CQ35" s="142">
        <f t="shared" si="58"/>
        <v>0</v>
      </c>
      <c r="CR35" s="245">
        <v>4275.5</v>
      </c>
      <c r="CS35" s="143">
        <f t="shared" si="39"/>
        <v>10</v>
      </c>
      <c r="CT35" s="142">
        <f t="shared" si="59"/>
        <v>80</v>
      </c>
      <c r="CU35" s="142">
        <f t="shared" si="59"/>
        <v>0</v>
      </c>
      <c r="CV35" s="142">
        <f t="shared" si="59"/>
        <v>0</v>
      </c>
      <c r="CW35" s="142">
        <f t="shared" si="59"/>
        <v>0</v>
      </c>
      <c r="CX35" s="142">
        <f t="shared" si="59"/>
        <v>0</v>
      </c>
      <c r="CY35" s="142">
        <f t="shared" si="59"/>
        <v>0</v>
      </c>
      <c r="CZ35" s="142">
        <f t="shared" si="59"/>
        <v>20</v>
      </c>
      <c r="DA35" s="245">
        <v>0</v>
      </c>
      <c r="DB35" s="143">
        <f t="shared" si="41"/>
        <v>10</v>
      </c>
      <c r="DC35" s="142">
        <f t="shared" si="60"/>
        <v>30</v>
      </c>
      <c r="DD35" s="142">
        <f t="shared" si="60"/>
        <v>20</v>
      </c>
      <c r="DE35" s="142">
        <f t="shared" si="60"/>
        <v>0</v>
      </c>
      <c r="DF35" s="142">
        <f t="shared" si="60"/>
        <v>20</v>
      </c>
      <c r="DG35" s="142">
        <f t="shared" si="60"/>
        <v>0</v>
      </c>
      <c r="DH35" s="142">
        <f t="shared" si="60"/>
        <v>0</v>
      </c>
      <c r="DI35" s="142">
        <f t="shared" si="60"/>
        <v>30</v>
      </c>
      <c r="DJ35" s="245">
        <v>5036.1428571428569</v>
      </c>
      <c r="DK35" s="143">
        <f t="shared" si="43"/>
        <v>10</v>
      </c>
      <c r="DL35" s="142">
        <f t="shared" si="61"/>
        <v>80</v>
      </c>
      <c r="DM35" s="142">
        <f t="shared" si="61"/>
        <v>0</v>
      </c>
      <c r="DN35" s="142">
        <f t="shared" si="61"/>
        <v>20</v>
      </c>
      <c r="DO35" s="142">
        <f t="shared" si="61"/>
        <v>0</v>
      </c>
      <c r="DP35" s="142">
        <f t="shared" si="61"/>
        <v>0</v>
      </c>
      <c r="DQ35" s="142">
        <f t="shared" si="61"/>
        <v>0</v>
      </c>
      <c r="DR35" s="142">
        <f t="shared" si="61"/>
        <v>0</v>
      </c>
      <c r="DS35" s="176">
        <v>1.5</v>
      </c>
      <c r="DT35" s="143">
        <f t="shared" si="45"/>
        <v>10</v>
      </c>
      <c r="DU35" s="142">
        <f t="shared" si="62"/>
        <v>100</v>
      </c>
      <c r="DV35" s="142">
        <f t="shared" si="62"/>
        <v>0</v>
      </c>
      <c r="DW35" s="142">
        <f t="shared" si="62"/>
        <v>0</v>
      </c>
      <c r="DX35" s="142">
        <f t="shared" si="62"/>
        <v>0</v>
      </c>
      <c r="DY35" s="142">
        <f t="shared" si="62"/>
        <v>0</v>
      </c>
      <c r="DZ35" s="142">
        <f t="shared" si="62"/>
        <v>0</v>
      </c>
      <c r="EA35" s="142">
        <f t="shared" si="62"/>
        <v>0</v>
      </c>
      <c r="EB35" s="176">
        <v>0</v>
      </c>
    </row>
    <row r="36" spans="1:132" ht="15" customHeight="1" x14ac:dyDescent="0.15">
      <c r="A36" s="150"/>
      <c r="B36" s="150"/>
      <c r="C36" s="244" t="s">
        <v>849</v>
      </c>
      <c r="D36" s="143">
        <f t="shared" si="17"/>
        <v>16</v>
      </c>
      <c r="E36" s="142">
        <f t="shared" si="49"/>
        <v>0</v>
      </c>
      <c r="F36" s="142">
        <f t="shared" si="49"/>
        <v>0</v>
      </c>
      <c r="G36" s="142">
        <f t="shared" si="49"/>
        <v>12.5</v>
      </c>
      <c r="H36" s="142">
        <f t="shared" si="49"/>
        <v>18.75</v>
      </c>
      <c r="I36" s="142">
        <f t="shared" si="49"/>
        <v>50</v>
      </c>
      <c r="J36" s="142">
        <f t="shared" si="49"/>
        <v>6.25</v>
      </c>
      <c r="K36" s="142">
        <f t="shared" si="49"/>
        <v>12.5</v>
      </c>
      <c r="L36" s="142">
        <f t="shared" si="49"/>
        <v>0</v>
      </c>
      <c r="M36" s="142">
        <f t="shared" si="49"/>
        <v>0</v>
      </c>
      <c r="N36" s="142">
        <f t="shared" si="49"/>
        <v>0</v>
      </c>
      <c r="O36" s="142">
        <f t="shared" si="49"/>
        <v>0</v>
      </c>
      <c r="P36" s="143">
        <f t="shared" si="19"/>
        <v>16</v>
      </c>
      <c r="Q36" s="142">
        <f t="shared" si="50"/>
        <v>18.75</v>
      </c>
      <c r="R36" s="142">
        <f t="shared" si="50"/>
        <v>12.5</v>
      </c>
      <c r="S36" s="142">
        <f t="shared" si="50"/>
        <v>6.25</v>
      </c>
      <c r="T36" s="142">
        <f t="shared" si="50"/>
        <v>18.75</v>
      </c>
      <c r="U36" s="142">
        <f t="shared" si="50"/>
        <v>25</v>
      </c>
      <c r="V36" s="142">
        <f t="shared" si="50"/>
        <v>12.5</v>
      </c>
      <c r="W36" s="142">
        <f t="shared" si="50"/>
        <v>0</v>
      </c>
      <c r="X36" s="142">
        <f t="shared" si="50"/>
        <v>6.25</v>
      </c>
      <c r="Y36" s="142">
        <f t="shared" si="50"/>
        <v>0</v>
      </c>
      <c r="Z36" s="142">
        <f t="shared" si="50"/>
        <v>0</v>
      </c>
      <c r="AA36" s="143">
        <f t="shared" si="21"/>
        <v>16</v>
      </c>
      <c r="AB36" s="142">
        <f t="shared" si="51"/>
        <v>68.75</v>
      </c>
      <c r="AC36" s="142">
        <f t="shared" si="51"/>
        <v>0</v>
      </c>
      <c r="AD36" s="142">
        <f t="shared" si="51"/>
        <v>0</v>
      </c>
      <c r="AE36" s="142">
        <f t="shared" si="51"/>
        <v>31.25</v>
      </c>
      <c r="AF36" s="142">
        <f t="shared" si="51"/>
        <v>0</v>
      </c>
      <c r="AG36" s="143">
        <f t="shared" si="23"/>
        <v>16</v>
      </c>
      <c r="AH36" s="142">
        <f t="shared" si="52"/>
        <v>50</v>
      </c>
      <c r="AI36" s="142">
        <f t="shared" si="52"/>
        <v>0</v>
      </c>
      <c r="AJ36" s="142">
        <f t="shared" si="52"/>
        <v>12.5</v>
      </c>
      <c r="AK36" s="142">
        <f t="shared" si="52"/>
        <v>31.25</v>
      </c>
      <c r="AL36" s="142">
        <f t="shared" si="52"/>
        <v>6.25</v>
      </c>
      <c r="AM36" s="143">
        <f t="shared" si="25"/>
        <v>16</v>
      </c>
      <c r="AN36" s="142">
        <f t="shared" si="53"/>
        <v>0</v>
      </c>
      <c r="AO36" s="142">
        <f t="shared" si="53"/>
        <v>0</v>
      </c>
      <c r="AP36" s="142">
        <f t="shared" si="53"/>
        <v>87.5</v>
      </c>
      <c r="AQ36" s="142">
        <f t="shared" si="53"/>
        <v>12.5</v>
      </c>
      <c r="AR36" s="142">
        <f t="shared" si="53"/>
        <v>0</v>
      </c>
      <c r="AS36" s="143">
        <f t="shared" si="27"/>
        <v>16</v>
      </c>
      <c r="AT36" s="142">
        <f t="shared" si="54"/>
        <v>68.75</v>
      </c>
      <c r="AU36" s="142">
        <f t="shared" si="54"/>
        <v>0</v>
      </c>
      <c r="AV36" s="142">
        <f t="shared" si="54"/>
        <v>0</v>
      </c>
      <c r="AW36" s="142">
        <f t="shared" si="54"/>
        <v>31.25</v>
      </c>
      <c r="AX36" s="142">
        <f t="shared" si="54"/>
        <v>0</v>
      </c>
      <c r="AY36" s="143">
        <f t="shared" si="29"/>
        <v>16</v>
      </c>
      <c r="AZ36" s="142">
        <f t="shared" si="55"/>
        <v>31.25</v>
      </c>
      <c r="BA36" s="142">
        <f t="shared" si="55"/>
        <v>0</v>
      </c>
      <c r="BB36" s="142">
        <f t="shared" si="55"/>
        <v>31.25</v>
      </c>
      <c r="BC36" s="142">
        <f t="shared" si="55"/>
        <v>37.5</v>
      </c>
      <c r="BD36" s="142">
        <f t="shared" si="55"/>
        <v>0</v>
      </c>
      <c r="BE36" s="143">
        <f t="shared" si="31"/>
        <v>16</v>
      </c>
      <c r="BF36" s="142">
        <f t="shared" si="56"/>
        <v>0</v>
      </c>
      <c r="BG36" s="142">
        <f t="shared" si="56"/>
        <v>62.5</v>
      </c>
      <c r="BH36" s="142">
        <f t="shared" si="56"/>
        <v>37.5</v>
      </c>
      <c r="BI36" s="142">
        <f t="shared" si="56"/>
        <v>0</v>
      </c>
      <c r="BJ36" s="142">
        <f t="shared" si="56"/>
        <v>0</v>
      </c>
      <c r="BK36" s="142">
        <f t="shared" si="56"/>
        <v>0</v>
      </c>
      <c r="BL36" s="143">
        <f t="shared" si="33"/>
        <v>16</v>
      </c>
      <c r="BM36" s="142">
        <f t="shared" si="64"/>
        <v>68.75</v>
      </c>
      <c r="BN36" s="142">
        <f t="shared" si="64"/>
        <v>0</v>
      </c>
      <c r="BO36" s="142">
        <f t="shared" si="64"/>
        <v>0</v>
      </c>
      <c r="BP36" s="142">
        <f t="shared" si="64"/>
        <v>0</v>
      </c>
      <c r="BQ36" s="142">
        <f t="shared" si="64"/>
        <v>0</v>
      </c>
      <c r="BR36" s="142">
        <f t="shared" si="64"/>
        <v>0</v>
      </c>
      <c r="BS36" s="142">
        <f t="shared" si="64"/>
        <v>0</v>
      </c>
      <c r="BT36" s="142">
        <f t="shared" si="64"/>
        <v>6.25</v>
      </c>
      <c r="BU36" s="142">
        <f t="shared" si="64"/>
        <v>0</v>
      </c>
      <c r="BV36" s="142">
        <f t="shared" si="64"/>
        <v>0</v>
      </c>
      <c r="BW36" s="142">
        <f t="shared" si="64"/>
        <v>6.25</v>
      </c>
      <c r="BX36" s="142">
        <f t="shared" si="64"/>
        <v>0</v>
      </c>
      <c r="BY36" s="142">
        <f t="shared" si="64"/>
        <v>0</v>
      </c>
      <c r="BZ36" s="142">
        <f t="shared" si="64"/>
        <v>0</v>
      </c>
      <c r="CA36" s="142">
        <f t="shared" si="64"/>
        <v>0</v>
      </c>
      <c r="CB36" s="142">
        <f t="shared" si="64"/>
        <v>0</v>
      </c>
      <c r="CC36" s="142">
        <f t="shared" si="64"/>
        <v>0</v>
      </c>
      <c r="CD36" s="142">
        <f t="shared" si="64"/>
        <v>0</v>
      </c>
      <c r="CE36" s="142">
        <f t="shared" si="64"/>
        <v>18.75</v>
      </c>
      <c r="CF36" s="143">
        <f t="shared" si="35"/>
        <v>16</v>
      </c>
      <c r="CG36" s="142">
        <f t="shared" si="57"/>
        <v>37.5</v>
      </c>
      <c r="CH36" s="142">
        <f t="shared" si="57"/>
        <v>62.5</v>
      </c>
      <c r="CI36" s="142">
        <f t="shared" si="57"/>
        <v>0</v>
      </c>
      <c r="CJ36" s="143">
        <f t="shared" si="37"/>
        <v>16</v>
      </c>
      <c r="CK36" s="142">
        <f t="shared" si="58"/>
        <v>12.5</v>
      </c>
      <c r="CL36" s="142">
        <f t="shared" si="58"/>
        <v>50</v>
      </c>
      <c r="CM36" s="142">
        <f t="shared" si="58"/>
        <v>18.75</v>
      </c>
      <c r="CN36" s="142">
        <f t="shared" si="58"/>
        <v>12.5</v>
      </c>
      <c r="CO36" s="142">
        <f t="shared" si="58"/>
        <v>0</v>
      </c>
      <c r="CP36" s="142">
        <f t="shared" si="58"/>
        <v>0</v>
      </c>
      <c r="CQ36" s="142">
        <f t="shared" si="58"/>
        <v>6.25</v>
      </c>
      <c r="CR36" s="245">
        <v>4530.7333333333336</v>
      </c>
      <c r="CS36" s="143">
        <f t="shared" si="39"/>
        <v>16</v>
      </c>
      <c r="CT36" s="142">
        <f t="shared" si="59"/>
        <v>81.25</v>
      </c>
      <c r="CU36" s="142">
        <f t="shared" si="59"/>
        <v>0</v>
      </c>
      <c r="CV36" s="142">
        <f t="shared" si="59"/>
        <v>0</v>
      </c>
      <c r="CW36" s="142">
        <f t="shared" si="59"/>
        <v>0</v>
      </c>
      <c r="CX36" s="142">
        <f t="shared" si="59"/>
        <v>0</v>
      </c>
      <c r="CY36" s="142">
        <f t="shared" si="59"/>
        <v>0</v>
      </c>
      <c r="CZ36" s="142">
        <f t="shared" si="59"/>
        <v>18.75</v>
      </c>
      <c r="DA36" s="245">
        <v>0</v>
      </c>
      <c r="DB36" s="143">
        <f t="shared" si="41"/>
        <v>16</v>
      </c>
      <c r="DC36" s="142">
        <f t="shared" si="60"/>
        <v>25</v>
      </c>
      <c r="DD36" s="142">
        <f t="shared" si="60"/>
        <v>0</v>
      </c>
      <c r="DE36" s="142">
        <f t="shared" si="60"/>
        <v>25</v>
      </c>
      <c r="DF36" s="142">
        <f t="shared" si="60"/>
        <v>31.25</v>
      </c>
      <c r="DG36" s="142">
        <f t="shared" si="60"/>
        <v>0</v>
      </c>
      <c r="DH36" s="142">
        <f t="shared" si="60"/>
        <v>0</v>
      </c>
      <c r="DI36" s="142">
        <f t="shared" si="60"/>
        <v>18.75</v>
      </c>
      <c r="DJ36" s="245">
        <v>6836</v>
      </c>
      <c r="DK36" s="143">
        <f t="shared" si="43"/>
        <v>16</v>
      </c>
      <c r="DL36" s="142">
        <f t="shared" si="61"/>
        <v>81.25</v>
      </c>
      <c r="DM36" s="142">
        <f t="shared" si="61"/>
        <v>12.5</v>
      </c>
      <c r="DN36" s="142">
        <f t="shared" si="61"/>
        <v>0</v>
      </c>
      <c r="DO36" s="142">
        <f t="shared" si="61"/>
        <v>0</v>
      </c>
      <c r="DP36" s="142">
        <f t="shared" si="61"/>
        <v>0</v>
      </c>
      <c r="DQ36" s="142">
        <f t="shared" si="61"/>
        <v>6.25</v>
      </c>
      <c r="DR36" s="142">
        <f t="shared" si="61"/>
        <v>0</v>
      </c>
      <c r="DS36" s="176">
        <v>2</v>
      </c>
      <c r="DT36" s="143">
        <f t="shared" si="45"/>
        <v>16</v>
      </c>
      <c r="DU36" s="142">
        <f t="shared" si="62"/>
        <v>75</v>
      </c>
      <c r="DV36" s="142">
        <f t="shared" si="62"/>
        <v>18.75</v>
      </c>
      <c r="DW36" s="142">
        <f t="shared" si="62"/>
        <v>6.25</v>
      </c>
      <c r="DX36" s="142">
        <f t="shared" si="62"/>
        <v>0</v>
      </c>
      <c r="DY36" s="142">
        <f t="shared" si="62"/>
        <v>0</v>
      </c>
      <c r="DZ36" s="142">
        <f t="shared" si="62"/>
        <v>0</v>
      </c>
      <c r="EA36" s="142">
        <f t="shared" si="62"/>
        <v>0</v>
      </c>
      <c r="EB36" s="176">
        <v>0.9375</v>
      </c>
    </row>
    <row r="37" spans="1:132" ht="15" customHeight="1" x14ac:dyDescent="0.15">
      <c r="A37" s="150"/>
      <c r="B37" s="150"/>
      <c r="C37" s="244" t="s">
        <v>850</v>
      </c>
      <c r="D37" s="143">
        <f t="shared" si="17"/>
        <v>24</v>
      </c>
      <c r="E37" s="142">
        <f t="shared" si="49"/>
        <v>4.1666666666666661</v>
      </c>
      <c r="F37" s="142">
        <f t="shared" si="49"/>
        <v>0</v>
      </c>
      <c r="G37" s="142">
        <f t="shared" si="49"/>
        <v>0</v>
      </c>
      <c r="H37" s="142">
        <f t="shared" si="49"/>
        <v>8.3333333333333321</v>
      </c>
      <c r="I37" s="142">
        <f t="shared" si="49"/>
        <v>37.5</v>
      </c>
      <c r="J37" s="142">
        <f t="shared" si="49"/>
        <v>33.333333333333329</v>
      </c>
      <c r="K37" s="142">
        <f t="shared" si="49"/>
        <v>16.666666666666664</v>
      </c>
      <c r="L37" s="142">
        <f t="shared" si="49"/>
        <v>0</v>
      </c>
      <c r="M37" s="142">
        <f t="shared" si="49"/>
        <v>0</v>
      </c>
      <c r="N37" s="142">
        <f t="shared" si="49"/>
        <v>0</v>
      </c>
      <c r="O37" s="142">
        <f t="shared" si="49"/>
        <v>0</v>
      </c>
      <c r="P37" s="143">
        <f t="shared" si="19"/>
        <v>24</v>
      </c>
      <c r="Q37" s="142">
        <f t="shared" si="50"/>
        <v>8.3333333333333321</v>
      </c>
      <c r="R37" s="142">
        <f t="shared" si="50"/>
        <v>25</v>
      </c>
      <c r="S37" s="142">
        <f t="shared" si="50"/>
        <v>8.3333333333333321</v>
      </c>
      <c r="T37" s="142">
        <f t="shared" si="50"/>
        <v>16.666666666666664</v>
      </c>
      <c r="U37" s="142">
        <f t="shared" si="50"/>
        <v>25</v>
      </c>
      <c r="V37" s="142">
        <f t="shared" si="50"/>
        <v>12.5</v>
      </c>
      <c r="W37" s="142">
        <f t="shared" si="50"/>
        <v>4.1666666666666661</v>
      </c>
      <c r="X37" s="142">
        <f t="shared" si="50"/>
        <v>0</v>
      </c>
      <c r="Y37" s="142">
        <f t="shared" si="50"/>
        <v>0</v>
      </c>
      <c r="Z37" s="142">
        <f t="shared" si="50"/>
        <v>0</v>
      </c>
      <c r="AA37" s="143">
        <f t="shared" si="21"/>
        <v>24</v>
      </c>
      <c r="AB37" s="142">
        <f t="shared" si="51"/>
        <v>79.166666666666657</v>
      </c>
      <c r="AC37" s="142">
        <f t="shared" si="51"/>
        <v>0</v>
      </c>
      <c r="AD37" s="142">
        <f t="shared" si="51"/>
        <v>4.1666666666666661</v>
      </c>
      <c r="AE37" s="142">
        <f t="shared" si="51"/>
        <v>16.666666666666664</v>
      </c>
      <c r="AF37" s="142">
        <f t="shared" si="51"/>
        <v>0</v>
      </c>
      <c r="AG37" s="143">
        <f t="shared" si="23"/>
        <v>24</v>
      </c>
      <c r="AH37" s="142">
        <f t="shared" si="52"/>
        <v>41.666666666666671</v>
      </c>
      <c r="AI37" s="142">
        <f t="shared" si="52"/>
        <v>0</v>
      </c>
      <c r="AJ37" s="142">
        <f t="shared" si="52"/>
        <v>16.666666666666664</v>
      </c>
      <c r="AK37" s="142">
        <f t="shared" si="52"/>
        <v>41.666666666666671</v>
      </c>
      <c r="AL37" s="142">
        <f t="shared" si="52"/>
        <v>0</v>
      </c>
      <c r="AM37" s="143">
        <f t="shared" si="25"/>
        <v>24</v>
      </c>
      <c r="AN37" s="142">
        <f t="shared" si="53"/>
        <v>0</v>
      </c>
      <c r="AO37" s="142">
        <f t="shared" si="53"/>
        <v>0</v>
      </c>
      <c r="AP37" s="142">
        <f t="shared" si="53"/>
        <v>83.333333333333343</v>
      </c>
      <c r="AQ37" s="142">
        <f t="shared" si="53"/>
        <v>12.5</v>
      </c>
      <c r="AR37" s="142">
        <f t="shared" si="53"/>
        <v>4.1666666666666661</v>
      </c>
      <c r="AS37" s="143">
        <f t="shared" si="27"/>
        <v>24</v>
      </c>
      <c r="AT37" s="142">
        <f t="shared" si="54"/>
        <v>58.333333333333336</v>
      </c>
      <c r="AU37" s="142">
        <f t="shared" si="54"/>
        <v>0</v>
      </c>
      <c r="AV37" s="142">
        <f t="shared" si="54"/>
        <v>33.333333333333329</v>
      </c>
      <c r="AW37" s="142">
        <f t="shared" si="54"/>
        <v>8.3333333333333321</v>
      </c>
      <c r="AX37" s="142">
        <f t="shared" si="54"/>
        <v>0</v>
      </c>
      <c r="AY37" s="143">
        <f t="shared" si="29"/>
        <v>24</v>
      </c>
      <c r="AZ37" s="142">
        <f t="shared" si="55"/>
        <v>25</v>
      </c>
      <c r="BA37" s="142">
        <f t="shared" si="55"/>
        <v>0</v>
      </c>
      <c r="BB37" s="142">
        <f t="shared" si="55"/>
        <v>62.5</v>
      </c>
      <c r="BC37" s="142">
        <f t="shared" si="55"/>
        <v>12.5</v>
      </c>
      <c r="BD37" s="142">
        <f t="shared" si="55"/>
        <v>0</v>
      </c>
      <c r="BE37" s="143">
        <f t="shared" si="31"/>
        <v>24</v>
      </c>
      <c r="BF37" s="142">
        <f t="shared" si="56"/>
        <v>4.1666666666666661</v>
      </c>
      <c r="BG37" s="142">
        <f t="shared" si="56"/>
        <v>62.5</v>
      </c>
      <c r="BH37" s="142">
        <f t="shared" si="56"/>
        <v>29.166666666666668</v>
      </c>
      <c r="BI37" s="142">
        <f t="shared" si="56"/>
        <v>0</v>
      </c>
      <c r="BJ37" s="142">
        <f t="shared" si="56"/>
        <v>0</v>
      </c>
      <c r="BK37" s="142">
        <f t="shared" si="56"/>
        <v>4.1666666666666661</v>
      </c>
      <c r="BL37" s="143">
        <f t="shared" si="33"/>
        <v>24</v>
      </c>
      <c r="BM37" s="142">
        <f t="shared" si="64"/>
        <v>66.666666666666657</v>
      </c>
      <c r="BN37" s="142">
        <f t="shared" si="64"/>
        <v>0</v>
      </c>
      <c r="BO37" s="142">
        <f t="shared" si="64"/>
        <v>0</v>
      </c>
      <c r="BP37" s="142">
        <f t="shared" si="64"/>
        <v>0</v>
      </c>
      <c r="BQ37" s="142">
        <f t="shared" si="64"/>
        <v>0</v>
      </c>
      <c r="BR37" s="142">
        <f t="shared" si="64"/>
        <v>0</v>
      </c>
      <c r="BS37" s="142">
        <f t="shared" si="64"/>
        <v>8.3333333333333321</v>
      </c>
      <c r="BT37" s="142">
        <f t="shared" si="64"/>
        <v>0</v>
      </c>
      <c r="BU37" s="142">
        <f t="shared" si="64"/>
        <v>4.1666666666666661</v>
      </c>
      <c r="BV37" s="142">
        <f t="shared" si="64"/>
        <v>8.3333333333333321</v>
      </c>
      <c r="BW37" s="142">
        <f t="shared" si="64"/>
        <v>0</v>
      </c>
      <c r="BX37" s="142">
        <f t="shared" si="64"/>
        <v>0</v>
      </c>
      <c r="BY37" s="142">
        <f t="shared" si="64"/>
        <v>0</v>
      </c>
      <c r="BZ37" s="142">
        <f t="shared" si="64"/>
        <v>0</v>
      </c>
      <c r="CA37" s="142">
        <f t="shared" si="64"/>
        <v>0</v>
      </c>
      <c r="CB37" s="142">
        <f t="shared" si="64"/>
        <v>0</v>
      </c>
      <c r="CC37" s="142">
        <f t="shared" si="64"/>
        <v>0</v>
      </c>
      <c r="CD37" s="142">
        <f t="shared" si="64"/>
        <v>4.1666666666666661</v>
      </c>
      <c r="CE37" s="142">
        <f t="shared" si="64"/>
        <v>8.3333333333333321</v>
      </c>
      <c r="CF37" s="143">
        <f t="shared" si="35"/>
        <v>24</v>
      </c>
      <c r="CG37" s="142">
        <f t="shared" si="57"/>
        <v>37.5</v>
      </c>
      <c r="CH37" s="142">
        <f t="shared" si="57"/>
        <v>62.5</v>
      </c>
      <c r="CI37" s="142">
        <f t="shared" si="57"/>
        <v>0</v>
      </c>
      <c r="CJ37" s="143">
        <f t="shared" si="37"/>
        <v>24</v>
      </c>
      <c r="CK37" s="142">
        <f t="shared" si="58"/>
        <v>16.666666666666664</v>
      </c>
      <c r="CL37" s="142">
        <f t="shared" si="58"/>
        <v>20.833333333333336</v>
      </c>
      <c r="CM37" s="142">
        <f t="shared" si="58"/>
        <v>20.833333333333336</v>
      </c>
      <c r="CN37" s="142">
        <f t="shared" si="58"/>
        <v>25</v>
      </c>
      <c r="CO37" s="142">
        <f t="shared" si="58"/>
        <v>8.3333333333333321</v>
      </c>
      <c r="CP37" s="142">
        <f t="shared" si="58"/>
        <v>0</v>
      </c>
      <c r="CQ37" s="142">
        <f t="shared" si="58"/>
        <v>8.3333333333333321</v>
      </c>
      <c r="CR37" s="245">
        <v>8245.681818181818</v>
      </c>
      <c r="CS37" s="143">
        <f t="shared" si="39"/>
        <v>24</v>
      </c>
      <c r="CT37" s="142">
        <f t="shared" si="59"/>
        <v>66.666666666666657</v>
      </c>
      <c r="CU37" s="142">
        <f t="shared" si="59"/>
        <v>0</v>
      </c>
      <c r="CV37" s="142">
        <f t="shared" si="59"/>
        <v>0</v>
      </c>
      <c r="CW37" s="142">
        <f t="shared" si="59"/>
        <v>8.3333333333333321</v>
      </c>
      <c r="CX37" s="142">
        <f t="shared" si="59"/>
        <v>4.1666666666666661</v>
      </c>
      <c r="CY37" s="142">
        <f t="shared" si="59"/>
        <v>0</v>
      </c>
      <c r="CZ37" s="142">
        <f t="shared" si="59"/>
        <v>20.833333333333336</v>
      </c>
      <c r="DA37" s="245">
        <v>3091.5789473684213</v>
      </c>
      <c r="DB37" s="143">
        <f t="shared" si="41"/>
        <v>24</v>
      </c>
      <c r="DC37" s="142">
        <f t="shared" si="60"/>
        <v>20.833333333333336</v>
      </c>
      <c r="DD37" s="142">
        <f t="shared" si="60"/>
        <v>16.666666666666664</v>
      </c>
      <c r="DE37" s="142">
        <f t="shared" si="60"/>
        <v>25</v>
      </c>
      <c r="DF37" s="142">
        <f t="shared" si="60"/>
        <v>20.833333333333336</v>
      </c>
      <c r="DG37" s="142">
        <f t="shared" si="60"/>
        <v>8.3333333333333321</v>
      </c>
      <c r="DH37" s="142">
        <f t="shared" si="60"/>
        <v>0</v>
      </c>
      <c r="DI37" s="142">
        <f t="shared" si="60"/>
        <v>8.3333333333333321</v>
      </c>
      <c r="DJ37" s="245">
        <v>7761.590909090909</v>
      </c>
      <c r="DK37" s="143">
        <f t="shared" si="43"/>
        <v>24</v>
      </c>
      <c r="DL37" s="142">
        <f t="shared" si="61"/>
        <v>83.333333333333343</v>
      </c>
      <c r="DM37" s="142">
        <f t="shared" si="61"/>
        <v>4.1666666666666661</v>
      </c>
      <c r="DN37" s="142">
        <f t="shared" si="61"/>
        <v>8.3333333333333321</v>
      </c>
      <c r="DO37" s="142">
        <f t="shared" si="61"/>
        <v>0</v>
      </c>
      <c r="DP37" s="142">
        <f t="shared" si="61"/>
        <v>0</v>
      </c>
      <c r="DQ37" s="142">
        <f t="shared" si="61"/>
        <v>4.1666666666666661</v>
      </c>
      <c r="DR37" s="142">
        <f t="shared" si="61"/>
        <v>0</v>
      </c>
      <c r="DS37" s="176">
        <v>1.875</v>
      </c>
      <c r="DT37" s="143">
        <f t="shared" si="45"/>
        <v>24</v>
      </c>
      <c r="DU37" s="142">
        <f t="shared" si="62"/>
        <v>87.5</v>
      </c>
      <c r="DV37" s="142">
        <f t="shared" si="62"/>
        <v>12.5</v>
      </c>
      <c r="DW37" s="142">
        <f t="shared" si="62"/>
        <v>0</v>
      </c>
      <c r="DX37" s="142">
        <f t="shared" si="62"/>
        <v>0</v>
      </c>
      <c r="DY37" s="142">
        <f t="shared" si="62"/>
        <v>0</v>
      </c>
      <c r="DZ37" s="142">
        <f t="shared" si="62"/>
        <v>0</v>
      </c>
      <c r="EA37" s="142">
        <f t="shared" si="62"/>
        <v>0</v>
      </c>
      <c r="EB37" s="176">
        <v>0.29166666666666669</v>
      </c>
    </row>
    <row r="38" spans="1:132" ht="15" customHeight="1" x14ac:dyDescent="0.15">
      <c r="A38" s="150"/>
      <c r="B38" s="150"/>
      <c r="C38" s="244" t="s">
        <v>720</v>
      </c>
      <c r="D38" s="143">
        <f t="shared" si="17"/>
        <v>75</v>
      </c>
      <c r="E38" s="142">
        <f t="shared" ref="E38:O53" si="65">IF($D38=0,0,E92/$D38*100)</f>
        <v>2.666666666666667</v>
      </c>
      <c r="F38" s="142">
        <f t="shared" si="65"/>
        <v>1.3333333333333335</v>
      </c>
      <c r="G38" s="142">
        <f t="shared" si="65"/>
        <v>6.666666666666667</v>
      </c>
      <c r="H38" s="142">
        <f t="shared" si="65"/>
        <v>12</v>
      </c>
      <c r="I38" s="142">
        <f t="shared" si="65"/>
        <v>32</v>
      </c>
      <c r="J38" s="142">
        <f t="shared" si="65"/>
        <v>12</v>
      </c>
      <c r="K38" s="142">
        <f t="shared" si="65"/>
        <v>26.666666666666668</v>
      </c>
      <c r="L38" s="142">
        <f t="shared" si="65"/>
        <v>0</v>
      </c>
      <c r="M38" s="142">
        <f t="shared" si="65"/>
        <v>1.3333333333333335</v>
      </c>
      <c r="N38" s="142">
        <f t="shared" si="65"/>
        <v>0</v>
      </c>
      <c r="O38" s="142">
        <f t="shared" si="65"/>
        <v>5.3333333333333339</v>
      </c>
      <c r="P38" s="143">
        <f t="shared" si="19"/>
        <v>75</v>
      </c>
      <c r="Q38" s="142">
        <f t="shared" ref="Q38:Z53" si="66">IF($P38=0,0,Q92/$P38*100)</f>
        <v>8</v>
      </c>
      <c r="R38" s="142">
        <f t="shared" si="66"/>
        <v>9.3333333333333339</v>
      </c>
      <c r="S38" s="142">
        <f t="shared" si="66"/>
        <v>14.666666666666666</v>
      </c>
      <c r="T38" s="142">
        <f t="shared" si="66"/>
        <v>20</v>
      </c>
      <c r="U38" s="142">
        <f t="shared" si="66"/>
        <v>28.000000000000004</v>
      </c>
      <c r="V38" s="142">
        <f t="shared" si="66"/>
        <v>9.3333333333333339</v>
      </c>
      <c r="W38" s="142">
        <f t="shared" si="66"/>
        <v>4</v>
      </c>
      <c r="X38" s="142">
        <f t="shared" si="66"/>
        <v>0</v>
      </c>
      <c r="Y38" s="142">
        <f t="shared" si="66"/>
        <v>1.3333333333333335</v>
      </c>
      <c r="Z38" s="142">
        <f t="shared" si="66"/>
        <v>5.3333333333333339</v>
      </c>
      <c r="AA38" s="143">
        <f t="shared" si="21"/>
        <v>75</v>
      </c>
      <c r="AB38" s="142">
        <f t="shared" ref="AB38:AF53" si="67">IF($AA38=0,0,AB92/$AA38*100)</f>
        <v>64</v>
      </c>
      <c r="AC38" s="142">
        <f t="shared" si="67"/>
        <v>1.3333333333333335</v>
      </c>
      <c r="AD38" s="142">
        <f t="shared" si="67"/>
        <v>5.3333333333333339</v>
      </c>
      <c r="AE38" s="142">
        <f t="shared" si="67"/>
        <v>28.000000000000004</v>
      </c>
      <c r="AF38" s="142">
        <f t="shared" si="67"/>
        <v>1.3333333333333335</v>
      </c>
      <c r="AG38" s="143">
        <f t="shared" si="23"/>
        <v>75</v>
      </c>
      <c r="AH38" s="142">
        <f t="shared" ref="AH38:AL53" si="68">IF($AG38=0,0,AH92/$AG38*100)</f>
        <v>34.666666666666671</v>
      </c>
      <c r="AI38" s="142">
        <f t="shared" si="68"/>
        <v>2.666666666666667</v>
      </c>
      <c r="AJ38" s="142">
        <f t="shared" si="68"/>
        <v>20</v>
      </c>
      <c r="AK38" s="142">
        <f t="shared" si="68"/>
        <v>34.666666666666671</v>
      </c>
      <c r="AL38" s="142">
        <f t="shared" si="68"/>
        <v>8</v>
      </c>
      <c r="AM38" s="143">
        <f t="shared" si="25"/>
        <v>75</v>
      </c>
      <c r="AN38" s="142">
        <f t="shared" ref="AN38:AR53" si="69">IF($AM38=0,0,AN92/$AM38*100)</f>
        <v>2.666666666666667</v>
      </c>
      <c r="AO38" s="142">
        <f t="shared" si="69"/>
        <v>0</v>
      </c>
      <c r="AP38" s="142">
        <f t="shared" si="69"/>
        <v>66.666666666666657</v>
      </c>
      <c r="AQ38" s="142">
        <f t="shared" si="69"/>
        <v>22.666666666666664</v>
      </c>
      <c r="AR38" s="142">
        <f t="shared" si="69"/>
        <v>8</v>
      </c>
      <c r="AS38" s="143">
        <f t="shared" si="27"/>
        <v>75</v>
      </c>
      <c r="AT38" s="142">
        <f t="shared" ref="AT38:AX53" si="70">IF($AS38=0,0,AT92/$AS38*100)</f>
        <v>28.000000000000004</v>
      </c>
      <c r="AU38" s="142">
        <f t="shared" si="70"/>
        <v>0</v>
      </c>
      <c r="AV38" s="142">
        <f t="shared" si="70"/>
        <v>32</v>
      </c>
      <c r="AW38" s="142">
        <f t="shared" si="70"/>
        <v>30.666666666666664</v>
      </c>
      <c r="AX38" s="142">
        <f t="shared" si="70"/>
        <v>9.3333333333333339</v>
      </c>
      <c r="AY38" s="143">
        <f t="shared" si="29"/>
        <v>75</v>
      </c>
      <c r="AZ38" s="142">
        <f t="shared" ref="AZ38:BD53" si="71">IF($AY38=0,0,AZ92/$AY38*100)</f>
        <v>16</v>
      </c>
      <c r="BA38" s="142">
        <f t="shared" si="71"/>
        <v>1.3333333333333335</v>
      </c>
      <c r="BB38" s="142">
        <f t="shared" si="71"/>
        <v>44</v>
      </c>
      <c r="BC38" s="142">
        <f t="shared" si="71"/>
        <v>32</v>
      </c>
      <c r="BD38" s="142">
        <f t="shared" si="71"/>
        <v>6.666666666666667</v>
      </c>
      <c r="BE38" s="143">
        <f t="shared" si="31"/>
        <v>75</v>
      </c>
      <c r="BF38" s="142">
        <f t="shared" ref="BF38:BK53" si="72">IF($BE38=0,0,BF92/$BE38*100)</f>
        <v>4</v>
      </c>
      <c r="BG38" s="142">
        <f t="shared" si="72"/>
        <v>70.666666666666671</v>
      </c>
      <c r="BH38" s="142">
        <f t="shared" si="72"/>
        <v>24</v>
      </c>
      <c r="BI38" s="142">
        <f t="shared" si="72"/>
        <v>1.3333333333333335</v>
      </c>
      <c r="BJ38" s="142">
        <f t="shared" si="72"/>
        <v>0</v>
      </c>
      <c r="BK38" s="142">
        <f t="shared" si="72"/>
        <v>0</v>
      </c>
      <c r="BL38" s="143">
        <f t="shared" si="33"/>
        <v>75</v>
      </c>
      <c r="BM38" s="142">
        <f t="shared" si="64"/>
        <v>66.666666666666657</v>
      </c>
      <c r="BN38" s="142">
        <f t="shared" si="64"/>
        <v>0</v>
      </c>
      <c r="BO38" s="142">
        <f t="shared" si="64"/>
        <v>0</v>
      </c>
      <c r="BP38" s="142">
        <f t="shared" si="64"/>
        <v>0</v>
      </c>
      <c r="BQ38" s="142">
        <f t="shared" si="64"/>
        <v>0</v>
      </c>
      <c r="BR38" s="142">
        <f t="shared" si="64"/>
        <v>0</v>
      </c>
      <c r="BS38" s="142">
        <f t="shared" si="64"/>
        <v>2.666666666666667</v>
      </c>
      <c r="BT38" s="142">
        <f t="shared" si="64"/>
        <v>0</v>
      </c>
      <c r="BU38" s="142">
        <f t="shared" si="64"/>
        <v>0</v>
      </c>
      <c r="BV38" s="142">
        <f t="shared" si="64"/>
        <v>2.666666666666667</v>
      </c>
      <c r="BW38" s="142">
        <f t="shared" si="64"/>
        <v>2.666666666666667</v>
      </c>
      <c r="BX38" s="142">
        <f t="shared" si="64"/>
        <v>0</v>
      </c>
      <c r="BY38" s="142">
        <f t="shared" si="64"/>
        <v>0</v>
      </c>
      <c r="BZ38" s="142">
        <f t="shared" si="64"/>
        <v>4</v>
      </c>
      <c r="CA38" s="142">
        <f t="shared" si="64"/>
        <v>0</v>
      </c>
      <c r="CB38" s="142">
        <f t="shared" si="64"/>
        <v>0</v>
      </c>
      <c r="CC38" s="142">
        <f t="shared" si="64"/>
        <v>0</v>
      </c>
      <c r="CD38" s="142">
        <f t="shared" si="64"/>
        <v>5.3333333333333339</v>
      </c>
      <c r="CE38" s="142">
        <f t="shared" si="64"/>
        <v>18.666666666666668</v>
      </c>
      <c r="CF38" s="143">
        <f t="shared" si="35"/>
        <v>75</v>
      </c>
      <c r="CG38" s="142">
        <f t="shared" ref="CG38:CI53" si="73">IF($CF38=0,0,CG92/$CF38*100)</f>
        <v>34.666666666666671</v>
      </c>
      <c r="CH38" s="142">
        <f t="shared" si="73"/>
        <v>64</v>
      </c>
      <c r="CI38" s="142">
        <f t="shared" si="73"/>
        <v>1.3333333333333335</v>
      </c>
      <c r="CJ38" s="143">
        <f t="shared" si="37"/>
        <v>75</v>
      </c>
      <c r="CK38" s="142">
        <f t="shared" ref="CK38:CQ53" si="74">IF($CJ38=0,0,CK92/$CJ38*100)</f>
        <v>22.666666666666664</v>
      </c>
      <c r="CL38" s="142">
        <f t="shared" si="74"/>
        <v>12</v>
      </c>
      <c r="CM38" s="142">
        <f t="shared" si="74"/>
        <v>12</v>
      </c>
      <c r="CN38" s="142">
        <f t="shared" si="74"/>
        <v>30.666666666666664</v>
      </c>
      <c r="CO38" s="142">
        <f t="shared" si="74"/>
        <v>16</v>
      </c>
      <c r="CP38" s="142">
        <f t="shared" si="74"/>
        <v>0</v>
      </c>
      <c r="CQ38" s="142">
        <f t="shared" si="74"/>
        <v>6.666666666666667</v>
      </c>
      <c r="CR38" s="245">
        <v>10088.814285714287</v>
      </c>
      <c r="CS38" s="143">
        <f t="shared" si="39"/>
        <v>75</v>
      </c>
      <c r="CT38" s="142">
        <f t="shared" ref="CT38:CZ53" si="75">IF($CS38=0,0,CT92/$CS38*100)</f>
        <v>70.666666666666671</v>
      </c>
      <c r="CU38" s="142">
        <f t="shared" si="75"/>
        <v>0</v>
      </c>
      <c r="CV38" s="142">
        <f t="shared" si="75"/>
        <v>0</v>
      </c>
      <c r="CW38" s="142">
        <f t="shared" si="75"/>
        <v>10.666666666666668</v>
      </c>
      <c r="CX38" s="142">
        <f t="shared" si="75"/>
        <v>0</v>
      </c>
      <c r="CY38" s="142">
        <f t="shared" si="75"/>
        <v>0</v>
      </c>
      <c r="CZ38" s="142">
        <f t="shared" si="75"/>
        <v>18.666666666666668</v>
      </c>
      <c r="DA38" s="245">
        <v>2193.622950819672</v>
      </c>
      <c r="DB38" s="143">
        <f t="shared" si="41"/>
        <v>75</v>
      </c>
      <c r="DC38" s="142">
        <f t="shared" ref="DC38:DI53" si="76">IF($DB38=0,0,DC92/$DB38*100)</f>
        <v>18.666666666666668</v>
      </c>
      <c r="DD38" s="142">
        <f t="shared" si="76"/>
        <v>9.3333333333333339</v>
      </c>
      <c r="DE38" s="142">
        <f t="shared" si="76"/>
        <v>18.666666666666668</v>
      </c>
      <c r="DF38" s="142">
        <f t="shared" si="76"/>
        <v>21.333333333333336</v>
      </c>
      <c r="DG38" s="142">
        <f t="shared" si="76"/>
        <v>24</v>
      </c>
      <c r="DH38" s="142">
        <f t="shared" si="76"/>
        <v>0</v>
      </c>
      <c r="DI38" s="142">
        <f t="shared" si="76"/>
        <v>8</v>
      </c>
      <c r="DJ38" s="245">
        <v>11462.811594202898</v>
      </c>
      <c r="DK38" s="143">
        <f t="shared" si="43"/>
        <v>75</v>
      </c>
      <c r="DL38" s="142">
        <f t="shared" ref="DL38:DR53" si="77">IF($DK38=0,0,DL92/$DK38*100)</f>
        <v>74.666666666666671</v>
      </c>
      <c r="DM38" s="142">
        <f t="shared" si="77"/>
        <v>13.333333333333334</v>
      </c>
      <c r="DN38" s="142">
        <f t="shared" si="77"/>
        <v>9.3333333333333339</v>
      </c>
      <c r="DO38" s="142">
        <f t="shared" si="77"/>
        <v>2.666666666666667</v>
      </c>
      <c r="DP38" s="142">
        <f t="shared" si="77"/>
        <v>0</v>
      </c>
      <c r="DQ38" s="142">
        <f t="shared" si="77"/>
        <v>0</v>
      </c>
      <c r="DR38" s="142">
        <f t="shared" si="77"/>
        <v>0</v>
      </c>
      <c r="DS38" s="176">
        <v>1.4266666666666667</v>
      </c>
      <c r="DT38" s="143">
        <f t="shared" si="45"/>
        <v>75</v>
      </c>
      <c r="DU38" s="142">
        <f t="shared" ref="DU38:EA53" si="78">IF($DT38=0,0,DU92/$DT38*100)</f>
        <v>72</v>
      </c>
      <c r="DV38" s="142">
        <f t="shared" si="78"/>
        <v>22.666666666666664</v>
      </c>
      <c r="DW38" s="142">
        <f t="shared" si="78"/>
        <v>5.3333333333333339</v>
      </c>
      <c r="DX38" s="142">
        <f t="shared" si="78"/>
        <v>0</v>
      </c>
      <c r="DY38" s="142">
        <f t="shared" si="78"/>
        <v>0</v>
      </c>
      <c r="DZ38" s="142">
        <f t="shared" si="78"/>
        <v>0</v>
      </c>
      <c r="EA38" s="142">
        <f t="shared" si="78"/>
        <v>0</v>
      </c>
      <c r="EB38" s="176">
        <v>0.90666666666666662</v>
      </c>
    </row>
    <row r="39" spans="1:132" ht="15" customHeight="1" x14ac:dyDescent="0.15">
      <c r="A39" s="150"/>
      <c r="B39" s="150"/>
      <c r="C39" s="244" t="s">
        <v>851</v>
      </c>
      <c r="D39" s="143">
        <f t="shared" si="17"/>
        <v>3</v>
      </c>
      <c r="E39" s="142">
        <f t="shared" si="65"/>
        <v>0</v>
      </c>
      <c r="F39" s="142">
        <f t="shared" si="65"/>
        <v>0</v>
      </c>
      <c r="G39" s="142">
        <f t="shared" si="65"/>
        <v>33.333333333333329</v>
      </c>
      <c r="H39" s="142">
        <f t="shared" si="65"/>
        <v>0</v>
      </c>
      <c r="I39" s="142">
        <f t="shared" si="65"/>
        <v>0</v>
      </c>
      <c r="J39" s="142">
        <f t="shared" si="65"/>
        <v>0</v>
      </c>
      <c r="K39" s="142">
        <f t="shared" si="65"/>
        <v>0</v>
      </c>
      <c r="L39" s="142">
        <f t="shared" si="65"/>
        <v>0</v>
      </c>
      <c r="M39" s="142">
        <f t="shared" si="65"/>
        <v>0</v>
      </c>
      <c r="N39" s="142">
        <f t="shared" si="65"/>
        <v>0</v>
      </c>
      <c r="O39" s="142">
        <f t="shared" si="65"/>
        <v>66.666666666666657</v>
      </c>
      <c r="P39" s="143">
        <f t="shared" si="19"/>
        <v>3</v>
      </c>
      <c r="Q39" s="142">
        <f t="shared" si="66"/>
        <v>0</v>
      </c>
      <c r="R39" s="142">
        <f t="shared" si="66"/>
        <v>0</v>
      </c>
      <c r="S39" s="142">
        <f t="shared" si="66"/>
        <v>0</v>
      </c>
      <c r="T39" s="142">
        <f t="shared" si="66"/>
        <v>33.333333333333329</v>
      </c>
      <c r="U39" s="142">
        <f t="shared" si="66"/>
        <v>0</v>
      </c>
      <c r="V39" s="142">
        <f t="shared" si="66"/>
        <v>0</v>
      </c>
      <c r="W39" s="142">
        <f t="shared" si="66"/>
        <v>0</v>
      </c>
      <c r="X39" s="142">
        <f t="shared" si="66"/>
        <v>0</v>
      </c>
      <c r="Y39" s="142">
        <f t="shared" si="66"/>
        <v>0</v>
      </c>
      <c r="Z39" s="142">
        <f t="shared" si="66"/>
        <v>66.666666666666657</v>
      </c>
      <c r="AA39" s="143">
        <f t="shared" si="21"/>
        <v>3</v>
      </c>
      <c r="AB39" s="142">
        <f t="shared" si="67"/>
        <v>66.666666666666657</v>
      </c>
      <c r="AC39" s="142">
        <f t="shared" si="67"/>
        <v>0</v>
      </c>
      <c r="AD39" s="142">
        <f t="shared" si="67"/>
        <v>0</v>
      </c>
      <c r="AE39" s="142">
        <f t="shared" si="67"/>
        <v>33.333333333333329</v>
      </c>
      <c r="AF39" s="142">
        <f t="shared" si="67"/>
        <v>0</v>
      </c>
      <c r="AG39" s="143">
        <f t="shared" si="23"/>
        <v>3</v>
      </c>
      <c r="AH39" s="142">
        <f t="shared" si="68"/>
        <v>33.333333333333329</v>
      </c>
      <c r="AI39" s="142">
        <f t="shared" si="68"/>
        <v>0</v>
      </c>
      <c r="AJ39" s="142">
        <f t="shared" si="68"/>
        <v>0</v>
      </c>
      <c r="AK39" s="142">
        <f t="shared" si="68"/>
        <v>66.666666666666657</v>
      </c>
      <c r="AL39" s="142">
        <f t="shared" si="68"/>
        <v>0</v>
      </c>
      <c r="AM39" s="143">
        <f t="shared" si="25"/>
        <v>3</v>
      </c>
      <c r="AN39" s="142">
        <f t="shared" si="69"/>
        <v>0</v>
      </c>
      <c r="AO39" s="142">
        <f t="shared" si="69"/>
        <v>0</v>
      </c>
      <c r="AP39" s="142">
        <f t="shared" si="69"/>
        <v>100</v>
      </c>
      <c r="AQ39" s="142">
        <f t="shared" si="69"/>
        <v>0</v>
      </c>
      <c r="AR39" s="142">
        <f t="shared" si="69"/>
        <v>0</v>
      </c>
      <c r="AS39" s="143">
        <f t="shared" si="27"/>
        <v>3</v>
      </c>
      <c r="AT39" s="142">
        <f t="shared" si="70"/>
        <v>33.333333333333329</v>
      </c>
      <c r="AU39" s="142">
        <f t="shared" si="70"/>
        <v>0</v>
      </c>
      <c r="AV39" s="142">
        <f t="shared" si="70"/>
        <v>0</v>
      </c>
      <c r="AW39" s="142">
        <f t="shared" si="70"/>
        <v>33.333333333333329</v>
      </c>
      <c r="AX39" s="142">
        <f t="shared" si="70"/>
        <v>33.333333333333329</v>
      </c>
      <c r="AY39" s="143">
        <f t="shared" si="29"/>
        <v>3</v>
      </c>
      <c r="AZ39" s="142">
        <f t="shared" si="71"/>
        <v>0</v>
      </c>
      <c r="BA39" s="142">
        <f t="shared" si="71"/>
        <v>0</v>
      </c>
      <c r="BB39" s="142">
        <f t="shared" si="71"/>
        <v>33.333333333333329</v>
      </c>
      <c r="BC39" s="142">
        <f t="shared" si="71"/>
        <v>66.666666666666657</v>
      </c>
      <c r="BD39" s="142">
        <f t="shared" si="71"/>
        <v>0</v>
      </c>
      <c r="BE39" s="143">
        <f t="shared" si="31"/>
        <v>3</v>
      </c>
      <c r="BF39" s="142">
        <f t="shared" si="72"/>
        <v>0</v>
      </c>
      <c r="BG39" s="142">
        <f t="shared" si="72"/>
        <v>100</v>
      </c>
      <c r="BH39" s="142">
        <f t="shared" si="72"/>
        <v>0</v>
      </c>
      <c r="BI39" s="142">
        <f t="shared" si="72"/>
        <v>0</v>
      </c>
      <c r="BJ39" s="142">
        <f t="shared" si="72"/>
        <v>0</v>
      </c>
      <c r="BK39" s="142">
        <f t="shared" si="72"/>
        <v>0</v>
      </c>
      <c r="BL39" s="143">
        <f t="shared" si="33"/>
        <v>3</v>
      </c>
      <c r="BM39" s="142">
        <f t="shared" si="64"/>
        <v>33.333333333333329</v>
      </c>
      <c r="BN39" s="142">
        <f t="shared" si="64"/>
        <v>0</v>
      </c>
      <c r="BO39" s="142">
        <f t="shared" si="64"/>
        <v>0</v>
      </c>
      <c r="BP39" s="142">
        <f t="shared" si="64"/>
        <v>0</v>
      </c>
      <c r="BQ39" s="142">
        <f t="shared" si="64"/>
        <v>0</v>
      </c>
      <c r="BR39" s="142">
        <f t="shared" si="64"/>
        <v>0</v>
      </c>
      <c r="BS39" s="142">
        <f t="shared" si="64"/>
        <v>0</v>
      </c>
      <c r="BT39" s="142">
        <f t="shared" si="64"/>
        <v>0</v>
      </c>
      <c r="BU39" s="142">
        <f t="shared" si="64"/>
        <v>0</v>
      </c>
      <c r="BV39" s="142">
        <f t="shared" si="64"/>
        <v>0</v>
      </c>
      <c r="BW39" s="142">
        <f t="shared" si="64"/>
        <v>0</v>
      </c>
      <c r="BX39" s="142">
        <f t="shared" si="64"/>
        <v>0</v>
      </c>
      <c r="BY39" s="142">
        <f t="shared" si="64"/>
        <v>0</v>
      </c>
      <c r="BZ39" s="142">
        <f t="shared" si="64"/>
        <v>0</v>
      </c>
      <c r="CA39" s="142">
        <f t="shared" si="64"/>
        <v>0</v>
      </c>
      <c r="CB39" s="142">
        <f t="shared" si="64"/>
        <v>0</v>
      </c>
      <c r="CC39" s="142">
        <f t="shared" si="64"/>
        <v>0</v>
      </c>
      <c r="CD39" s="142">
        <f t="shared" si="64"/>
        <v>33.333333333333329</v>
      </c>
      <c r="CE39" s="142">
        <f t="shared" si="64"/>
        <v>33.333333333333329</v>
      </c>
      <c r="CF39" s="143">
        <f t="shared" si="35"/>
        <v>3</v>
      </c>
      <c r="CG39" s="142">
        <f t="shared" si="73"/>
        <v>33.333333333333329</v>
      </c>
      <c r="CH39" s="142">
        <f t="shared" si="73"/>
        <v>66.666666666666657</v>
      </c>
      <c r="CI39" s="142">
        <f t="shared" si="73"/>
        <v>0</v>
      </c>
      <c r="CJ39" s="143">
        <f t="shared" si="37"/>
        <v>3</v>
      </c>
      <c r="CK39" s="142">
        <f t="shared" si="74"/>
        <v>33.333333333333329</v>
      </c>
      <c r="CL39" s="142">
        <f t="shared" si="74"/>
        <v>33.333333333333329</v>
      </c>
      <c r="CM39" s="142">
        <f t="shared" si="74"/>
        <v>0</v>
      </c>
      <c r="CN39" s="142">
        <f t="shared" si="74"/>
        <v>33.333333333333329</v>
      </c>
      <c r="CO39" s="142">
        <f t="shared" si="74"/>
        <v>0</v>
      </c>
      <c r="CP39" s="142">
        <f t="shared" si="74"/>
        <v>0</v>
      </c>
      <c r="CQ39" s="142">
        <f t="shared" si="74"/>
        <v>0</v>
      </c>
      <c r="CR39" s="245">
        <v>4873</v>
      </c>
      <c r="CS39" s="143">
        <f t="shared" si="39"/>
        <v>3</v>
      </c>
      <c r="CT39" s="142">
        <f t="shared" si="75"/>
        <v>66.666666666666657</v>
      </c>
      <c r="CU39" s="142">
        <f t="shared" si="75"/>
        <v>0</v>
      </c>
      <c r="CV39" s="142">
        <f t="shared" si="75"/>
        <v>0</v>
      </c>
      <c r="CW39" s="142">
        <f t="shared" si="75"/>
        <v>0</v>
      </c>
      <c r="CX39" s="142">
        <f t="shared" si="75"/>
        <v>0</v>
      </c>
      <c r="CY39" s="142">
        <f t="shared" si="75"/>
        <v>0</v>
      </c>
      <c r="CZ39" s="142">
        <f t="shared" si="75"/>
        <v>33.333333333333329</v>
      </c>
      <c r="DA39" s="245">
        <v>0</v>
      </c>
      <c r="DB39" s="143">
        <f t="shared" si="41"/>
        <v>3</v>
      </c>
      <c r="DC39" s="142">
        <f t="shared" si="76"/>
        <v>0</v>
      </c>
      <c r="DD39" s="142">
        <f t="shared" si="76"/>
        <v>0</v>
      </c>
      <c r="DE39" s="142">
        <f t="shared" si="76"/>
        <v>0</v>
      </c>
      <c r="DF39" s="142">
        <f t="shared" si="76"/>
        <v>33.333333333333329</v>
      </c>
      <c r="DG39" s="142">
        <f t="shared" si="76"/>
        <v>66.666666666666657</v>
      </c>
      <c r="DH39" s="142">
        <f t="shared" si="76"/>
        <v>0</v>
      </c>
      <c r="DI39" s="142">
        <f t="shared" si="76"/>
        <v>0</v>
      </c>
      <c r="DJ39" s="245">
        <v>22836.333333333332</v>
      </c>
      <c r="DK39" s="143">
        <f t="shared" si="43"/>
        <v>3</v>
      </c>
      <c r="DL39" s="142">
        <f t="shared" si="77"/>
        <v>66.666666666666657</v>
      </c>
      <c r="DM39" s="142">
        <f t="shared" si="77"/>
        <v>33.333333333333329</v>
      </c>
      <c r="DN39" s="142">
        <f t="shared" si="77"/>
        <v>0</v>
      </c>
      <c r="DO39" s="142">
        <f t="shared" si="77"/>
        <v>0</v>
      </c>
      <c r="DP39" s="142">
        <f t="shared" si="77"/>
        <v>0</v>
      </c>
      <c r="DQ39" s="142">
        <f t="shared" si="77"/>
        <v>0</v>
      </c>
      <c r="DR39" s="142">
        <f t="shared" si="77"/>
        <v>0</v>
      </c>
      <c r="DS39" s="176">
        <v>1.3333333333333333</v>
      </c>
      <c r="DT39" s="143">
        <f t="shared" si="45"/>
        <v>3</v>
      </c>
      <c r="DU39" s="142">
        <f t="shared" si="78"/>
        <v>100</v>
      </c>
      <c r="DV39" s="142">
        <f t="shared" si="78"/>
        <v>0</v>
      </c>
      <c r="DW39" s="142">
        <f t="shared" si="78"/>
        <v>0</v>
      </c>
      <c r="DX39" s="142">
        <f t="shared" si="78"/>
        <v>0</v>
      </c>
      <c r="DY39" s="142">
        <f t="shared" si="78"/>
        <v>0</v>
      </c>
      <c r="DZ39" s="142">
        <f t="shared" si="78"/>
        <v>0</v>
      </c>
      <c r="EA39" s="142">
        <f t="shared" si="78"/>
        <v>0</v>
      </c>
      <c r="EB39" s="176">
        <v>0</v>
      </c>
    </row>
    <row r="40" spans="1:132" ht="15" customHeight="1" x14ac:dyDescent="0.15">
      <c r="A40" s="150"/>
      <c r="B40" s="236"/>
      <c r="C40" s="152" t="s">
        <v>852</v>
      </c>
      <c r="D40" s="147">
        <f t="shared" si="17"/>
        <v>138</v>
      </c>
      <c r="E40" s="133">
        <f t="shared" si="65"/>
        <v>1.4492753623188406</v>
      </c>
      <c r="F40" s="133">
        <f t="shared" si="65"/>
        <v>0.72463768115942029</v>
      </c>
      <c r="G40" s="133">
        <f t="shared" si="65"/>
        <v>5.7971014492753623</v>
      </c>
      <c r="H40" s="133">
        <f t="shared" si="65"/>
        <v>16.666666666666664</v>
      </c>
      <c r="I40" s="133">
        <f t="shared" si="65"/>
        <v>28.260869565217391</v>
      </c>
      <c r="J40" s="133">
        <f t="shared" si="65"/>
        <v>15.217391304347828</v>
      </c>
      <c r="K40" s="133">
        <f t="shared" si="65"/>
        <v>22.463768115942027</v>
      </c>
      <c r="L40" s="133">
        <f t="shared" si="65"/>
        <v>2.1739130434782608</v>
      </c>
      <c r="M40" s="133">
        <f t="shared" si="65"/>
        <v>0</v>
      </c>
      <c r="N40" s="133">
        <f t="shared" si="65"/>
        <v>0.72463768115942029</v>
      </c>
      <c r="O40" s="133">
        <f t="shared" si="65"/>
        <v>6.5217391304347823</v>
      </c>
      <c r="P40" s="147">
        <f t="shared" si="19"/>
        <v>138</v>
      </c>
      <c r="Q40" s="133">
        <f t="shared" si="66"/>
        <v>4.3478260869565215</v>
      </c>
      <c r="R40" s="133">
        <f t="shared" si="66"/>
        <v>7.9710144927536222</v>
      </c>
      <c r="S40" s="133">
        <f t="shared" si="66"/>
        <v>16.666666666666664</v>
      </c>
      <c r="T40" s="133">
        <f t="shared" si="66"/>
        <v>16.666666666666664</v>
      </c>
      <c r="U40" s="133">
        <f t="shared" si="66"/>
        <v>32.608695652173914</v>
      </c>
      <c r="V40" s="133">
        <f t="shared" si="66"/>
        <v>14.492753623188406</v>
      </c>
      <c r="W40" s="133">
        <f t="shared" si="66"/>
        <v>3.6231884057971016</v>
      </c>
      <c r="X40" s="133">
        <f t="shared" si="66"/>
        <v>0</v>
      </c>
      <c r="Y40" s="133">
        <f t="shared" si="66"/>
        <v>0</v>
      </c>
      <c r="Z40" s="133">
        <f t="shared" si="66"/>
        <v>3.6231884057971016</v>
      </c>
      <c r="AA40" s="147">
        <f t="shared" si="21"/>
        <v>138</v>
      </c>
      <c r="AB40" s="133">
        <f t="shared" si="67"/>
        <v>71.739130434782609</v>
      </c>
      <c r="AC40" s="133">
        <f t="shared" si="67"/>
        <v>0.72463768115942029</v>
      </c>
      <c r="AD40" s="133">
        <f t="shared" si="67"/>
        <v>9.4202898550724647</v>
      </c>
      <c r="AE40" s="133">
        <f t="shared" si="67"/>
        <v>14.492753623188406</v>
      </c>
      <c r="AF40" s="133">
        <f t="shared" si="67"/>
        <v>3.6231884057971016</v>
      </c>
      <c r="AG40" s="147">
        <f t="shared" si="23"/>
        <v>138</v>
      </c>
      <c r="AH40" s="133">
        <f t="shared" si="68"/>
        <v>41.304347826086953</v>
      </c>
      <c r="AI40" s="133">
        <f t="shared" si="68"/>
        <v>2.1739130434782608</v>
      </c>
      <c r="AJ40" s="133">
        <f t="shared" si="68"/>
        <v>25.362318840579711</v>
      </c>
      <c r="AK40" s="133">
        <f t="shared" si="68"/>
        <v>28.985507246376812</v>
      </c>
      <c r="AL40" s="133">
        <f t="shared" si="68"/>
        <v>2.1739130434782608</v>
      </c>
      <c r="AM40" s="147">
        <f t="shared" si="25"/>
        <v>138</v>
      </c>
      <c r="AN40" s="133">
        <f t="shared" si="69"/>
        <v>3.6231884057971016</v>
      </c>
      <c r="AO40" s="133">
        <f t="shared" si="69"/>
        <v>1.4492753623188406</v>
      </c>
      <c r="AP40" s="133">
        <f t="shared" si="69"/>
        <v>73.188405797101453</v>
      </c>
      <c r="AQ40" s="133">
        <f t="shared" si="69"/>
        <v>18.115942028985508</v>
      </c>
      <c r="AR40" s="133">
        <f t="shared" si="69"/>
        <v>3.6231884057971016</v>
      </c>
      <c r="AS40" s="147">
        <f t="shared" si="27"/>
        <v>138</v>
      </c>
      <c r="AT40" s="133">
        <f t="shared" si="70"/>
        <v>23.913043478260871</v>
      </c>
      <c r="AU40" s="133">
        <f t="shared" si="70"/>
        <v>2.1739130434782608</v>
      </c>
      <c r="AV40" s="133">
        <f t="shared" si="70"/>
        <v>44.927536231884055</v>
      </c>
      <c r="AW40" s="133">
        <f t="shared" si="70"/>
        <v>23.188405797101449</v>
      </c>
      <c r="AX40" s="133">
        <f t="shared" si="70"/>
        <v>5.7971014492753623</v>
      </c>
      <c r="AY40" s="147">
        <f t="shared" si="29"/>
        <v>138</v>
      </c>
      <c r="AZ40" s="133">
        <f t="shared" si="71"/>
        <v>22.463768115942027</v>
      </c>
      <c r="BA40" s="133">
        <f t="shared" si="71"/>
        <v>2.8985507246376812</v>
      </c>
      <c r="BB40" s="133">
        <f t="shared" si="71"/>
        <v>43.478260869565219</v>
      </c>
      <c r="BC40" s="133">
        <f t="shared" si="71"/>
        <v>25.362318840579711</v>
      </c>
      <c r="BD40" s="133">
        <f t="shared" si="71"/>
        <v>5.7971014492753623</v>
      </c>
      <c r="BE40" s="147">
        <f t="shared" si="31"/>
        <v>138</v>
      </c>
      <c r="BF40" s="133">
        <f t="shared" si="72"/>
        <v>10.869565217391305</v>
      </c>
      <c r="BG40" s="133">
        <f t="shared" si="72"/>
        <v>68.840579710144922</v>
      </c>
      <c r="BH40" s="133">
        <f t="shared" si="72"/>
        <v>13.043478260869565</v>
      </c>
      <c r="BI40" s="133">
        <f t="shared" si="72"/>
        <v>4.3478260869565215</v>
      </c>
      <c r="BJ40" s="133">
        <f t="shared" si="72"/>
        <v>0</v>
      </c>
      <c r="BK40" s="133">
        <f t="shared" si="72"/>
        <v>2.8985507246376812</v>
      </c>
      <c r="BL40" s="147">
        <f t="shared" si="33"/>
        <v>138</v>
      </c>
      <c r="BM40" s="133">
        <f t="shared" si="64"/>
        <v>71.739130434782609</v>
      </c>
      <c r="BN40" s="133">
        <f t="shared" si="64"/>
        <v>2.1739130434782608</v>
      </c>
      <c r="BO40" s="133">
        <f t="shared" si="64"/>
        <v>0</v>
      </c>
      <c r="BP40" s="133">
        <f t="shared" si="64"/>
        <v>0</v>
      </c>
      <c r="BQ40" s="133">
        <f t="shared" si="64"/>
        <v>0</v>
      </c>
      <c r="BR40" s="133">
        <f t="shared" si="64"/>
        <v>0.72463768115942029</v>
      </c>
      <c r="BS40" s="133">
        <f t="shared" si="64"/>
        <v>1.4492753623188406</v>
      </c>
      <c r="BT40" s="133">
        <f t="shared" si="64"/>
        <v>1.4492753623188406</v>
      </c>
      <c r="BU40" s="133">
        <f t="shared" si="64"/>
        <v>0.72463768115942029</v>
      </c>
      <c r="BV40" s="133">
        <f t="shared" si="64"/>
        <v>3.6231884057971016</v>
      </c>
      <c r="BW40" s="133">
        <f t="shared" si="64"/>
        <v>0.72463768115942029</v>
      </c>
      <c r="BX40" s="133">
        <f t="shared" si="64"/>
        <v>0</v>
      </c>
      <c r="BY40" s="133">
        <f t="shared" si="64"/>
        <v>0</v>
      </c>
      <c r="BZ40" s="133">
        <f t="shared" si="64"/>
        <v>0</v>
      </c>
      <c r="CA40" s="133">
        <f t="shared" si="64"/>
        <v>0</v>
      </c>
      <c r="CB40" s="133">
        <f t="shared" si="64"/>
        <v>0</v>
      </c>
      <c r="CC40" s="133">
        <f t="shared" si="64"/>
        <v>0</v>
      </c>
      <c r="CD40" s="133">
        <f t="shared" si="64"/>
        <v>1.4492753623188406</v>
      </c>
      <c r="CE40" s="133">
        <f t="shared" si="64"/>
        <v>18.840579710144929</v>
      </c>
      <c r="CF40" s="147">
        <f t="shared" si="35"/>
        <v>138</v>
      </c>
      <c r="CG40" s="133">
        <f t="shared" si="73"/>
        <v>26.086956521739129</v>
      </c>
      <c r="CH40" s="133">
        <f t="shared" si="73"/>
        <v>71.739130434782609</v>
      </c>
      <c r="CI40" s="133">
        <f t="shared" si="73"/>
        <v>2.1739130434782608</v>
      </c>
      <c r="CJ40" s="147">
        <f t="shared" si="37"/>
        <v>138</v>
      </c>
      <c r="CK40" s="133">
        <f t="shared" si="74"/>
        <v>16.666666666666664</v>
      </c>
      <c r="CL40" s="133">
        <f t="shared" si="74"/>
        <v>13.768115942028986</v>
      </c>
      <c r="CM40" s="133">
        <f t="shared" si="74"/>
        <v>6.5217391304347823</v>
      </c>
      <c r="CN40" s="133">
        <f t="shared" si="74"/>
        <v>23.913043478260871</v>
      </c>
      <c r="CO40" s="133">
        <f t="shared" si="74"/>
        <v>21.739130434782609</v>
      </c>
      <c r="CP40" s="133">
        <f t="shared" si="74"/>
        <v>0</v>
      </c>
      <c r="CQ40" s="133">
        <f t="shared" si="74"/>
        <v>17.391304347826086</v>
      </c>
      <c r="CR40" s="238">
        <v>11470.491228070176</v>
      </c>
      <c r="CS40" s="147">
        <f t="shared" si="39"/>
        <v>138</v>
      </c>
      <c r="CT40" s="133">
        <f t="shared" si="75"/>
        <v>60.869565217391312</v>
      </c>
      <c r="CU40" s="133">
        <f t="shared" si="75"/>
        <v>0.72463768115942029</v>
      </c>
      <c r="CV40" s="133">
        <f t="shared" si="75"/>
        <v>0</v>
      </c>
      <c r="CW40" s="133">
        <f t="shared" si="75"/>
        <v>0</v>
      </c>
      <c r="CX40" s="133">
        <f t="shared" si="75"/>
        <v>0.72463768115942029</v>
      </c>
      <c r="CY40" s="133">
        <f t="shared" si="75"/>
        <v>0</v>
      </c>
      <c r="CZ40" s="133">
        <f t="shared" si="75"/>
        <v>37.681159420289859</v>
      </c>
      <c r="DA40" s="238">
        <v>336.02325581395348</v>
      </c>
      <c r="DB40" s="147">
        <f t="shared" si="41"/>
        <v>138</v>
      </c>
      <c r="DC40" s="133">
        <f t="shared" si="76"/>
        <v>18.840579710144929</v>
      </c>
      <c r="DD40" s="133">
        <f t="shared" si="76"/>
        <v>7.9710144927536222</v>
      </c>
      <c r="DE40" s="133">
        <f t="shared" si="76"/>
        <v>10.144927536231885</v>
      </c>
      <c r="DF40" s="133">
        <f t="shared" si="76"/>
        <v>21.014492753623188</v>
      </c>
      <c r="DG40" s="133">
        <f t="shared" si="76"/>
        <v>10.144927536231885</v>
      </c>
      <c r="DH40" s="133">
        <f t="shared" si="76"/>
        <v>0</v>
      </c>
      <c r="DI40" s="133">
        <f t="shared" si="76"/>
        <v>31.884057971014489</v>
      </c>
      <c r="DJ40" s="238">
        <v>9810.3723404255325</v>
      </c>
      <c r="DK40" s="147">
        <f t="shared" si="43"/>
        <v>138</v>
      </c>
      <c r="DL40" s="133">
        <f t="shared" si="77"/>
        <v>82.608695652173907</v>
      </c>
      <c r="DM40" s="133">
        <f t="shared" si="77"/>
        <v>8.695652173913043</v>
      </c>
      <c r="DN40" s="133">
        <f t="shared" si="77"/>
        <v>5.7971014492753623</v>
      </c>
      <c r="DO40" s="133">
        <f t="shared" si="77"/>
        <v>0</v>
      </c>
      <c r="DP40" s="133">
        <f t="shared" si="77"/>
        <v>1.4492753623188406</v>
      </c>
      <c r="DQ40" s="133">
        <f t="shared" si="77"/>
        <v>1.4492753623188406</v>
      </c>
      <c r="DR40" s="133">
        <f t="shared" si="77"/>
        <v>0</v>
      </c>
      <c r="DS40" s="134">
        <v>1.3405797101449275</v>
      </c>
      <c r="DT40" s="147">
        <f t="shared" si="45"/>
        <v>138</v>
      </c>
      <c r="DU40" s="133">
        <f t="shared" si="78"/>
        <v>76.08695652173914</v>
      </c>
      <c r="DV40" s="133">
        <f t="shared" si="78"/>
        <v>18.840579710144929</v>
      </c>
      <c r="DW40" s="133">
        <f t="shared" si="78"/>
        <v>4.3478260869565215</v>
      </c>
      <c r="DX40" s="133">
        <f t="shared" si="78"/>
        <v>0</v>
      </c>
      <c r="DY40" s="133">
        <f t="shared" si="78"/>
        <v>0</v>
      </c>
      <c r="DZ40" s="133">
        <f t="shared" si="78"/>
        <v>0.72463768115942029</v>
      </c>
      <c r="EA40" s="133">
        <f t="shared" si="78"/>
        <v>0</v>
      </c>
      <c r="EB40" s="134">
        <v>0.92028985507246375</v>
      </c>
    </row>
    <row r="41" spans="1:132" ht="15" customHeight="1" x14ac:dyDescent="0.15">
      <c r="A41" s="150"/>
      <c r="B41" s="242" t="s">
        <v>972</v>
      </c>
      <c r="C41" s="243" t="s">
        <v>847</v>
      </c>
      <c r="D41" s="143">
        <f t="shared" si="17"/>
        <v>30</v>
      </c>
      <c r="E41" s="142">
        <f t="shared" si="65"/>
        <v>0</v>
      </c>
      <c r="F41" s="142">
        <f t="shared" si="65"/>
        <v>0</v>
      </c>
      <c r="G41" s="142">
        <f t="shared" si="65"/>
        <v>0</v>
      </c>
      <c r="H41" s="142">
        <f t="shared" si="65"/>
        <v>6.666666666666667</v>
      </c>
      <c r="I41" s="142">
        <f t="shared" si="65"/>
        <v>16.666666666666664</v>
      </c>
      <c r="J41" s="142">
        <f t="shared" si="65"/>
        <v>6.666666666666667</v>
      </c>
      <c r="K41" s="142">
        <f t="shared" si="65"/>
        <v>46.666666666666664</v>
      </c>
      <c r="L41" s="142">
        <f t="shared" si="65"/>
        <v>16.666666666666664</v>
      </c>
      <c r="M41" s="142">
        <f t="shared" si="65"/>
        <v>0</v>
      </c>
      <c r="N41" s="142">
        <f t="shared" si="65"/>
        <v>3.3333333333333335</v>
      </c>
      <c r="O41" s="142">
        <f t="shared" si="65"/>
        <v>3.3333333333333335</v>
      </c>
      <c r="P41" s="143">
        <f t="shared" si="19"/>
        <v>30</v>
      </c>
      <c r="Q41" s="142">
        <f t="shared" si="66"/>
        <v>3.3333333333333335</v>
      </c>
      <c r="R41" s="142">
        <f t="shared" si="66"/>
        <v>13.333333333333334</v>
      </c>
      <c r="S41" s="142">
        <f t="shared" si="66"/>
        <v>23.333333333333332</v>
      </c>
      <c r="T41" s="142">
        <f t="shared" si="66"/>
        <v>10</v>
      </c>
      <c r="U41" s="142">
        <f t="shared" si="66"/>
        <v>16.666666666666664</v>
      </c>
      <c r="V41" s="142">
        <f t="shared" si="66"/>
        <v>13.333333333333334</v>
      </c>
      <c r="W41" s="142">
        <f t="shared" si="66"/>
        <v>13.333333333333334</v>
      </c>
      <c r="X41" s="142">
        <f t="shared" si="66"/>
        <v>3.3333333333333335</v>
      </c>
      <c r="Y41" s="142">
        <f t="shared" si="66"/>
        <v>0</v>
      </c>
      <c r="Z41" s="142">
        <f t="shared" si="66"/>
        <v>3.3333333333333335</v>
      </c>
      <c r="AA41" s="143">
        <f t="shared" si="21"/>
        <v>30</v>
      </c>
      <c r="AB41" s="142">
        <f t="shared" si="67"/>
        <v>60</v>
      </c>
      <c r="AC41" s="142">
        <f t="shared" si="67"/>
        <v>3.3333333333333335</v>
      </c>
      <c r="AD41" s="142">
        <f t="shared" si="67"/>
        <v>10</v>
      </c>
      <c r="AE41" s="142">
        <f t="shared" si="67"/>
        <v>20</v>
      </c>
      <c r="AF41" s="142">
        <f t="shared" si="67"/>
        <v>6.666666666666667</v>
      </c>
      <c r="AG41" s="143">
        <f t="shared" si="23"/>
        <v>30</v>
      </c>
      <c r="AH41" s="142">
        <f t="shared" si="68"/>
        <v>13.333333333333334</v>
      </c>
      <c r="AI41" s="142">
        <f t="shared" si="68"/>
        <v>0</v>
      </c>
      <c r="AJ41" s="142">
        <f t="shared" si="68"/>
        <v>26.666666666666668</v>
      </c>
      <c r="AK41" s="142">
        <f t="shared" si="68"/>
        <v>43.333333333333336</v>
      </c>
      <c r="AL41" s="142">
        <f t="shared" si="68"/>
        <v>16.666666666666664</v>
      </c>
      <c r="AM41" s="143">
        <f t="shared" si="25"/>
        <v>30</v>
      </c>
      <c r="AN41" s="142">
        <f t="shared" si="69"/>
        <v>0</v>
      </c>
      <c r="AO41" s="142">
        <f t="shared" si="69"/>
        <v>3.3333333333333335</v>
      </c>
      <c r="AP41" s="142">
        <f t="shared" si="69"/>
        <v>63.333333333333329</v>
      </c>
      <c r="AQ41" s="142">
        <f t="shared" si="69"/>
        <v>26.666666666666668</v>
      </c>
      <c r="AR41" s="142">
        <f t="shared" si="69"/>
        <v>6.666666666666667</v>
      </c>
      <c r="AS41" s="143">
        <f t="shared" si="27"/>
        <v>30</v>
      </c>
      <c r="AT41" s="142">
        <f t="shared" si="70"/>
        <v>6.666666666666667</v>
      </c>
      <c r="AU41" s="142">
        <f t="shared" si="70"/>
        <v>3.3333333333333335</v>
      </c>
      <c r="AV41" s="142">
        <f t="shared" si="70"/>
        <v>40</v>
      </c>
      <c r="AW41" s="142">
        <f t="shared" si="70"/>
        <v>23.333333333333332</v>
      </c>
      <c r="AX41" s="142">
        <f t="shared" si="70"/>
        <v>26.666666666666668</v>
      </c>
      <c r="AY41" s="143">
        <f t="shared" si="29"/>
        <v>30</v>
      </c>
      <c r="AZ41" s="142">
        <f t="shared" si="71"/>
        <v>13.333333333333334</v>
      </c>
      <c r="BA41" s="142">
        <f t="shared" si="71"/>
        <v>0</v>
      </c>
      <c r="BB41" s="142">
        <f t="shared" si="71"/>
        <v>50</v>
      </c>
      <c r="BC41" s="142">
        <f t="shared" si="71"/>
        <v>20</v>
      </c>
      <c r="BD41" s="142">
        <f t="shared" si="71"/>
        <v>16.666666666666664</v>
      </c>
      <c r="BE41" s="143">
        <f t="shared" si="31"/>
        <v>30</v>
      </c>
      <c r="BF41" s="142">
        <f t="shared" si="72"/>
        <v>0</v>
      </c>
      <c r="BG41" s="142">
        <f t="shared" si="72"/>
        <v>56.666666666666664</v>
      </c>
      <c r="BH41" s="142">
        <f t="shared" si="72"/>
        <v>36.666666666666664</v>
      </c>
      <c r="BI41" s="142">
        <f t="shared" si="72"/>
        <v>6.666666666666667</v>
      </c>
      <c r="BJ41" s="142">
        <f t="shared" si="72"/>
        <v>0</v>
      </c>
      <c r="BK41" s="142">
        <f t="shared" si="72"/>
        <v>0</v>
      </c>
      <c r="BL41" s="143">
        <f t="shared" si="33"/>
        <v>30</v>
      </c>
      <c r="BM41" s="142">
        <f t="shared" si="64"/>
        <v>63.333333333333329</v>
      </c>
      <c r="BN41" s="142">
        <f t="shared" si="64"/>
        <v>0</v>
      </c>
      <c r="BO41" s="142">
        <f t="shared" si="64"/>
        <v>0</v>
      </c>
      <c r="BP41" s="142">
        <f t="shared" si="64"/>
        <v>0</v>
      </c>
      <c r="BQ41" s="142">
        <f t="shared" si="64"/>
        <v>0</v>
      </c>
      <c r="BR41" s="142">
        <f t="shared" si="64"/>
        <v>0</v>
      </c>
      <c r="BS41" s="142">
        <f t="shared" si="64"/>
        <v>0</v>
      </c>
      <c r="BT41" s="142">
        <f t="shared" si="64"/>
        <v>3.3333333333333335</v>
      </c>
      <c r="BU41" s="142">
        <f t="shared" si="64"/>
        <v>0</v>
      </c>
      <c r="BV41" s="142">
        <f t="shared" si="64"/>
        <v>0</v>
      </c>
      <c r="BW41" s="142">
        <f t="shared" si="64"/>
        <v>3.3333333333333335</v>
      </c>
      <c r="BX41" s="142">
        <f t="shared" si="64"/>
        <v>0</v>
      </c>
      <c r="BY41" s="142">
        <f t="shared" si="64"/>
        <v>0</v>
      </c>
      <c r="BZ41" s="142">
        <f t="shared" si="64"/>
        <v>6.666666666666667</v>
      </c>
      <c r="CA41" s="142">
        <f t="shared" si="64"/>
        <v>0</v>
      </c>
      <c r="CB41" s="142">
        <f t="shared" si="64"/>
        <v>0</v>
      </c>
      <c r="CC41" s="142">
        <f t="shared" si="64"/>
        <v>0</v>
      </c>
      <c r="CD41" s="142">
        <f t="shared" si="64"/>
        <v>16.666666666666664</v>
      </c>
      <c r="CE41" s="142">
        <f t="shared" si="64"/>
        <v>13.333333333333334</v>
      </c>
      <c r="CF41" s="143">
        <f t="shared" si="35"/>
        <v>30</v>
      </c>
      <c r="CG41" s="142">
        <f t="shared" si="73"/>
        <v>40</v>
      </c>
      <c r="CH41" s="142">
        <f t="shared" si="73"/>
        <v>56.666666666666664</v>
      </c>
      <c r="CI41" s="142">
        <f t="shared" si="73"/>
        <v>3.3333333333333335</v>
      </c>
      <c r="CJ41" s="143">
        <f t="shared" si="37"/>
        <v>27</v>
      </c>
      <c r="CK41" s="142">
        <f t="shared" si="74"/>
        <v>11.111111111111111</v>
      </c>
      <c r="CL41" s="142">
        <f t="shared" si="74"/>
        <v>3.7037037037037033</v>
      </c>
      <c r="CM41" s="142">
        <f t="shared" si="74"/>
        <v>7.4074074074074066</v>
      </c>
      <c r="CN41" s="142">
        <f t="shared" si="74"/>
        <v>25.925925925925924</v>
      </c>
      <c r="CO41" s="142">
        <f t="shared" si="74"/>
        <v>33.333333333333329</v>
      </c>
      <c r="CP41" s="142">
        <f t="shared" si="74"/>
        <v>7.4074074074074066</v>
      </c>
      <c r="CQ41" s="142">
        <f t="shared" si="74"/>
        <v>11.111111111111111</v>
      </c>
      <c r="CR41" s="245">
        <v>27578.291666666668</v>
      </c>
      <c r="CS41" s="143">
        <f t="shared" si="39"/>
        <v>27</v>
      </c>
      <c r="CT41" s="142">
        <f t="shared" si="75"/>
        <v>85.18518518518519</v>
      </c>
      <c r="CU41" s="142">
        <f t="shared" si="75"/>
        <v>0</v>
      </c>
      <c r="CV41" s="142">
        <f t="shared" si="75"/>
        <v>0</v>
      </c>
      <c r="CW41" s="142">
        <f t="shared" si="75"/>
        <v>7.4074074074074066</v>
      </c>
      <c r="CX41" s="142">
        <f t="shared" si="75"/>
        <v>3.7037037037037033</v>
      </c>
      <c r="CY41" s="142">
        <f t="shared" si="75"/>
        <v>0</v>
      </c>
      <c r="CZ41" s="142">
        <f t="shared" si="75"/>
        <v>3.7037037037037033</v>
      </c>
      <c r="DA41" s="245">
        <v>2407.3846153846152</v>
      </c>
      <c r="DB41" s="143">
        <f t="shared" si="41"/>
        <v>27</v>
      </c>
      <c r="DC41" s="142">
        <f t="shared" si="76"/>
        <v>29.629629629629626</v>
      </c>
      <c r="DD41" s="142">
        <f t="shared" si="76"/>
        <v>25.925925925925924</v>
      </c>
      <c r="DE41" s="142">
        <f t="shared" si="76"/>
        <v>22.222222222222221</v>
      </c>
      <c r="DF41" s="142">
        <f t="shared" si="76"/>
        <v>11.111111111111111</v>
      </c>
      <c r="DG41" s="142">
        <f t="shared" si="76"/>
        <v>0</v>
      </c>
      <c r="DH41" s="142">
        <f t="shared" si="76"/>
        <v>3.7037037037037033</v>
      </c>
      <c r="DI41" s="142">
        <f t="shared" si="76"/>
        <v>7.4074074074074066</v>
      </c>
      <c r="DJ41" s="245">
        <v>14234.84</v>
      </c>
      <c r="DK41" s="143">
        <f t="shared" si="43"/>
        <v>27</v>
      </c>
      <c r="DL41" s="142">
        <f t="shared" si="77"/>
        <v>92.592592592592595</v>
      </c>
      <c r="DM41" s="142">
        <f t="shared" si="77"/>
        <v>3.7037037037037033</v>
      </c>
      <c r="DN41" s="142">
        <f t="shared" si="77"/>
        <v>0</v>
      </c>
      <c r="DO41" s="142">
        <f t="shared" si="77"/>
        <v>0</v>
      </c>
      <c r="DP41" s="142">
        <f t="shared" si="77"/>
        <v>0</v>
      </c>
      <c r="DQ41" s="142">
        <f t="shared" si="77"/>
        <v>3.7037037037037033</v>
      </c>
      <c r="DR41" s="142">
        <f t="shared" si="77"/>
        <v>0</v>
      </c>
      <c r="DS41" s="176">
        <v>1.6296296296296295</v>
      </c>
      <c r="DT41" s="143">
        <f t="shared" si="45"/>
        <v>27</v>
      </c>
      <c r="DU41" s="142">
        <f t="shared" si="78"/>
        <v>77.777777777777786</v>
      </c>
      <c r="DV41" s="142">
        <f t="shared" si="78"/>
        <v>14.814814814814813</v>
      </c>
      <c r="DW41" s="142">
        <f t="shared" si="78"/>
        <v>3.7037037037037033</v>
      </c>
      <c r="DX41" s="142">
        <f t="shared" si="78"/>
        <v>3.7037037037037033</v>
      </c>
      <c r="DY41" s="142">
        <f t="shared" si="78"/>
        <v>0</v>
      </c>
      <c r="DZ41" s="142">
        <f t="shared" si="78"/>
        <v>0</v>
      </c>
      <c r="EA41" s="142">
        <f t="shared" si="78"/>
        <v>0</v>
      </c>
      <c r="EB41" s="176">
        <v>1.1111111111111112</v>
      </c>
    </row>
    <row r="42" spans="1:132" ht="15" customHeight="1" x14ac:dyDescent="0.15">
      <c r="A42" s="150"/>
      <c r="B42" s="150"/>
      <c r="C42" s="244" t="s">
        <v>848</v>
      </c>
      <c r="D42" s="143">
        <f t="shared" si="17"/>
        <v>4</v>
      </c>
      <c r="E42" s="142">
        <f t="shared" si="65"/>
        <v>0</v>
      </c>
      <c r="F42" s="142">
        <f t="shared" si="65"/>
        <v>0</v>
      </c>
      <c r="G42" s="142">
        <f t="shared" si="65"/>
        <v>0</v>
      </c>
      <c r="H42" s="142">
        <f t="shared" si="65"/>
        <v>0</v>
      </c>
      <c r="I42" s="142">
        <f t="shared" si="65"/>
        <v>50</v>
      </c>
      <c r="J42" s="142">
        <f t="shared" si="65"/>
        <v>0</v>
      </c>
      <c r="K42" s="142">
        <f t="shared" si="65"/>
        <v>25</v>
      </c>
      <c r="L42" s="142">
        <f t="shared" si="65"/>
        <v>0</v>
      </c>
      <c r="M42" s="142">
        <f t="shared" si="65"/>
        <v>25</v>
      </c>
      <c r="N42" s="142">
        <f t="shared" si="65"/>
        <v>0</v>
      </c>
      <c r="O42" s="142">
        <f t="shared" si="65"/>
        <v>0</v>
      </c>
      <c r="P42" s="143">
        <f t="shared" si="19"/>
        <v>4</v>
      </c>
      <c r="Q42" s="142">
        <f t="shared" si="66"/>
        <v>0</v>
      </c>
      <c r="R42" s="142">
        <f t="shared" si="66"/>
        <v>25</v>
      </c>
      <c r="S42" s="142">
        <f t="shared" si="66"/>
        <v>25</v>
      </c>
      <c r="T42" s="142">
        <f t="shared" si="66"/>
        <v>25</v>
      </c>
      <c r="U42" s="142">
        <f t="shared" si="66"/>
        <v>0</v>
      </c>
      <c r="V42" s="142">
        <f t="shared" si="66"/>
        <v>0</v>
      </c>
      <c r="W42" s="142">
        <f t="shared" si="66"/>
        <v>0</v>
      </c>
      <c r="X42" s="142">
        <f t="shared" si="66"/>
        <v>0</v>
      </c>
      <c r="Y42" s="142">
        <f t="shared" si="66"/>
        <v>0</v>
      </c>
      <c r="Z42" s="142">
        <f t="shared" si="66"/>
        <v>25</v>
      </c>
      <c r="AA42" s="143">
        <f t="shared" si="21"/>
        <v>4</v>
      </c>
      <c r="AB42" s="142">
        <f t="shared" si="67"/>
        <v>25</v>
      </c>
      <c r="AC42" s="142">
        <f t="shared" si="67"/>
        <v>0</v>
      </c>
      <c r="AD42" s="142">
        <f t="shared" si="67"/>
        <v>0</v>
      </c>
      <c r="AE42" s="142">
        <f t="shared" si="67"/>
        <v>50</v>
      </c>
      <c r="AF42" s="142">
        <f t="shared" si="67"/>
        <v>25</v>
      </c>
      <c r="AG42" s="143">
        <f t="shared" si="23"/>
        <v>4</v>
      </c>
      <c r="AH42" s="142">
        <f t="shared" si="68"/>
        <v>0</v>
      </c>
      <c r="AI42" s="142">
        <f t="shared" si="68"/>
        <v>0</v>
      </c>
      <c r="AJ42" s="142">
        <f t="shared" si="68"/>
        <v>0</v>
      </c>
      <c r="AK42" s="142">
        <f t="shared" si="68"/>
        <v>75</v>
      </c>
      <c r="AL42" s="142">
        <f t="shared" si="68"/>
        <v>25</v>
      </c>
      <c r="AM42" s="143">
        <f t="shared" si="25"/>
        <v>4</v>
      </c>
      <c r="AN42" s="142">
        <f t="shared" si="69"/>
        <v>0</v>
      </c>
      <c r="AO42" s="142">
        <f t="shared" si="69"/>
        <v>0</v>
      </c>
      <c r="AP42" s="142">
        <f t="shared" si="69"/>
        <v>50</v>
      </c>
      <c r="AQ42" s="142">
        <f t="shared" si="69"/>
        <v>50</v>
      </c>
      <c r="AR42" s="142">
        <f t="shared" si="69"/>
        <v>0</v>
      </c>
      <c r="AS42" s="143">
        <f t="shared" si="27"/>
        <v>4</v>
      </c>
      <c r="AT42" s="142">
        <f t="shared" si="70"/>
        <v>0</v>
      </c>
      <c r="AU42" s="142">
        <f t="shared" si="70"/>
        <v>0</v>
      </c>
      <c r="AV42" s="142">
        <f t="shared" si="70"/>
        <v>0</v>
      </c>
      <c r="AW42" s="142">
        <f t="shared" si="70"/>
        <v>75</v>
      </c>
      <c r="AX42" s="142">
        <f t="shared" si="70"/>
        <v>25</v>
      </c>
      <c r="AY42" s="143">
        <f t="shared" si="29"/>
        <v>4</v>
      </c>
      <c r="AZ42" s="142">
        <f t="shared" si="71"/>
        <v>0</v>
      </c>
      <c r="BA42" s="142">
        <f t="shared" si="71"/>
        <v>0</v>
      </c>
      <c r="BB42" s="142">
        <f t="shared" si="71"/>
        <v>0</v>
      </c>
      <c r="BC42" s="142">
        <f t="shared" si="71"/>
        <v>75</v>
      </c>
      <c r="BD42" s="142">
        <f t="shared" si="71"/>
        <v>25</v>
      </c>
      <c r="BE42" s="143">
        <f t="shared" si="31"/>
        <v>4</v>
      </c>
      <c r="BF42" s="142">
        <f t="shared" si="72"/>
        <v>0</v>
      </c>
      <c r="BG42" s="142">
        <f t="shared" si="72"/>
        <v>25</v>
      </c>
      <c r="BH42" s="142">
        <f t="shared" si="72"/>
        <v>50</v>
      </c>
      <c r="BI42" s="142">
        <f t="shared" si="72"/>
        <v>25</v>
      </c>
      <c r="BJ42" s="142">
        <f t="shared" si="72"/>
        <v>0</v>
      </c>
      <c r="BK42" s="142">
        <f t="shared" si="72"/>
        <v>0</v>
      </c>
      <c r="BL42" s="143">
        <f t="shared" si="33"/>
        <v>4</v>
      </c>
      <c r="BM42" s="142">
        <f t="shared" si="64"/>
        <v>50</v>
      </c>
      <c r="BN42" s="142">
        <f t="shared" si="64"/>
        <v>25</v>
      </c>
      <c r="BO42" s="142">
        <f t="shared" si="64"/>
        <v>0</v>
      </c>
      <c r="BP42" s="142">
        <f t="shared" si="64"/>
        <v>25</v>
      </c>
      <c r="BQ42" s="142">
        <f t="shared" si="64"/>
        <v>0</v>
      </c>
      <c r="BR42" s="142">
        <f t="shared" si="64"/>
        <v>0</v>
      </c>
      <c r="BS42" s="142">
        <f t="shared" si="64"/>
        <v>0</v>
      </c>
      <c r="BT42" s="142">
        <f t="shared" si="64"/>
        <v>0</v>
      </c>
      <c r="BU42" s="142">
        <f t="shared" si="64"/>
        <v>25</v>
      </c>
      <c r="BV42" s="142">
        <f t="shared" si="64"/>
        <v>0</v>
      </c>
      <c r="BW42" s="142">
        <f t="shared" si="64"/>
        <v>0</v>
      </c>
      <c r="BX42" s="142">
        <f t="shared" si="64"/>
        <v>0</v>
      </c>
      <c r="BY42" s="142">
        <f t="shared" si="64"/>
        <v>0</v>
      </c>
      <c r="BZ42" s="142">
        <f t="shared" si="64"/>
        <v>0</v>
      </c>
      <c r="CA42" s="142">
        <f t="shared" si="64"/>
        <v>0</v>
      </c>
      <c r="CB42" s="142">
        <f t="shared" si="64"/>
        <v>0</v>
      </c>
      <c r="CC42" s="142">
        <f t="shared" si="64"/>
        <v>0</v>
      </c>
      <c r="CD42" s="142">
        <f t="shared" si="64"/>
        <v>0</v>
      </c>
      <c r="CE42" s="142">
        <f t="shared" si="64"/>
        <v>0</v>
      </c>
      <c r="CF42" s="143">
        <f t="shared" si="35"/>
        <v>4</v>
      </c>
      <c r="CG42" s="142">
        <f t="shared" si="73"/>
        <v>25</v>
      </c>
      <c r="CH42" s="142">
        <f t="shared" si="73"/>
        <v>75</v>
      </c>
      <c r="CI42" s="142">
        <f t="shared" si="73"/>
        <v>0</v>
      </c>
      <c r="CJ42" s="143">
        <f t="shared" si="37"/>
        <v>4</v>
      </c>
      <c r="CK42" s="142">
        <f t="shared" si="74"/>
        <v>50</v>
      </c>
      <c r="CL42" s="142">
        <f t="shared" si="74"/>
        <v>25</v>
      </c>
      <c r="CM42" s="142">
        <f t="shared" si="74"/>
        <v>0</v>
      </c>
      <c r="CN42" s="142">
        <f t="shared" si="74"/>
        <v>0</v>
      </c>
      <c r="CO42" s="142">
        <f t="shared" si="74"/>
        <v>25</v>
      </c>
      <c r="CP42" s="142">
        <f t="shared" si="74"/>
        <v>0</v>
      </c>
      <c r="CQ42" s="142">
        <f t="shared" si="74"/>
        <v>0</v>
      </c>
      <c r="CR42" s="245">
        <v>6521.25</v>
      </c>
      <c r="CS42" s="143">
        <f t="shared" si="39"/>
        <v>4</v>
      </c>
      <c r="CT42" s="142">
        <f t="shared" si="75"/>
        <v>75</v>
      </c>
      <c r="CU42" s="142">
        <f t="shared" si="75"/>
        <v>0</v>
      </c>
      <c r="CV42" s="142">
        <f t="shared" si="75"/>
        <v>0</v>
      </c>
      <c r="CW42" s="142">
        <f t="shared" si="75"/>
        <v>0</v>
      </c>
      <c r="CX42" s="142">
        <f t="shared" si="75"/>
        <v>25</v>
      </c>
      <c r="CY42" s="142">
        <f t="shared" si="75"/>
        <v>0</v>
      </c>
      <c r="CZ42" s="142">
        <f t="shared" si="75"/>
        <v>0</v>
      </c>
      <c r="DA42" s="245">
        <v>5310.5</v>
      </c>
      <c r="DB42" s="143">
        <f t="shared" si="41"/>
        <v>4</v>
      </c>
      <c r="DC42" s="142">
        <f t="shared" si="76"/>
        <v>75</v>
      </c>
      <c r="DD42" s="142">
        <f t="shared" si="76"/>
        <v>0</v>
      </c>
      <c r="DE42" s="142">
        <f t="shared" si="76"/>
        <v>0</v>
      </c>
      <c r="DF42" s="142">
        <f t="shared" si="76"/>
        <v>0</v>
      </c>
      <c r="DG42" s="142">
        <f t="shared" si="76"/>
        <v>25</v>
      </c>
      <c r="DH42" s="142">
        <f t="shared" si="76"/>
        <v>0</v>
      </c>
      <c r="DI42" s="142">
        <f t="shared" si="76"/>
        <v>0</v>
      </c>
      <c r="DJ42" s="245">
        <v>7172</v>
      </c>
      <c r="DK42" s="143">
        <f t="shared" si="43"/>
        <v>4</v>
      </c>
      <c r="DL42" s="142">
        <f t="shared" si="77"/>
        <v>50</v>
      </c>
      <c r="DM42" s="142">
        <f t="shared" si="77"/>
        <v>0</v>
      </c>
      <c r="DN42" s="142">
        <f t="shared" si="77"/>
        <v>25</v>
      </c>
      <c r="DO42" s="142">
        <f t="shared" si="77"/>
        <v>0</v>
      </c>
      <c r="DP42" s="142">
        <f t="shared" si="77"/>
        <v>0</v>
      </c>
      <c r="DQ42" s="142">
        <f t="shared" si="77"/>
        <v>25</v>
      </c>
      <c r="DR42" s="142">
        <f t="shared" si="77"/>
        <v>0</v>
      </c>
      <c r="DS42" s="176">
        <v>25.25</v>
      </c>
      <c r="DT42" s="143">
        <f t="shared" si="45"/>
        <v>4</v>
      </c>
      <c r="DU42" s="142">
        <f t="shared" si="78"/>
        <v>50</v>
      </c>
      <c r="DV42" s="142">
        <f t="shared" si="78"/>
        <v>25</v>
      </c>
      <c r="DW42" s="142">
        <f t="shared" si="78"/>
        <v>25</v>
      </c>
      <c r="DX42" s="142">
        <f t="shared" si="78"/>
        <v>0</v>
      </c>
      <c r="DY42" s="142">
        <f t="shared" si="78"/>
        <v>0</v>
      </c>
      <c r="DZ42" s="142">
        <f t="shared" si="78"/>
        <v>0</v>
      </c>
      <c r="EA42" s="142">
        <f t="shared" si="78"/>
        <v>0</v>
      </c>
      <c r="EB42" s="176">
        <v>2.5</v>
      </c>
    </row>
    <row r="43" spans="1:132" ht="15" customHeight="1" x14ac:dyDescent="0.15">
      <c r="A43" s="150"/>
      <c r="B43" s="150"/>
      <c r="C43" s="244" t="s">
        <v>849</v>
      </c>
      <c r="D43" s="143">
        <f t="shared" si="17"/>
        <v>5</v>
      </c>
      <c r="E43" s="142">
        <f t="shared" si="65"/>
        <v>0</v>
      </c>
      <c r="F43" s="142">
        <f t="shared" si="65"/>
        <v>0</v>
      </c>
      <c r="G43" s="142">
        <f t="shared" si="65"/>
        <v>0</v>
      </c>
      <c r="H43" s="142">
        <f t="shared" si="65"/>
        <v>0</v>
      </c>
      <c r="I43" s="142">
        <f t="shared" si="65"/>
        <v>60</v>
      </c>
      <c r="J43" s="142">
        <f t="shared" si="65"/>
        <v>0</v>
      </c>
      <c r="K43" s="142">
        <f t="shared" si="65"/>
        <v>20</v>
      </c>
      <c r="L43" s="142">
        <f t="shared" si="65"/>
        <v>20</v>
      </c>
      <c r="M43" s="142">
        <f t="shared" si="65"/>
        <v>0</v>
      </c>
      <c r="N43" s="142">
        <f t="shared" si="65"/>
        <v>0</v>
      </c>
      <c r="O43" s="142">
        <f t="shared" si="65"/>
        <v>0</v>
      </c>
      <c r="P43" s="143">
        <f t="shared" si="19"/>
        <v>5</v>
      </c>
      <c r="Q43" s="142">
        <f t="shared" si="66"/>
        <v>0</v>
      </c>
      <c r="R43" s="142">
        <f t="shared" si="66"/>
        <v>20</v>
      </c>
      <c r="S43" s="142">
        <f t="shared" si="66"/>
        <v>20</v>
      </c>
      <c r="T43" s="142">
        <f t="shared" si="66"/>
        <v>0</v>
      </c>
      <c r="U43" s="142">
        <f t="shared" si="66"/>
        <v>40</v>
      </c>
      <c r="V43" s="142">
        <f t="shared" si="66"/>
        <v>0</v>
      </c>
      <c r="W43" s="142">
        <f t="shared" si="66"/>
        <v>20</v>
      </c>
      <c r="X43" s="142">
        <f t="shared" si="66"/>
        <v>0</v>
      </c>
      <c r="Y43" s="142">
        <f t="shared" si="66"/>
        <v>0</v>
      </c>
      <c r="Z43" s="142">
        <f t="shared" si="66"/>
        <v>0</v>
      </c>
      <c r="AA43" s="143">
        <f t="shared" si="21"/>
        <v>5</v>
      </c>
      <c r="AB43" s="142">
        <f t="shared" si="67"/>
        <v>20</v>
      </c>
      <c r="AC43" s="142">
        <f t="shared" si="67"/>
        <v>0</v>
      </c>
      <c r="AD43" s="142">
        <f t="shared" si="67"/>
        <v>20</v>
      </c>
      <c r="AE43" s="142">
        <f t="shared" si="67"/>
        <v>40</v>
      </c>
      <c r="AF43" s="142">
        <f t="shared" si="67"/>
        <v>20</v>
      </c>
      <c r="AG43" s="143">
        <f t="shared" si="23"/>
        <v>5</v>
      </c>
      <c r="AH43" s="142">
        <f t="shared" si="68"/>
        <v>0</v>
      </c>
      <c r="AI43" s="142">
        <f t="shared" si="68"/>
        <v>20</v>
      </c>
      <c r="AJ43" s="142">
        <f t="shared" si="68"/>
        <v>20</v>
      </c>
      <c r="AK43" s="142">
        <f t="shared" si="68"/>
        <v>40</v>
      </c>
      <c r="AL43" s="142">
        <f t="shared" si="68"/>
        <v>20</v>
      </c>
      <c r="AM43" s="143">
        <f t="shared" si="25"/>
        <v>5</v>
      </c>
      <c r="AN43" s="142">
        <f t="shared" si="69"/>
        <v>0</v>
      </c>
      <c r="AO43" s="142">
        <f t="shared" si="69"/>
        <v>20</v>
      </c>
      <c r="AP43" s="142">
        <f t="shared" si="69"/>
        <v>80</v>
      </c>
      <c r="AQ43" s="142">
        <f t="shared" si="69"/>
        <v>0</v>
      </c>
      <c r="AR43" s="142">
        <f t="shared" si="69"/>
        <v>0</v>
      </c>
      <c r="AS43" s="143">
        <f t="shared" si="27"/>
        <v>5</v>
      </c>
      <c r="AT43" s="142">
        <f t="shared" si="70"/>
        <v>0</v>
      </c>
      <c r="AU43" s="142">
        <f t="shared" si="70"/>
        <v>20</v>
      </c>
      <c r="AV43" s="142">
        <f t="shared" si="70"/>
        <v>20</v>
      </c>
      <c r="AW43" s="142">
        <f t="shared" si="70"/>
        <v>60</v>
      </c>
      <c r="AX43" s="142">
        <f t="shared" si="70"/>
        <v>0</v>
      </c>
      <c r="AY43" s="143">
        <f t="shared" si="29"/>
        <v>5</v>
      </c>
      <c r="AZ43" s="142">
        <f t="shared" si="71"/>
        <v>0</v>
      </c>
      <c r="BA43" s="142">
        <f t="shared" si="71"/>
        <v>20</v>
      </c>
      <c r="BB43" s="142">
        <f t="shared" si="71"/>
        <v>40</v>
      </c>
      <c r="BC43" s="142">
        <f t="shared" si="71"/>
        <v>40</v>
      </c>
      <c r="BD43" s="142">
        <f t="shared" si="71"/>
        <v>0</v>
      </c>
      <c r="BE43" s="143">
        <f t="shared" si="31"/>
        <v>5</v>
      </c>
      <c r="BF43" s="142">
        <f t="shared" si="72"/>
        <v>20</v>
      </c>
      <c r="BG43" s="142">
        <f t="shared" si="72"/>
        <v>20</v>
      </c>
      <c r="BH43" s="142">
        <f t="shared" si="72"/>
        <v>60</v>
      </c>
      <c r="BI43" s="142">
        <f t="shared" si="72"/>
        <v>0</v>
      </c>
      <c r="BJ43" s="142">
        <f t="shared" si="72"/>
        <v>0</v>
      </c>
      <c r="BK43" s="142">
        <f t="shared" si="72"/>
        <v>0</v>
      </c>
      <c r="BL43" s="143">
        <f t="shared" si="33"/>
        <v>5</v>
      </c>
      <c r="BM43" s="142">
        <f t="shared" si="64"/>
        <v>80</v>
      </c>
      <c r="BN43" s="142">
        <f t="shared" si="64"/>
        <v>0</v>
      </c>
      <c r="BO43" s="142">
        <f t="shared" si="64"/>
        <v>0</v>
      </c>
      <c r="BP43" s="142">
        <f t="shared" si="64"/>
        <v>0</v>
      </c>
      <c r="BQ43" s="142">
        <f t="shared" si="64"/>
        <v>0</v>
      </c>
      <c r="BR43" s="142">
        <f t="shared" si="64"/>
        <v>0</v>
      </c>
      <c r="BS43" s="142">
        <f t="shared" si="64"/>
        <v>0</v>
      </c>
      <c r="BT43" s="142">
        <f t="shared" si="64"/>
        <v>0</v>
      </c>
      <c r="BU43" s="142">
        <f t="shared" si="64"/>
        <v>0</v>
      </c>
      <c r="BV43" s="142">
        <f t="shared" si="64"/>
        <v>0</v>
      </c>
      <c r="BW43" s="142">
        <f t="shared" si="64"/>
        <v>0</v>
      </c>
      <c r="BX43" s="142">
        <f t="shared" si="64"/>
        <v>0</v>
      </c>
      <c r="BY43" s="142">
        <f t="shared" si="64"/>
        <v>0</v>
      </c>
      <c r="BZ43" s="142">
        <f t="shared" si="64"/>
        <v>0</v>
      </c>
      <c r="CA43" s="142">
        <f t="shared" si="64"/>
        <v>0</v>
      </c>
      <c r="CB43" s="142">
        <f t="shared" si="64"/>
        <v>0</v>
      </c>
      <c r="CC43" s="142">
        <f t="shared" si="64"/>
        <v>0</v>
      </c>
      <c r="CD43" s="142">
        <f t="shared" si="64"/>
        <v>0</v>
      </c>
      <c r="CE43" s="142">
        <f t="shared" si="64"/>
        <v>20</v>
      </c>
      <c r="CF43" s="143">
        <f t="shared" si="35"/>
        <v>5</v>
      </c>
      <c r="CG43" s="142">
        <f t="shared" si="73"/>
        <v>0</v>
      </c>
      <c r="CH43" s="142">
        <f t="shared" si="73"/>
        <v>100</v>
      </c>
      <c r="CI43" s="142">
        <f t="shared" si="73"/>
        <v>0</v>
      </c>
      <c r="CJ43" s="143">
        <f t="shared" si="37"/>
        <v>5</v>
      </c>
      <c r="CK43" s="142">
        <f t="shared" si="74"/>
        <v>0</v>
      </c>
      <c r="CL43" s="142">
        <f t="shared" si="74"/>
        <v>60</v>
      </c>
      <c r="CM43" s="142">
        <f t="shared" si="74"/>
        <v>0</v>
      </c>
      <c r="CN43" s="142">
        <f t="shared" si="74"/>
        <v>40</v>
      </c>
      <c r="CO43" s="142">
        <f t="shared" si="74"/>
        <v>0</v>
      </c>
      <c r="CP43" s="142">
        <f t="shared" si="74"/>
        <v>0</v>
      </c>
      <c r="CQ43" s="142">
        <f t="shared" si="74"/>
        <v>0</v>
      </c>
      <c r="CR43" s="245">
        <v>6675.2</v>
      </c>
      <c r="CS43" s="143">
        <f t="shared" si="39"/>
        <v>5</v>
      </c>
      <c r="CT43" s="142">
        <f t="shared" si="75"/>
        <v>60</v>
      </c>
      <c r="CU43" s="142">
        <f t="shared" si="75"/>
        <v>0</v>
      </c>
      <c r="CV43" s="142">
        <f t="shared" si="75"/>
        <v>0</v>
      </c>
      <c r="CW43" s="142">
        <f t="shared" si="75"/>
        <v>0</v>
      </c>
      <c r="CX43" s="142">
        <f t="shared" si="75"/>
        <v>0</v>
      </c>
      <c r="CY43" s="142">
        <f t="shared" si="75"/>
        <v>0</v>
      </c>
      <c r="CZ43" s="142">
        <f t="shared" si="75"/>
        <v>40</v>
      </c>
      <c r="DA43" s="245">
        <v>0</v>
      </c>
      <c r="DB43" s="143">
        <f t="shared" si="41"/>
        <v>5</v>
      </c>
      <c r="DC43" s="142">
        <f t="shared" si="76"/>
        <v>20</v>
      </c>
      <c r="DD43" s="142">
        <f t="shared" si="76"/>
        <v>20</v>
      </c>
      <c r="DE43" s="142">
        <f t="shared" si="76"/>
        <v>20</v>
      </c>
      <c r="DF43" s="142">
        <f t="shared" si="76"/>
        <v>40</v>
      </c>
      <c r="DG43" s="142">
        <f t="shared" si="76"/>
        <v>0</v>
      </c>
      <c r="DH43" s="142">
        <f t="shared" si="76"/>
        <v>0</v>
      </c>
      <c r="DI43" s="142">
        <f t="shared" si="76"/>
        <v>0</v>
      </c>
      <c r="DJ43" s="245">
        <v>7790.8</v>
      </c>
      <c r="DK43" s="143">
        <f t="shared" si="43"/>
        <v>5</v>
      </c>
      <c r="DL43" s="142">
        <f t="shared" si="77"/>
        <v>100</v>
      </c>
      <c r="DM43" s="142">
        <f t="shared" si="77"/>
        <v>0</v>
      </c>
      <c r="DN43" s="142">
        <f t="shared" si="77"/>
        <v>0</v>
      </c>
      <c r="DO43" s="142">
        <f t="shared" si="77"/>
        <v>0</v>
      </c>
      <c r="DP43" s="142">
        <f t="shared" si="77"/>
        <v>0</v>
      </c>
      <c r="DQ43" s="142">
        <f t="shared" si="77"/>
        <v>0</v>
      </c>
      <c r="DR43" s="142">
        <f t="shared" si="77"/>
        <v>0</v>
      </c>
      <c r="DS43" s="176">
        <v>0</v>
      </c>
      <c r="DT43" s="143">
        <f t="shared" si="45"/>
        <v>5</v>
      </c>
      <c r="DU43" s="142">
        <f t="shared" si="78"/>
        <v>80</v>
      </c>
      <c r="DV43" s="142">
        <f t="shared" si="78"/>
        <v>0</v>
      </c>
      <c r="DW43" s="142">
        <f t="shared" si="78"/>
        <v>20</v>
      </c>
      <c r="DX43" s="142">
        <f t="shared" si="78"/>
        <v>0</v>
      </c>
      <c r="DY43" s="142">
        <f t="shared" si="78"/>
        <v>0</v>
      </c>
      <c r="DZ43" s="142">
        <f t="shared" si="78"/>
        <v>0</v>
      </c>
      <c r="EA43" s="142">
        <f t="shared" si="78"/>
        <v>0</v>
      </c>
      <c r="EB43" s="176">
        <v>1</v>
      </c>
    </row>
    <row r="44" spans="1:132" ht="15" customHeight="1" x14ac:dyDescent="0.15">
      <c r="A44" s="150"/>
      <c r="B44" s="150"/>
      <c r="C44" s="244" t="s">
        <v>850</v>
      </c>
      <c r="D44" s="143">
        <f t="shared" si="17"/>
        <v>20</v>
      </c>
      <c r="E44" s="142">
        <f t="shared" si="65"/>
        <v>0</v>
      </c>
      <c r="F44" s="142">
        <f t="shared" si="65"/>
        <v>0</v>
      </c>
      <c r="G44" s="142">
        <f t="shared" si="65"/>
        <v>0</v>
      </c>
      <c r="H44" s="142">
        <f t="shared" si="65"/>
        <v>0</v>
      </c>
      <c r="I44" s="142">
        <f t="shared" si="65"/>
        <v>15</v>
      </c>
      <c r="J44" s="142">
        <f t="shared" si="65"/>
        <v>10</v>
      </c>
      <c r="K44" s="142">
        <f t="shared" si="65"/>
        <v>50</v>
      </c>
      <c r="L44" s="142">
        <f t="shared" si="65"/>
        <v>15</v>
      </c>
      <c r="M44" s="142">
        <f t="shared" si="65"/>
        <v>5</v>
      </c>
      <c r="N44" s="142">
        <f t="shared" si="65"/>
        <v>0</v>
      </c>
      <c r="O44" s="142">
        <f t="shared" si="65"/>
        <v>5</v>
      </c>
      <c r="P44" s="143">
        <f t="shared" si="19"/>
        <v>20</v>
      </c>
      <c r="Q44" s="142">
        <f t="shared" si="66"/>
        <v>0</v>
      </c>
      <c r="R44" s="142">
        <f t="shared" si="66"/>
        <v>10</v>
      </c>
      <c r="S44" s="142">
        <f t="shared" si="66"/>
        <v>10</v>
      </c>
      <c r="T44" s="142">
        <f t="shared" si="66"/>
        <v>30</v>
      </c>
      <c r="U44" s="142">
        <f t="shared" si="66"/>
        <v>15</v>
      </c>
      <c r="V44" s="142">
        <f t="shared" si="66"/>
        <v>10</v>
      </c>
      <c r="W44" s="142">
        <f t="shared" si="66"/>
        <v>0</v>
      </c>
      <c r="X44" s="142">
        <f t="shared" si="66"/>
        <v>20</v>
      </c>
      <c r="Y44" s="142">
        <f t="shared" si="66"/>
        <v>0</v>
      </c>
      <c r="Z44" s="142">
        <f t="shared" si="66"/>
        <v>5</v>
      </c>
      <c r="AA44" s="143">
        <f t="shared" si="21"/>
        <v>20</v>
      </c>
      <c r="AB44" s="142">
        <f t="shared" si="67"/>
        <v>50</v>
      </c>
      <c r="AC44" s="142">
        <f t="shared" si="67"/>
        <v>0</v>
      </c>
      <c r="AD44" s="142">
        <f t="shared" si="67"/>
        <v>25</v>
      </c>
      <c r="AE44" s="142">
        <f t="shared" si="67"/>
        <v>20</v>
      </c>
      <c r="AF44" s="142">
        <f t="shared" si="67"/>
        <v>5</v>
      </c>
      <c r="AG44" s="143">
        <f t="shared" si="23"/>
        <v>20</v>
      </c>
      <c r="AH44" s="142">
        <f t="shared" si="68"/>
        <v>10</v>
      </c>
      <c r="AI44" s="142">
        <f t="shared" si="68"/>
        <v>0</v>
      </c>
      <c r="AJ44" s="142">
        <f t="shared" si="68"/>
        <v>55.000000000000007</v>
      </c>
      <c r="AK44" s="142">
        <f t="shared" si="68"/>
        <v>25</v>
      </c>
      <c r="AL44" s="142">
        <f t="shared" si="68"/>
        <v>10</v>
      </c>
      <c r="AM44" s="143">
        <f t="shared" si="25"/>
        <v>20</v>
      </c>
      <c r="AN44" s="142">
        <f t="shared" si="69"/>
        <v>0</v>
      </c>
      <c r="AO44" s="142">
        <f t="shared" si="69"/>
        <v>0</v>
      </c>
      <c r="AP44" s="142">
        <f t="shared" si="69"/>
        <v>95</v>
      </c>
      <c r="AQ44" s="142">
        <f t="shared" si="69"/>
        <v>0</v>
      </c>
      <c r="AR44" s="142">
        <f t="shared" si="69"/>
        <v>5</v>
      </c>
      <c r="AS44" s="143">
        <f t="shared" si="27"/>
        <v>20</v>
      </c>
      <c r="AT44" s="142">
        <f t="shared" si="70"/>
        <v>0</v>
      </c>
      <c r="AU44" s="142">
        <f t="shared" si="70"/>
        <v>0</v>
      </c>
      <c r="AV44" s="142">
        <f t="shared" si="70"/>
        <v>80</v>
      </c>
      <c r="AW44" s="142">
        <f t="shared" si="70"/>
        <v>15</v>
      </c>
      <c r="AX44" s="142">
        <f t="shared" si="70"/>
        <v>5</v>
      </c>
      <c r="AY44" s="143">
        <f t="shared" si="29"/>
        <v>20</v>
      </c>
      <c r="AZ44" s="142">
        <f t="shared" si="71"/>
        <v>0</v>
      </c>
      <c r="BA44" s="142">
        <f t="shared" si="71"/>
        <v>0</v>
      </c>
      <c r="BB44" s="142">
        <f t="shared" si="71"/>
        <v>75</v>
      </c>
      <c r="BC44" s="142">
        <f t="shared" si="71"/>
        <v>20</v>
      </c>
      <c r="BD44" s="142">
        <f t="shared" si="71"/>
        <v>5</v>
      </c>
      <c r="BE44" s="143">
        <f t="shared" si="31"/>
        <v>20</v>
      </c>
      <c r="BF44" s="142">
        <f t="shared" si="72"/>
        <v>0</v>
      </c>
      <c r="BG44" s="142">
        <f t="shared" si="72"/>
        <v>50</v>
      </c>
      <c r="BH44" s="142">
        <f t="shared" si="72"/>
        <v>45</v>
      </c>
      <c r="BI44" s="142">
        <f t="shared" si="72"/>
        <v>0</v>
      </c>
      <c r="BJ44" s="142">
        <f t="shared" si="72"/>
        <v>0</v>
      </c>
      <c r="BK44" s="142">
        <f t="shared" si="72"/>
        <v>5</v>
      </c>
      <c r="BL44" s="143">
        <f t="shared" si="33"/>
        <v>20</v>
      </c>
      <c r="BM44" s="142">
        <f t="shared" si="64"/>
        <v>55.000000000000007</v>
      </c>
      <c r="BN44" s="142">
        <f t="shared" si="64"/>
        <v>5</v>
      </c>
      <c r="BO44" s="142">
        <f t="shared" si="64"/>
        <v>0</v>
      </c>
      <c r="BP44" s="142">
        <f t="shared" si="64"/>
        <v>0</v>
      </c>
      <c r="BQ44" s="142">
        <f t="shared" si="64"/>
        <v>5</v>
      </c>
      <c r="BR44" s="142">
        <f t="shared" si="64"/>
        <v>5</v>
      </c>
      <c r="BS44" s="142">
        <f t="shared" si="64"/>
        <v>0</v>
      </c>
      <c r="BT44" s="142">
        <f t="shared" si="64"/>
        <v>10</v>
      </c>
      <c r="BU44" s="142">
        <f t="shared" si="64"/>
        <v>5</v>
      </c>
      <c r="BV44" s="142">
        <f t="shared" si="64"/>
        <v>0</v>
      </c>
      <c r="BW44" s="142">
        <f t="shared" si="64"/>
        <v>0</v>
      </c>
      <c r="BX44" s="142">
        <f t="shared" si="64"/>
        <v>0</v>
      </c>
      <c r="BY44" s="142">
        <f t="shared" si="64"/>
        <v>5</v>
      </c>
      <c r="BZ44" s="142">
        <f t="shared" si="64"/>
        <v>5</v>
      </c>
      <c r="CA44" s="142">
        <f t="shared" si="64"/>
        <v>0</v>
      </c>
      <c r="CB44" s="142">
        <f t="shared" si="64"/>
        <v>0</v>
      </c>
      <c r="CC44" s="142">
        <f t="shared" si="64"/>
        <v>0</v>
      </c>
      <c r="CD44" s="142">
        <f t="shared" si="64"/>
        <v>10</v>
      </c>
      <c r="CE44" s="142">
        <f t="shared" si="64"/>
        <v>0</v>
      </c>
      <c r="CF44" s="143">
        <f t="shared" si="35"/>
        <v>20</v>
      </c>
      <c r="CG44" s="142">
        <f t="shared" si="73"/>
        <v>40</v>
      </c>
      <c r="CH44" s="142">
        <f t="shared" si="73"/>
        <v>55.000000000000007</v>
      </c>
      <c r="CI44" s="142">
        <f t="shared" si="73"/>
        <v>5</v>
      </c>
      <c r="CJ44" s="143">
        <f t="shared" si="37"/>
        <v>20</v>
      </c>
      <c r="CK44" s="142">
        <f t="shared" si="74"/>
        <v>10</v>
      </c>
      <c r="CL44" s="142">
        <f t="shared" si="74"/>
        <v>5</v>
      </c>
      <c r="CM44" s="142">
        <f t="shared" si="74"/>
        <v>20</v>
      </c>
      <c r="CN44" s="142">
        <f t="shared" si="74"/>
        <v>35</v>
      </c>
      <c r="CO44" s="142">
        <f t="shared" si="74"/>
        <v>25</v>
      </c>
      <c r="CP44" s="142">
        <f t="shared" si="74"/>
        <v>0</v>
      </c>
      <c r="CQ44" s="142">
        <f t="shared" si="74"/>
        <v>5</v>
      </c>
      <c r="CR44" s="245">
        <v>13195.421052631578</v>
      </c>
      <c r="CS44" s="143">
        <f t="shared" si="39"/>
        <v>20</v>
      </c>
      <c r="CT44" s="142">
        <f t="shared" si="75"/>
        <v>85</v>
      </c>
      <c r="CU44" s="142">
        <f t="shared" si="75"/>
        <v>0</v>
      </c>
      <c r="CV44" s="142">
        <f t="shared" si="75"/>
        <v>0</v>
      </c>
      <c r="CW44" s="142">
        <f t="shared" si="75"/>
        <v>0</v>
      </c>
      <c r="CX44" s="142">
        <f t="shared" si="75"/>
        <v>0</v>
      </c>
      <c r="CY44" s="142">
        <f t="shared" si="75"/>
        <v>0</v>
      </c>
      <c r="CZ44" s="142">
        <f t="shared" si="75"/>
        <v>15</v>
      </c>
      <c r="DA44" s="245">
        <v>0</v>
      </c>
      <c r="DB44" s="143">
        <f t="shared" si="41"/>
        <v>20</v>
      </c>
      <c r="DC44" s="142">
        <f t="shared" si="76"/>
        <v>35</v>
      </c>
      <c r="DD44" s="142">
        <f t="shared" si="76"/>
        <v>10</v>
      </c>
      <c r="DE44" s="142">
        <f t="shared" si="76"/>
        <v>10</v>
      </c>
      <c r="DF44" s="142">
        <f t="shared" si="76"/>
        <v>15</v>
      </c>
      <c r="DG44" s="142">
        <f t="shared" si="76"/>
        <v>5</v>
      </c>
      <c r="DH44" s="142">
        <f t="shared" si="76"/>
        <v>0</v>
      </c>
      <c r="DI44" s="142">
        <f t="shared" si="76"/>
        <v>25</v>
      </c>
      <c r="DJ44" s="245">
        <v>5884.2666666666664</v>
      </c>
      <c r="DK44" s="143">
        <f t="shared" si="43"/>
        <v>20</v>
      </c>
      <c r="DL44" s="142">
        <f t="shared" si="77"/>
        <v>85</v>
      </c>
      <c r="DM44" s="142">
        <f t="shared" si="77"/>
        <v>10</v>
      </c>
      <c r="DN44" s="142">
        <f t="shared" si="77"/>
        <v>5</v>
      </c>
      <c r="DO44" s="142">
        <f t="shared" si="77"/>
        <v>0</v>
      </c>
      <c r="DP44" s="142">
        <f t="shared" si="77"/>
        <v>0</v>
      </c>
      <c r="DQ44" s="142">
        <f t="shared" si="77"/>
        <v>0</v>
      </c>
      <c r="DR44" s="142">
        <f t="shared" si="77"/>
        <v>0</v>
      </c>
      <c r="DS44" s="176">
        <v>0.65</v>
      </c>
      <c r="DT44" s="143">
        <f t="shared" si="45"/>
        <v>20</v>
      </c>
      <c r="DU44" s="142">
        <f t="shared" si="78"/>
        <v>65</v>
      </c>
      <c r="DV44" s="142">
        <f t="shared" si="78"/>
        <v>30</v>
      </c>
      <c r="DW44" s="142">
        <f t="shared" si="78"/>
        <v>5</v>
      </c>
      <c r="DX44" s="142">
        <f t="shared" si="78"/>
        <v>0</v>
      </c>
      <c r="DY44" s="142">
        <f t="shared" si="78"/>
        <v>0</v>
      </c>
      <c r="DZ44" s="142">
        <f t="shared" si="78"/>
        <v>0</v>
      </c>
      <c r="EA44" s="142">
        <f t="shared" si="78"/>
        <v>0</v>
      </c>
      <c r="EB44" s="176">
        <v>0.9</v>
      </c>
    </row>
    <row r="45" spans="1:132" ht="15" customHeight="1" x14ac:dyDescent="0.15">
      <c r="A45" s="150"/>
      <c r="B45" s="150"/>
      <c r="C45" s="244" t="s">
        <v>720</v>
      </c>
      <c r="D45" s="143">
        <f t="shared" si="17"/>
        <v>99</v>
      </c>
      <c r="E45" s="142">
        <f t="shared" si="65"/>
        <v>0</v>
      </c>
      <c r="F45" s="142">
        <f t="shared" si="65"/>
        <v>0</v>
      </c>
      <c r="G45" s="142">
        <f t="shared" si="65"/>
        <v>0</v>
      </c>
      <c r="H45" s="142">
        <f t="shared" si="65"/>
        <v>4.0404040404040407</v>
      </c>
      <c r="I45" s="142">
        <f t="shared" si="65"/>
        <v>12.121212121212121</v>
      </c>
      <c r="J45" s="142">
        <f t="shared" si="65"/>
        <v>12.121212121212121</v>
      </c>
      <c r="K45" s="142">
        <f t="shared" si="65"/>
        <v>44.444444444444443</v>
      </c>
      <c r="L45" s="142">
        <f t="shared" si="65"/>
        <v>12.121212121212121</v>
      </c>
      <c r="M45" s="142">
        <f t="shared" si="65"/>
        <v>10.1010101010101</v>
      </c>
      <c r="N45" s="142">
        <f t="shared" si="65"/>
        <v>1.0101010101010102</v>
      </c>
      <c r="O45" s="142">
        <f t="shared" si="65"/>
        <v>4.0404040404040407</v>
      </c>
      <c r="P45" s="143">
        <f t="shared" si="19"/>
        <v>99</v>
      </c>
      <c r="Q45" s="142">
        <f t="shared" si="66"/>
        <v>5.0505050505050502</v>
      </c>
      <c r="R45" s="142">
        <f t="shared" si="66"/>
        <v>8.0808080808080813</v>
      </c>
      <c r="S45" s="142">
        <f t="shared" si="66"/>
        <v>8.0808080808080813</v>
      </c>
      <c r="T45" s="142">
        <f t="shared" si="66"/>
        <v>12.121212121212121</v>
      </c>
      <c r="U45" s="142">
        <f t="shared" si="66"/>
        <v>31.313131313131315</v>
      </c>
      <c r="V45" s="142">
        <f t="shared" si="66"/>
        <v>14.14141414141414</v>
      </c>
      <c r="W45" s="142">
        <f t="shared" si="66"/>
        <v>13.131313131313133</v>
      </c>
      <c r="X45" s="142">
        <f t="shared" si="66"/>
        <v>3.0303030303030303</v>
      </c>
      <c r="Y45" s="142">
        <f t="shared" si="66"/>
        <v>1.0101010101010102</v>
      </c>
      <c r="Z45" s="142">
        <f t="shared" si="66"/>
        <v>4.0404040404040407</v>
      </c>
      <c r="AA45" s="143">
        <f t="shared" si="21"/>
        <v>99</v>
      </c>
      <c r="AB45" s="142">
        <f t="shared" si="67"/>
        <v>48.484848484848484</v>
      </c>
      <c r="AC45" s="142">
        <f t="shared" si="67"/>
        <v>0</v>
      </c>
      <c r="AD45" s="142">
        <f t="shared" si="67"/>
        <v>20.202020202020201</v>
      </c>
      <c r="AE45" s="142">
        <f t="shared" si="67"/>
        <v>28.28282828282828</v>
      </c>
      <c r="AF45" s="142">
        <f t="shared" si="67"/>
        <v>3.0303030303030303</v>
      </c>
      <c r="AG45" s="143">
        <f t="shared" si="23"/>
        <v>99</v>
      </c>
      <c r="AH45" s="142">
        <f t="shared" si="68"/>
        <v>3.0303030303030303</v>
      </c>
      <c r="AI45" s="142">
        <f t="shared" si="68"/>
        <v>0</v>
      </c>
      <c r="AJ45" s="142">
        <f t="shared" si="68"/>
        <v>35.353535353535356</v>
      </c>
      <c r="AK45" s="142">
        <f t="shared" si="68"/>
        <v>57.575757575757578</v>
      </c>
      <c r="AL45" s="142">
        <f t="shared" si="68"/>
        <v>4.0404040404040407</v>
      </c>
      <c r="AM45" s="143">
        <f t="shared" si="25"/>
        <v>99</v>
      </c>
      <c r="AN45" s="142">
        <f t="shared" si="69"/>
        <v>0</v>
      </c>
      <c r="AO45" s="142">
        <f t="shared" si="69"/>
        <v>0</v>
      </c>
      <c r="AP45" s="142">
        <f t="shared" si="69"/>
        <v>70.707070707070713</v>
      </c>
      <c r="AQ45" s="142">
        <f t="shared" si="69"/>
        <v>29.292929292929294</v>
      </c>
      <c r="AR45" s="142">
        <f t="shared" si="69"/>
        <v>0</v>
      </c>
      <c r="AS45" s="143">
        <f t="shared" si="27"/>
        <v>99</v>
      </c>
      <c r="AT45" s="142">
        <f t="shared" si="70"/>
        <v>2.0202020202020203</v>
      </c>
      <c r="AU45" s="142">
        <f t="shared" si="70"/>
        <v>0</v>
      </c>
      <c r="AV45" s="142">
        <f t="shared" si="70"/>
        <v>55.555555555555557</v>
      </c>
      <c r="AW45" s="142">
        <f t="shared" si="70"/>
        <v>39.393939393939391</v>
      </c>
      <c r="AX45" s="142">
        <f t="shared" si="70"/>
        <v>3.0303030303030303</v>
      </c>
      <c r="AY45" s="143">
        <f t="shared" si="29"/>
        <v>99</v>
      </c>
      <c r="AZ45" s="142">
        <f t="shared" si="71"/>
        <v>2.0202020202020203</v>
      </c>
      <c r="BA45" s="142">
        <f t="shared" si="71"/>
        <v>0</v>
      </c>
      <c r="BB45" s="142">
        <f t="shared" si="71"/>
        <v>56.56565656565656</v>
      </c>
      <c r="BC45" s="142">
        <f t="shared" si="71"/>
        <v>38.383838383838381</v>
      </c>
      <c r="BD45" s="142">
        <f t="shared" si="71"/>
        <v>3.0303030303030303</v>
      </c>
      <c r="BE45" s="143">
        <f t="shared" si="31"/>
        <v>99</v>
      </c>
      <c r="BF45" s="142">
        <f t="shared" si="72"/>
        <v>6.0606060606060606</v>
      </c>
      <c r="BG45" s="142">
        <f t="shared" si="72"/>
        <v>59.595959595959592</v>
      </c>
      <c r="BH45" s="142">
        <f t="shared" si="72"/>
        <v>26.262626262626267</v>
      </c>
      <c r="BI45" s="142">
        <f t="shared" si="72"/>
        <v>7.0707070707070701</v>
      </c>
      <c r="BJ45" s="142">
        <f t="shared" si="72"/>
        <v>0</v>
      </c>
      <c r="BK45" s="142">
        <f t="shared" si="72"/>
        <v>1.0101010101010102</v>
      </c>
      <c r="BL45" s="143">
        <f t="shared" si="33"/>
        <v>99</v>
      </c>
      <c r="BM45" s="142">
        <f t="shared" si="64"/>
        <v>57.575757575757578</v>
      </c>
      <c r="BN45" s="142">
        <f t="shared" si="64"/>
        <v>5.0505050505050502</v>
      </c>
      <c r="BO45" s="142">
        <f t="shared" si="64"/>
        <v>4.0404040404040407</v>
      </c>
      <c r="BP45" s="142">
        <f t="shared" si="64"/>
        <v>1.0101010101010102</v>
      </c>
      <c r="BQ45" s="142">
        <f t="shared" si="64"/>
        <v>1.0101010101010102</v>
      </c>
      <c r="BR45" s="142">
        <f t="shared" si="64"/>
        <v>0</v>
      </c>
      <c r="BS45" s="142">
        <f t="shared" si="64"/>
        <v>3.0303030303030303</v>
      </c>
      <c r="BT45" s="142">
        <f t="shared" si="64"/>
        <v>1.0101010101010102</v>
      </c>
      <c r="BU45" s="142">
        <f t="shared" si="64"/>
        <v>0</v>
      </c>
      <c r="BV45" s="142">
        <f t="shared" si="64"/>
        <v>2.0202020202020203</v>
      </c>
      <c r="BW45" s="142">
        <f t="shared" si="64"/>
        <v>0</v>
      </c>
      <c r="BX45" s="142">
        <f t="shared" si="64"/>
        <v>0</v>
      </c>
      <c r="BY45" s="142">
        <f t="shared" si="64"/>
        <v>8.0808080808080813</v>
      </c>
      <c r="BZ45" s="142">
        <f t="shared" si="64"/>
        <v>7.0707070707070701</v>
      </c>
      <c r="CA45" s="142">
        <f t="shared" si="64"/>
        <v>0</v>
      </c>
      <c r="CB45" s="142">
        <f t="shared" si="64"/>
        <v>0</v>
      </c>
      <c r="CC45" s="142">
        <f t="shared" si="64"/>
        <v>0</v>
      </c>
      <c r="CD45" s="142">
        <f t="shared" si="64"/>
        <v>2.0202020202020203</v>
      </c>
      <c r="CE45" s="142">
        <f t="shared" si="64"/>
        <v>17.171717171717169</v>
      </c>
      <c r="CF45" s="143">
        <f t="shared" si="35"/>
        <v>99</v>
      </c>
      <c r="CG45" s="142">
        <f t="shared" si="73"/>
        <v>26.262626262626267</v>
      </c>
      <c r="CH45" s="142">
        <f t="shared" si="73"/>
        <v>73.73737373737373</v>
      </c>
      <c r="CI45" s="142">
        <f t="shared" si="73"/>
        <v>0</v>
      </c>
      <c r="CJ45" s="143">
        <f t="shared" si="37"/>
        <v>99</v>
      </c>
      <c r="CK45" s="142">
        <f t="shared" si="74"/>
        <v>16.161616161616163</v>
      </c>
      <c r="CL45" s="142">
        <f t="shared" si="74"/>
        <v>6.0606060606060606</v>
      </c>
      <c r="CM45" s="142">
        <f t="shared" si="74"/>
        <v>12.121212121212121</v>
      </c>
      <c r="CN45" s="142">
        <f t="shared" si="74"/>
        <v>20.202020202020201</v>
      </c>
      <c r="CO45" s="142">
        <f t="shared" si="74"/>
        <v>28.28282828282828</v>
      </c>
      <c r="CP45" s="142">
        <f t="shared" si="74"/>
        <v>5.0505050505050502</v>
      </c>
      <c r="CQ45" s="142">
        <f t="shared" si="74"/>
        <v>12.121212121212121</v>
      </c>
      <c r="CR45" s="245">
        <v>14834.379310344828</v>
      </c>
      <c r="CS45" s="143">
        <f t="shared" si="39"/>
        <v>99</v>
      </c>
      <c r="CT45" s="142">
        <f t="shared" si="75"/>
        <v>66.666666666666657</v>
      </c>
      <c r="CU45" s="142">
        <f t="shared" si="75"/>
        <v>0</v>
      </c>
      <c r="CV45" s="142">
        <f t="shared" si="75"/>
        <v>0</v>
      </c>
      <c r="CW45" s="142">
        <f t="shared" si="75"/>
        <v>4.0404040404040407</v>
      </c>
      <c r="CX45" s="142">
        <f t="shared" si="75"/>
        <v>3.0303030303030303</v>
      </c>
      <c r="CY45" s="142">
        <f t="shared" si="75"/>
        <v>0</v>
      </c>
      <c r="CZ45" s="142">
        <f t="shared" si="75"/>
        <v>26.262626262626267</v>
      </c>
      <c r="DA45" s="245">
        <v>1920.2602739726028</v>
      </c>
      <c r="DB45" s="143">
        <f t="shared" si="41"/>
        <v>99</v>
      </c>
      <c r="DC45" s="142">
        <f t="shared" si="76"/>
        <v>26.262626262626267</v>
      </c>
      <c r="DD45" s="142">
        <f t="shared" si="76"/>
        <v>10.1010101010101</v>
      </c>
      <c r="DE45" s="142">
        <f t="shared" si="76"/>
        <v>15.151515151515152</v>
      </c>
      <c r="DF45" s="142">
        <f t="shared" si="76"/>
        <v>16.161616161616163</v>
      </c>
      <c r="DG45" s="142">
        <f t="shared" si="76"/>
        <v>18.181818181818183</v>
      </c>
      <c r="DH45" s="142">
        <f t="shared" si="76"/>
        <v>1.0101010101010102</v>
      </c>
      <c r="DI45" s="142">
        <f t="shared" si="76"/>
        <v>13.131313131313133</v>
      </c>
      <c r="DJ45" s="245">
        <v>10374.348837209302</v>
      </c>
      <c r="DK45" s="143">
        <f t="shared" si="43"/>
        <v>99</v>
      </c>
      <c r="DL45" s="142">
        <f t="shared" si="77"/>
        <v>74.747474747474755</v>
      </c>
      <c r="DM45" s="142">
        <f t="shared" si="77"/>
        <v>13.131313131313133</v>
      </c>
      <c r="DN45" s="142">
        <f t="shared" si="77"/>
        <v>5.0505050505050502</v>
      </c>
      <c r="DO45" s="142">
        <f t="shared" si="77"/>
        <v>2.0202020202020203</v>
      </c>
      <c r="DP45" s="142">
        <f t="shared" si="77"/>
        <v>1.0101010101010102</v>
      </c>
      <c r="DQ45" s="142">
        <f t="shared" si="77"/>
        <v>4.0404040404040407</v>
      </c>
      <c r="DR45" s="142">
        <f t="shared" si="77"/>
        <v>0</v>
      </c>
      <c r="DS45" s="176">
        <v>2.3636363636363638</v>
      </c>
      <c r="DT45" s="143">
        <f t="shared" si="45"/>
        <v>99</v>
      </c>
      <c r="DU45" s="142">
        <f t="shared" si="78"/>
        <v>62.62626262626263</v>
      </c>
      <c r="DV45" s="142">
        <f t="shared" si="78"/>
        <v>35.353535353535356</v>
      </c>
      <c r="DW45" s="142">
        <f t="shared" si="78"/>
        <v>1.0101010101010102</v>
      </c>
      <c r="DX45" s="142">
        <f t="shared" si="78"/>
        <v>1.0101010101010102</v>
      </c>
      <c r="DY45" s="142">
        <f t="shared" si="78"/>
        <v>0</v>
      </c>
      <c r="DZ45" s="142">
        <f t="shared" si="78"/>
        <v>0</v>
      </c>
      <c r="EA45" s="142">
        <f t="shared" si="78"/>
        <v>0</v>
      </c>
      <c r="EB45" s="176">
        <v>1.0202020202020201</v>
      </c>
    </row>
    <row r="46" spans="1:132" ht="15" customHeight="1" x14ac:dyDescent="0.15">
      <c r="A46" s="150"/>
      <c r="B46" s="150"/>
      <c r="C46" s="244" t="s">
        <v>851</v>
      </c>
      <c r="D46" s="143">
        <f t="shared" si="17"/>
        <v>4</v>
      </c>
      <c r="E46" s="142">
        <f t="shared" si="65"/>
        <v>0</v>
      </c>
      <c r="F46" s="142">
        <f t="shared" si="65"/>
        <v>0</v>
      </c>
      <c r="G46" s="142">
        <f t="shared" si="65"/>
        <v>0</v>
      </c>
      <c r="H46" s="142">
        <f t="shared" si="65"/>
        <v>25</v>
      </c>
      <c r="I46" s="142">
        <f t="shared" si="65"/>
        <v>0</v>
      </c>
      <c r="J46" s="142">
        <f t="shared" si="65"/>
        <v>25</v>
      </c>
      <c r="K46" s="142">
        <f t="shared" si="65"/>
        <v>0</v>
      </c>
      <c r="L46" s="142">
        <f t="shared" si="65"/>
        <v>0</v>
      </c>
      <c r="M46" s="142">
        <f t="shared" si="65"/>
        <v>50</v>
      </c>
      <c r="N46" s="142">
        <f t="shared" si="65"/>
        <v>0</v>
      </c>
      <c r="O46" s="142">
        <f t="shared" si="65"/>
        <v>0</v>
      </c>
      <c r="P46" s="143">
        <f t="shared" si="19"/>
        <v>4</v>
      </c>
      <c r="Q46" s="142">
        <f t="shared" si="66"/>
        <v>0</v>
      </c>
      <c r="R46" s="142">
        <f t="shared" si="66"/>
        <v>25</v>
      </c>
      <c r="S46" s="142">
        <f t="shared" si="66"/>
        <v>25</v>
      </c>
      <c r="T46" s="142">
        <f t="shared" si="66"/>
        <v>0</v>
      </c>
      <c r="U46" s="142">
        <f t="shared" si="66"/>
        <v>0</v>
      </c>
      <c r="V46" s="142">
        <f t="shared" si="66"/>
        <v>25</v>
      </c>
      <c r="W46" s="142">
        <f t="shared" si="66"/>
        <v>25</v>
      </c>
      <c r="X46" s="142">
        <f t="shared" si="66"/>
        <v>0</v>
      </c>
      <c r="Y46" s="142">
        <f t="shared" si="66"/>
        <v>0</v>
      </c>
      <c r="Z46" s="142">
        <f t="shared" si="66"/>
        <v>0</v>
      </c>
      <c r="AA46" s="143">
        <f t="shared" si="21"/>
        <v>4</v>
      </c>
      <c r="AB46" s="142">
        <f t="shared" si="67"/>
        <v>0</v>
      </c>
      <c r="AC46" s="142">
        <f t="shared" si="67"/>
        <v>25</v>
      </c>
      <c r="AD46" s="142">
        <f t="shared" si="67"/>
        <v>25</v>
      </c>
      <c r="AE46" s="142">
        <f t="shared" si="67"/>
        <v>50</v>
      </c>
      <c r="AF46" s="142">
        <f t="shared" si="67"/>
        <v>0</v>
      </c>
      <c r="AG46" s="143">
        <f t="shared" si="23"/>
        <v>4</v>
      </c>
      <c r="AH46" s="142">
        <f t="shared" si="68"/>
        <v>0</v>
      </c>
      <c r="AI46" s="142">
        <f t="shared" si="68"/>
        <v>0</v>
      </c>
      <c r="AJ46" s="142">
        <f t="shared" si="68"/>
        <v>50</v>
      </c>
      <c r="AK46" s="142">
        <f t="shared" si="68"/>
        <v>50</v>
      </c>
      <c r="AL46" s="142">
        <f t="shared" si="68"/>
        <v>0</v>
      </c>
      <c r="AM46" s="143">
        <f t="shared" si="25"/>
        <v>4</v>
      </c>
      <c r="AN46" s="142">
        <f t="shared" si="69"/>
        <v>0</v>
      </c>
      <c r="AO46" s="142">
        <f t="shared" si="69"/>
        <v>0</v>
      </c>
      <c r="AP46" s="142">
        <f t="shared" si="69"/>
        <v>100</v>
      </c>
      <c r="AQ46" s="142">
        <f t="shared" si="69"/>
        <v>0</v>
      </c>
      <c r="AR46" s="142">
        <f t="shared" si="69"/>
        <v>0</v>
      </c>
      <c r="AS46" s="143">
        <f t="shared" si="27"/>
        <v>4</v>
      </c>
      <c r="AT46" s="142">
        <f t="shared" si="70"/>
        <v>0</v>
      </c>
      <c r="AU46" s="142">
        <f t="shared" si="70"/>
        <v>0</v>
      </c>
      <c r="AV46" s="142">
        <f t="shared" si="70"/>
        <v>100</v>
      </c>
      <c r="AW46" s="142">
        <f t="shared" si="70"/>
        <v>0</v>
      </c>
      <c r="AX46" s="142">
        <f t="shared" si="70"/>
        <v>0</v>
      </c>
      <c r="AY46" s="143">
        <f t="shared" si="29"/>
        <v>4</v>
      </c>
      <c r="AZ46" s="142">
        <f t="shared" si="71"/>
        <v>0</v>
      </c>
      <c r="BA46" s="142">
        <f t="shared" si="71"/>
        <v>25</v>
      </c>
      <c r="BB46" s="142">
        <f t="shared" si="71"/>
        <v>50</v>
      </c>
      <c r="BC46" s="142">
        <f t="shared" si="71"/>
        <v>25</v>
      </c>
      <c r="BD46" s="142">
        <f t="shared" si="71"/>
        <v>0</v>
      </c>
      <c r="BE46" s="143">
        <f t="shared" si="31"/>
        <v>4</v>
      </c>
      <c r="BF46" s="142">
        <f t="shared" si="72"/>
        <v>0</v>
      </c>
      <c r="BG46" s="142">
        <f t="shared" si="72"/>
        <v>50</v>
      </c>
      <c r="BH46" s="142">
        <f t="shared" si="72"/>
        <v>50</v>
      </c>
      <c r="BI46" s="142">
        <f t="shared" si="72"/>
        <v>0</v>
      </c>
      <c r="BJ46" s="142">
        <f t="shared" si="72"/>
        <v>0</v>
      </c>
      <c r="BK46" s="142">
        <f t="shared" si="72"/>
        <v>0</v>
      </c>
      <c r="BL46" s="143">
        <f t="shared" si="33"/>
        <v>4</v>
      </c>
      <c r="BM46" s="142">
        <f t="shared" si="64"/>
        <v>50</v>
      </c>
      <c r="BN46" s="142">
        <f t="shared" si="64"/>
        <v>0</v>
      </c>
      <c r="BO46" s="142">
        <f t="shared" si="64"/>
        <v>0</v>
      </c>
      <c r="BP46" s="142">
        <f t="shared" si="64"/>
        <v>0</v>
      </c>
      <c r="BQ46" s="142">
        <f t="shared" si="64"/>
        <v>0</v>
      </c>
      <c r="BR46" s="142">
        <f t="shared" si="64"/>
        <v>0</v>
      </c>
      <c r="BS46" s="142">
        <f t="shared" si="64"/>
        <v>25</v>
      </c>
      <c r="BT46" s="142">
        <f t="shared" si="64"/>
        <v>0</v>
      </c>
      <c r="BU46" s="142">
        <f t="shared" si="64"/>
        <v>0</v>
      </c>
      <c r="BV46" s="142">
        <f t="shared" si="64"/>
        <v>0</v>
      </c>
      <c r="BW46" s="142">
        <f t="shared" si="64"/>
        <v>0</v>
      </c>
      <c r="BX46" s="142">
        <f t="shared" si="64"/>
        <v>0</v>
      </c>
      <c r="BY46" s="142">
        <f t="shared" si="64"/>
        <v>25</v>
      </c>
      <c r="BZ46" s="142">
        <f t="shared" si="64"/>
        <v>0</v>
      </c>
      <c r="CA46" s="142">
        <f t="shared" si="64"/>
        <v>0</v>
      </c>
      <c r="CB46" s="142">
        <f t="shared" si="64"/>
        <v>0</v>
      </c>
      <c r="CC46" s="142">
        <f t="shared" si="64"/>
        <v>0</v>
      </c>
      <c r="CD46" s="142">
        <f t="shared" si="64"/>
        <v>25</v>
      </c>
      <c r="CE46" s="142">
        <f t="shared" si="64"/>
        <v>0</v>
      </c>
      <c r="CF46" s="143">
        <f t="shared" si="35"/>
        <v>4</v>
      </c>
      <c r="CG46" s="142">
        <f t="shared" si="73"/>
        <v>25</v>
      </c>
      <c r="CH46" s="142">
        <f t="shared" si="73"/>
        <v>75</v>
      </c>
      <c r="CI46" s="142">
        <f t="shared" si="73"/>
        <v>0</v>
      </c>
      <c r="CJ46" s="143">
        <f t="shared" si="37"/>
        <v>4</v>
      </c>
      <c r="CK46" s="142">
        <f t="shared" si="74"/>
        <v>0</v>
      </c>
      <c r="CL46" s="142">
        <f t="shared" si="74"/>
        <v>25</v>
      </c>
      <c r="CM46" s="142">
        <f t="shared" si="74"/>
        <v>0</v>
      </c>
      <c r="CN46" s="142">
        <f t="shared" si="74"/>
        <v>0</v>
      </c>
      <c r="CO46" s="142">
        <f t="shared" si="74"/>
        <v>25</v>
      </c>
      <c r="CP46" s="142">
        <f t="shared" si="74"/>
        <v>0</v>
      </c>
      <c r="CQ46" s="142">
        <f t="shared" si="74"/>
        <v>50</v>
      </c>
      <c r="CR46" s="245">
        <v>16138</v>
      </c>
      <c r="CS46" s="143">
        <f t="shared" si="39"/>
        <v>4</v>
      </c>
      <c r="CT46" s="142">
        <f t="shared" si="75"/>
        <v>50</v>
      </c>
      <c r="CU46" s="142">
        <f t="shared" si="75"/>
        <v>0</v>
      </c>
      <c r="CV46" s="142">
        <f t="shared" si="75"/>
        <v>0</v>
      </c>
      <c r="CW46" s="142">
        <f t="shared" si="75"/>
        <v>25</v>
      </c>
      <c r="CX46" s="142">
        <f t="shared" si="75"/>
        <v>25</v>
      </c>
      <c r="CY46" s="142">
        <f t="shared" si="75"/>
        <v>0</v>
      </c>
      <c r="CZ46" s="142">
        <f t="shared" si="75"/>
        <v>0</v>
      </c>
      <c r="DA46" s="245">
        <v>10645</v>
      </c>
      <c r="DB46" s="143">
        <f t="shared" si="41"/>
        <v>4</v>
      </c>
      <c r="DC46" s="142">
        <f t="shared" si="76"/>
        <v>0</v>
      </c>
      <c r="DD46" s="142">
        <f t="shared" si="76"/>
        <v>25</v>
      </c>
      <c r="DE46" s="142">
        <f t="shared" si="76"/>
        <v>50</v>
      </c>
      <c r="DF46" s="142">
        <f t="shared" si="76"/>
        <v>0</v>
      </c>
      <c r="DG46" s="142">
        <f t="shared" si="76"/>
        <v>25</v>
      </c>
      <c r="DH46" s="142">
        <f t="shared" si="76"/>
        <v>0</v>
      </c>
      <c r="DI46" s="142">
        <f t="shared" si="76"/>
        <v>0</v>
      </c>
      <c r="DJ46" s="245">
        <v>9940</v>
      </c>
      <c r="DK46" s="143">
        <f t="shared" si="43"/>
        <v>4</v>
      </c>
      <c r="DL46" s="142">
        <f t="shared" si="77"/>
        <v>75</v>
      </c>
      <c r="DM46" s="142">
        <f t="shared" si="77"/>
        <v>25</v>
      </c>
      <c r="DN46" s="142">
        <f t="shared" si="77"/>
        <v>0</v>
      </c>
      <c r="DO46" s="142">
        <f t="shared" si="77"/>
        <v>0</v>
      </c>
      <c r="DP46" s="142">
        <f t="shared" si="77"/>
        <v>0</v>
      </c>
      <c r="DQ46" s="142">
        <f t="shared" si="77"/>
        <v>0</v>
      </c>
      <c r="DR46" s="142">
        <f t="shared" si="77"/>
        <v>0</v>
      </c>
      <c r="DS46" s="176">
        <v>0.25</v>
      </c>
      <c r="DT46" s="143">
        <f t="shared" si="45"/>
        <v>4</v>
      </c>
      <c r="DU46" s="142">
        <f t="shared" si="78"/>
        <v>25</v>
      </c>
      <c r="DV46" s="142">
        <f t="shared" si="78"/>
        <v>75</v>
      </c>
      <c r="DW46" s="142">
        <f t="shared" si="78"/>
        <v>0</v>
      </c>
      <c r="DX46" s="142">
        <f t="shared" si="78"/>
        <v>0</v>
      </c>
      <c r="DY46" s="142">
        <f t="shared" si="78"/>
        <v>0</v>
      </c>
      <c r="DZ46" s="142">
        <f t="shared" si="78"/>
        <v>0</v>
      </c>
      <c r="EA46" s="142">
        <f t="shared" si="78"/>
        <v>0</v>
      </c>
      <c r="EB46" s="176">
        <v>1.5</v>
      </c>
    </row>
    <row r="47" spans="1:132" ht="15" customHeight="1" x14ac:dyDescent="0.15">
      <c r="A47" s="150"/>
      <c r="B47" s="236"/>
      <c r="C47" s="152" t="s">
        <v>852</v>
      </c>
      <c r="D47" s="147">
        <f t="shared" si="17"/>
        <v>94</v>
      </c>
      <c r="E47" s="133">
        <f t="shared" si="65"/>
        <v>0</v>
      </c>
      <c r="F47" s="133">
        <f t="shared" si="65"/>
        <v>0</v>
      </c>
      <c r="G47" s="133">
        <f t="shared" si="65"/>
        <v>4.2553191489361701</v>
      </c>
      <c r="H47" s="133">
        <f t="shared" si="65"/>
        <v>5.3191489361702127</v>
      </c>
      <c r="I47" s="133">
        <f t="shared" si="65"/>
        <v>12.76595744680851</v>
      </c>
      <c r="J47" s="133">
        <f t="shared" si="65"/>
        <v>19.148936170212767</v>
      </c>
      <c r="K47" s="133">
        <f t="shared" si="65"/>
        <v>36.170212765957451</v>
      </c>
      <c r="L47" s="133">
        <f t="shared" si="65"/>
        <v>7.4468085106382977</v>
      </c>
      <c r="M47" s="133">
        <f t="shared" si="65"/>
        <v>11.702127659574469</v>
      </c>
      <c r="N47" s="133">
        <f t="shared" si="65"/>
        <v>0</v>
      </c>
      <c r="O47" s="133">
        <f t="shared" si="65"/>
        <v>3.1914893617021276</v>
      </c>
      <c r="P47" s="147">
        <f t="shared" si="19"/>
        <v>94</v>
      </c>
      <c r="Q47" s="133">
        <f t="shared" si="66"/>
        <v>4.2553191489361701</v>
      </c>
      <c r="R47" s="133">
        <f t="shared" si="66"/>
        <v>8.5106382978723403</v>
      </c>
      <c r="S47" s="133">
        <f t="shared" si="66"/>
        <v>14.893617021276595</v>
      </c>
      <c r="T47" s="133">
        <f t="shared" si="66"/>
        <v>13.829787234042554</v>
      </c>
      <c r="U47" s="133">
        <f t="shared" si="66"/>
        <v>24.468085106382979</v>
      </c>
      <c r="V47" s="133">
        <f t="shared" si="66"/>
        <v>9.5744680851063837</v>
      </c>
      <c r="W47" s="133">
        <f t="shared" si="66"/>
        <v>20.212765957446805</v>
      </c>
      <c r="X47" s="133">
        <f t="shared" si="66"/>
        <v>1.0638297872340425</v>
      </c>
      <c r="Y47" s="133">
        <f t="shared" si="66"/>
        <v>0</v>
      </c>
      <c r="Z47" s="133">
        <f t="shared" si="66"/>
        <v>3.1914893617021276</v>
      </c>
      <c r="AA47" s="147">
        <f t="shared" si="21"/>
        <v>94</v>
      </c>
      <c r="AB47" s="133">
        <f t="shared" si="67"/>
        <v>41.48936170212766</v>
      </c>
      <c r="AC47" s="133">
        <f t="shared" si="67"/>
        <v>1.0638297872340425</v>
      </c>
      <c r="AD47" s="133">
        <f t="shared" si="67"/>
        <v>23.404255319148938</v>
      </c>
      <c r="AE47" s="133">
        <f t="shared" si="67"/>
        <v>30.851063829787233</v>
      </c>
      <c r="AF47" s="133">
        <f t="shared" si="67"/>
        <v>3.1914893617021276</v>
      </c>
      <c r="AG47" s="147">
        <f t="shared" si="23"/>
        <v>94</v>
      </c>
      <c r="AH47" s="133">
        <f t="shared" si="68"/>
        <v>9.5744680851063837</v>
      </c>
      <c r="AI47" s="133">
        <f t="shared" si="68"/>
        <v>1.0638297872340425</v>
      </c>
      <c r="AJ47" s="133">
        <f t="shared" si="68"/>
        <v>36.170212765957451</v>
      </c>
      <c r="AK47" s="133">
        <f t="shared" si="68"/>
        <v>47.872340425531917</v>
      </c>
      <c r="AL47" s="133">
        <f t="shared" si="68"/>
        <v>5.3191489361702127</v>
      </c>
      <c r="AM47" s="147">
        <f t="shared" si="25"/>
        <v>94</v>
      </c>
      <c r="AN47" s="133">
        <f t="shared" si="69"/>
        <v>2.1276595744680851</v>
      </c>
      <c r="AO47" s="133">
        <f t="shared" si="69"/>
        <v>0</v>
      </c>
      <c r="AP47" s="133">
        <f t="shared" si="69"/>
        <v>62.765957446808507</v>
      </c>
      <c r="AQ47" s="133">
        <f t="shared" si="69"/>
        <v>30.851063829787233</v>
      </c>
      <c r="AR47" s="133">
        <f t="shared" si="69"/>
        <v>4.2553191489361701</v>
      </c>
      <c r="AS47" s="147">
        <f t="shared" si="27"/>
        <v>94</v>
      </c>
      <c r="AT47" s="133">
        <f t="shared" si="70"/>
        <v>8.5106382978723403</v>
      </c>
      <c r="AU47" s="133">
        <f t="shared" si="70"/>
        <v>0</v>
      </c>
      <c r="AV47" s="133">
        <f t="shared" si="70"/>
        <v>55.319148936170215</v>
      </c>
      <c r="AW47" s="133">
        <f t="shared" si="70"/>
        <v>28.723404255319153</v>
      </c>
      <c r="AX47" s="133">
        <f t="shared" si="70"/>
        <v>7.4468085106382977</v>
      </c>
      <c r="AY47" s="147">
        <f t="shared" si="29"/>
        <v>94</v>
      </c>
      <c r="AZ47" s="133">
        <f t="shared" si="71"/>
        <v>8.5106382978723403</v>
      </c>
      <c r="BA47" s="133">
        <f t="shared" si="71"/>
        <v>1.0638297872340425</v>
      </c>
      <c r="BB47" s="133">
        <f t="shared" si="71"/>
        <v>48.936170212765958</v>
      </c>
      <c r="BC47" s="133">
        <f t="shared" si="71"/>
        <v>32.978723404255319</v>
      </c>
      <c r="BD47" s="133">
        <f t="shared" si="71"/>
        <v>8.5106382978723403</v>
      </c>
      <c r="BE47" s="147">
        <f t="shared" si="31"/>
        <v>94</v>
      </c>
      <c r="BF47" s="133">
        <f t="shared" si="72"/>
        <v>3.1914893617021276</v>
      </c>
      <c r="BG47" s="133">
        <f t="shared" si="72"/>
        <v>63.829787234042556</v>
      </c>
      <c r="BH47" s="133">
        <f t="shared" si="72"/>
        <v>26.595744680851062</v>
      </c>
      <c r="BI47" s="133">
        <f t="shared" si="72"/>
        <v>3.1914893617021276</v>
      </c>
      <c r="BJ47" s="133">
        <f t="shared" si="72"/>
        <v>0</v>
      </c>
      <c r="BK47" s="133">
        <f t="shared" si="72"/>
        <v>3.1914893617021276</v>
      </c>
      <c r="BL47" s="147">
        <f t="shared" si="33"/>
        <v>94</v>
      </c>
      <c r="BM47" s="133">
        <f t="shared" si="64"/>
        <v>50</v>
      </c>
      <c r="BN47" s="133">
        <f t="shared" si="64"/>
        <v>6.3829787234042552</v>
      </c>
      <c r="BO47" s="133">
        <f t="shared" si="64"/>
        <v>5.3191489361702127</v>
      </c>
      <c r="BP47" s="133">
        <f t="shared" si="64"/>
        <v>0</v>
      </c>
      <c r="BQ47" s="133">
        <f t="shared" si="64"/>
        <v>0</v>
      </c>
      <c r="BR47" s="133">
        <f t="shared" si="64"/>
        <v>2.1276595744680851</v>
      </c>
      <c r="BS47" s="133">
        <f t="shared" si="64"/>
        <v>1.0638297872340425</v>
      </c>
      <c r="BT47" s="133">
        <f t="shared" si="64"/>
        <v>3.1914893617021276</v>
      </c>
      <c r="BU47" s="133">
        <f t="shared" ref="BU47:CE47" si="79">IF($BL47=0,0,BU101/$BL47*100)</f>
        <v>0</v>
      </c>
      <c r="BV47" s="133">
        <f t="shared" si="79"/>
        <v>3.1914893617021276</v>
      </c>
      <c r="BW47" s="133">
        <f t="shared" si="79"/>
        <v>2.1276595744680851</v>
      </c>
      <c r="BX47" s="133">
        <f t="shared" si="79"/>
        <v>0</v>
      </c>
      <c r="BY47" s="133">
        <f t="shared" si="79"/>
        <v>2.1276595744680851</v>
      </c>
      <c r="BZ47" s="133">
        <f t="shared" si="79"/>
        <v>6.3829787234042552</v>
      </c>
      <c r="CA47" s="133">
        <f t="shared" si="79"/>
        <v>0</v>
      </c>
      <c r="CB47" s="133">
        <f t="shared" si="79"/>
        <v>0</v>
      </c>
      <c r="CC47" s="133">
        <f t="shared" si="79"/>
        <v>0</v>
      </c>
      <c r="CD47" s="133">
        <f t="shared" si="79"/>
        <v>7.4468085106382977</v>
      </c>
      <c r="CE47" s="133">
        <f t="shared" si="79"/>
        <v>19.148936170212767</v>
      </c>
      <c r="CF47" s="147">
        <f t="shared" si="35"/>
        <v>94</v>
      </c>
      <c r="CG47" s="133">
        <f t="shared" si="73"/>
        <v>25.531914893617021</v>
      </c>
      <c r="CH47" s="133">
        <f t="shared" si="73"/>
        <v>72.340425531914903</v>
      </c>
      <c r="CI47" s="133">
        <f t="shared" si="73"/>
        <v>2.1276595744680851</v>
      </c>
      <c r="CJ47" s="147">
        <f t="shared" si="37"/>
        <v>94</v>
      </c>
      <c r="CK47" s="133">
        <f t="shared" si="74"/>
        <v>10.638297872340425</v>
      </c>
      <c r="CL47" s="133">
        <f t="shared" si="74"/>
        <v>8.5106382978723403</v>
      </c>
      <c r="CM47" s="133">
        <f t="shared" si="74"/>
        <v>9.5744680851063837</v>
      </c>
      <c r="CN47" s="133">
        <f t="shared" si="74"/>
        <v>29.787234042553191</v>
      </c>
      <c r="CO47" s="133">
        <f t="shared" si="74"/>
        <v>19.148936170212767</v>
      </c>
      <c r="CP47" s="133">
        <f t="shared" si="74"/>
        <v>5.3191489361702127</v>
      </c>
      <c r="CQ47" s="133">
        <f t="shared" si="74"/>
        <v>17.021276595744681</v>
      </c>
      <c r="CR47" s="238">
        <v>14475.782051282051</v>
      </c>
      <c r="CS47" s="147">
        <f t="shared" si="39"/>
        <v>94</v>
      </c>
      <c r="CT47" s="133">
        <f t="shared" si="75"/>
        <v>54.255319148936167</v>
      </c>
      <c r="CU47" s="133">
        <f t="shared" si="75"/>
        <v>0</v>
      </c>
      <c r="CV47" s="133">
        <f t="shared" si="75"/>
        <v>0</v>
      </c>
      <c r="CW47" s="133">
        <f t="shared" si="75"/>
        <v>0</v>
      </c>
      <c r="CX47" s="133">
        <f t="shared" si="75"/>
        <v>3.1914893617021276</v>
      </c>
      <c r="CY47" s="133">
        <f t="shared" si="75"/>
        <v>0</v>
      </c>
      <c r="CZ47" s="133">
        <f t="shared" si="75"/>
        <v>42.553191489361701</v>
      </c>
      <c r="DA47" s="238">
        <v>1209.851851851852</v>
      </c>
      <c r="DB47" s="147">
        <f t="shared" si="41"/>
        <v>94</v>
      </c>
      <c r="DC47" s="133">
        <f t="shared" si="76"/>
        <v>20.212765957446805</v>
      </c>
      <c r="DD47" s="133">
        <f t="shared" si="76"/>
        <v>5.3191489361702127</v>
      </c>
      <c r="DE47" s="133">
        <f t="shared" si="76"/>
        <v>8.5106382978723403</v>
      </c>
      <c r="DF47" s="133">
        <f t="shared" si="76"/>
        <v>25.531914893617021</v>
      </c>
      <c r="DG47" s="133">
        <f t="shared" si="76"/>
        <v>13.829787234042554</v>
      </c>
      <c r="DH47" s="133">
        <f t="shared" si="76"/>
        <v>0</v>
      </c>
      <c r="DI47" s="133">
        <f t="shared" si="76"/>
        <v>26.595744680851062</v>
      </c>
      <c r="DJ47" s="238">
        <v>10512</v>
      </c>
      <c r="DK47" s="147">
        <f t="shared" si="43"/>
        <v>94</v>
      </c>
      <c r="DL47" s="133">
        <f t="shared" si="77"/>
        <v>77.659574468085097</v>
      </c>
      <c r="DM47" s="133">
        <f t="shared" si="77"/>
        <v>11.702127659574469</v>
      </c>
      <c r="DN47" s="133">
        <f t="shared" si="77"/>
        <v>4.2553191489361701</v>
      </c>
      <c r="DO47" s="133">
        <f t="shared" si="77"/>
        <v>2.1276595744680851</v>
      </c>
      <c r="DP47" s="133">
        <f t="shared" si="77"/>
        <v>0</v>
      </c>
      <c r="DQ47" s="133">
        <f t="shared" si="77"/>
        <v>4.2553191489361701</v>
      </c>
      <c r="DR47" s="133">
        <f t="shared" si="77"/>
        <v>0</v>
      </c>
      <c r="DS47" s="134">
        <v>2.6063829787234041</v>
      </c>
      <c r="DT47" s="147">
        <f t="shared" si="45"/>
        <v>94</v>
      </c>
      <c r="DU47" s="133">
        <f t="shared" si="78"/>
        <v>64.893617021276597</v>
      </c>
      <c r="DV47" s="133">
        <f t="shared" si="78"/>
        <v>30.851063829787233</v>
      </c>
      <c r="DW47" s="133">
        <f t="shared" si="78"/>
        <v>2.1276595744680851</v>
      </c>
      <c r="DX47" s="133">
        <f t="shared" si="78"/>
        <v>1.0638297872340425</v>
      </c>
      <c r="DY47" s="133">
        <f t="shared" si="78"/>
        <v>0</v>
      </c>
      <c r="DZ47" s="133">
        <f t="shared" si="78"/>
        <v>1.0638297872340425</v>
      </c>
      <c r="EA47" s="133">
        <f t="shared" si="78"/>
        <v>0</v>
      </c>
      <c r="EB47" s="134">
        <v>1.8617021276595744</v>
      </c>
    </row>
    <row r="48" spans="1:132" ht="15" customHeight="1" x14ac:dyDescent="0.15">
      <c r="A48" s="150"/>
      <c r="B48" s="242" t="s">
        <v>973</v>
      </c>
      <c r="C48" s="243" t="s">
        <v>847</v>
      </c>
      <c r="D48" s="143">
        <f t="shared" si="17"/>
        <v>19</v>
      </c>
      <c r="E48" s="142">
        <f t="shared" si="65"/>
        <v>0</v>
      </c>
      <c r="F48" s="142">
        <f t="shared" si="65"/>
        <v>0</v>
      </c>
      <c r="G48" s="142">
        <f t="shared" si="65"/>
        <v>0</v>
      </c>
      <c r="H48" s="142">
        <f t="shared" si="65"/>
        <v>5.2631578947368416</v>
      </c>
      <c r="I48" s="142">
        <f t="shared" si="65"/>
        <v>10.526315789473683</v>
      </c>
      <c r="J48" s="142">
        <f t="shared" si="65"/>
        <v>0</v>
      </c>
      <c r="K48" s="142">
        <f t="shared" si="65"/>
        <v>31.578947368421051</v>
      </c>
      <c r="L48" s="142">
        <f t="shared" si="65"/>
        <v>10.526315789473683</v>
      </c>
      <c r="M48" s="142">
        <f t="shared" si="65"/>
        <v>31.578947368421051</v>
      </c>
      <c r="N48" s="142">
        <f t="shared" si="65"/>
        <v>5.2631578947368416</v>
      </c>
      <c r="O48" s="142">
        <f t="shared" si="65"/>
        <v>5.2631578947368416</v>
      </c>
      <c r="P48" s="143">
        <f t="shared" si="19"/>
        <v>19</v>
      </c>
      <c r="Q48" s="142">
        <f t="shared" si="66"/>
        <v>10.526315789473683</v>
      </c>
      <c r="R48" s="142">
        <f t="shared" si="66"/>
        <v>0</v>
      </c>
      <c r="S48" s="142">
        <f t="shared" si="66"/>
        <v>5.2631578947368416</v>
      </c>
      <c r="T48" s="142">
        <f t="shared" si="66"/>
        <v>26.315789473684209</v>
      </c>
      <c r="U48" s="142">
        <f t="shared" si="66"/>
        <v>5.2631578947368416</v>
      </c>
      <c r="V48" s="142">
        <f t="shared" si="66"/>
        <v>15.789473684210526</v>
      </c>
      <c r="W48" s="142">
        <f t="shared" si="66"/>
        <v>26.315789473684209</v>
      </c>
      <c r="X48" s="142">
        <f t="shared" si="66"/>
        <v>0</v>
      </c>
      <c r="Y48" s="142">
        <f t="shared" si="66"/>
        <v>5.2631578947368416</v>
      </c>
      <c r="Z48" s="142">
        <f t="shared" si="66"/>
        <v>5.2631578947368416</v>
      </c>
      <c r="AA48" s="143">
        <f t="shared" si="21"/>
        <v>19</v>
      </c>
      <c r="AB48" s="142">
        <f t="shared" si="67"/>
        <v>15.789473684210526</v>
      </c>
      <c r="AC48" s="142">
        <f t="shared" si="67"/>
        <v>0</v>
      </c>
      <c r="AD48" s="142">
        <f t="shared" si="67"/>
        <v>31.578947368421051</v>
      </c>
      <c r="AE48" s="142">
        <f t="shared" si="67"/>
        <v>47.368421052631575</v>
      </c>
      <c r="AF48" s="142">
        <f t="shared" si="67"/>
        <v>5.2631578947368416</v>
      </c>
      <c r="AG48" s="143">
        <f t="shared" si="23"/>
        <v>19</v>
      </c>
      <c r="AH48" s="142">
        <f t="shared" si="68"/>
        <v>0</v>
      </c>
      <c r="AI48" s="142">
        <f t="shared" si="68"/>
        <v>0</v>
      </c>
      <c r="AJ48" s="142">
        <f t="shared" si="68"/>
        <v>36.84210526315789</v>
      </c>
      <c r="AK48" s="142">
        <f t="shared" si="68"/>
        <v>52.631578947368418</v>
      </c>
      <c r="AL48" s="142">
        <f t="shared" si="68"/>
        <v>10.526315789473683</v>
      </c>
      <c r="AM48" s="143">
        <f t="shared" si="25"/>
        <v>19</v>
      </c>
      <c r="AN48" s="142">
        <f t="shared" si="69"/>
        <v>0</v>
      </c>
      <c r="AO48" s="142">
        <f t="shared" si="69"/>
        <v>0</v>
      </c>
      <c r="AP48" s="142">
        <f t="shared" si="69"/>
        <v>68.421052631578945</v>
      </c>
      <c r="AQ48" s="142">
        <f t="shared" si="69"/>
        <v>31.578947368421051</v>
      </c>
      <c r="AR48" s="142">
        <f t="shared" si="69"/>
        <v>0</v>
      </c>
      <c r="AS48" s="143">
        <f t="shared" si="27"/>
        <v>19</v>
      </c>
      <c r="AT48" s="142">
        <f t="shared" si="70"/>
        <v>0</v>
      </c>
      <c r="AU48" s="142">
        <f t="shared" si="70"/>
        <v>0</v>
      </c>
      <c r="AV48" s="142">
        <f t="shared" si="70"/>
        <v>42.105263157894733</v>
      </c>
      <c r="AW48" s="142">
        <f t="shared" si="70"/>
        <v>52.631578947368418</v>
      </c>
      <c r="AX48" s="142">
        <f t="shared" si="70"/>
        <v>5.2631578947368416</v>
      </c>
      <c r="AY48" s="143">
        <f t="shared" si="29"/>
        <v>19</v>
      </c>
      <c r="AZ48" s="142">
        <f t="shared" si="71"/>
        <v>0</v>
      </c>
      <c r="BA48" s="142">
        <f t="shared" si="71"/>
        <v>0</v>
      </c>
      <c r="BB48" s="142">
        <f t="shared" si="71"/>
        <v>52.631578947368418</v>
      </c>
      <c r="BC48" s="142">
        <f t="shared" si="71"/>
        <v>42.105263157894733</v>
      </c>
      <c r="BD48" s="142">
        <f t="shared" si="71"/>
        <v>5.2631578947368416</v>
      </c>
      <c r="BE48" s="143">
        <f t="shared" si="31"/>
        <v>19</v>
      </c>
      <c r="BF48" s="142">
        <f t="shared" si="72"/>
        <v>10.526315789473683</v>
      </c>
      <c r="BG48" s="142">
        <f t="shared" si="72"/>
        <v>31.578947368421051</v>
      </c>
      <c r="BH48" s="142">
        <f t="shared" si="72"/>
        <v>47.368421052631575</v>
      </c>
      <c r="BI48" s="142">
        <f t="shared" si="72"/>
        <v>10.526315789473683</v>
      </c>
      <c r="BJ48" s="142">
        <f t="shared" si="72"/>
        <v>0</v>
      </c>
      <c r="BK48" s="142">
        <f t="shared" si="72"/>
        <v>0</v>
      </c>
      <c r="BL48" s="143">
        <f t="shared" si="33"/>
        <v>19</v>
      </c>
      <c r="BM48" s="142">
        <f t="shared" ref="BM48:CE54" si="80">IF($BL48=0,0,BM102/$BL48*100)</f>
        <v>36.84210526315789</v>
      </c>
      <c r="BN48" s="142">
        <f t="shared" si="80"/>
        <v>15.789473684210526</v>
      </c>
      <c r="BO48" s="142">
        <f t="shared" si="80"/>
        <v>26.315789473684209</v>
      </c>
      <c r="BP48" s="142">
        <f t="shared" si="80"/>
        <v>0</v>
      </c>
      <c r="BQ48" s="142">
        <f t="shared" si="80"/>
        <v>0</v>
      </c>
      <c r="BR48" s="142">
        <f t="shared" si="80"/>
        <v>0</v>
      </c>
      <c r="BS48" s="142">
        <f t="shared" si="80"/>
        <v>5.2631578947368416</v>
      </c>
      <c r="BT48" s="142">
        <f t="shared" si="80"/>
        <v>0</v>
      </c>
      <c r="BU48" s="142">
        <f t="shared" si="80"/>
        <v>0</v>
      </c>
      <c r="BV48" s="142">
        <f t="shared" si="80"/>
        <v>10.526315789473683</v>
      </c>
      <c r="BW48" s="142">
        <f t="shared" si="80"/>
        <v>5.2631578947368416</v>
      </c>
      <c r="BX48" s="142">
        <f t="shared" si="80"/>
        <v>0</v>
      </c>
      <c r="BY48" s="142">
        <f t="shared" si="80"/>
        <v>5.2631578947368416</v>
      </c>
      <c r="BZ48" s="142">
        <f t="shared" si="80"/>
        <v>10.526315789473683</v>
      </c>
      <c r="CA48" s="142">
        <f t="shared" si="80"/>
        <v>0</v>
      </c>
      <c r="CB48" s="142">
        <f t="shared" si="80"/>
        <v>0</v>
      </c>
      <c r="CC48" s="142">
        <f t="shared" si="80"/>
        <v>5.2631578947368416</v>
      </c>
      <c r="CD48" s="142">
        <f t="shared" si="80"/>
        <v>5.2631578947368416</v>
      </c>
      <c r="CE48" s="142">
        <f t="shared" si="80"/>
        <v>10.526315789473683</v>
      </c>
      <c r="CF48" s="143">
        <f t="shared" si="35"/>
        <v>19</v>
      </c>
      <c r="CG48" s="142">
        <f t="shared" si="73"/>
        <v>26.315789473684209</v>
      </c>
      <c r="CH48" s="142">
        <f t="shared" si="73"/>
        <v>73.68421052631578</v>
      </c>
      <c r="CI48" s="142">
        <f t="shared" si="73"/>
        <v>0</v>
      </c>
      <c r="CJ48" s="143">
        <f t="shared" si="37"/>
        <v>19</v>
      </c>
      <c r="CK48" s="142">
        <f t="shared" si="74"/>
        <v>26.315789473684209</v>
      </c>
      <c r="CL48" s="142">
        <f t="shared" si="74"/>
        <v>0</v>
      </c>
      <c r="CM48" s="142">
        <f t="shared" si="74"/>
        <v>0</v>
      </c>
      <c r="CN48" s="142">
        <f t="shared" si="74"/>
        <v>31.578947368421051</v>
      </c>
      <c r="CO48" s="142">
        <f t="shared" si="74"/>
        <v>5.2631578947368416</v>
      </c>
      <c r="CP48" s="142">
        <f t="shared" si="74"/>
        <v>36.84210526315789</v>
      </c>
      <c r="CQ48" s="142">
        <f t="shared" si="74"/>
        <v>0</v>
      </c>
      <c r="CR48" s="245">
        <v>18133.57894736842</v>
      </c>
      <c r="CS48" s="143">
        <f t="shared" si="39"/>
        <v>19</v>
      </c>
      <c r="CT48" s="142">
        <f t="shared" si="75"/>
        <v>89.473684210526315</v>
      </c>
      <c r="CU48" s="142">
        <f t="shared" si="75"/>
        <v>0</v>
      </c>
      <c r="CV48" s="142">
        <f t="shared" si="75"/>
        <v>0</v>
      </c>
      <c r="CW48" s="142">
        <f t="shared" si="75"/>
        <v>0</v>
      </c>
      <c r="CX48" s="142">
        <f t="shared" si="75"/>
        <v>5.2631578947368416</v>
      </c>
      <c r="CY48" s="142">
        <f t="shared" si="75"/>
        <v>0</v>
      </c>
      <c r="CZ48" s="142">
        <f t="shared" si="75"/>
        <v>5.2631578947368416</v>
      </c>
      <c r="DA48" s="245">
        <v>1635.6111111111111</v>
      </c>
      <c r="DB48" s="143">
        <f t="shared" si="41"/>
        <v>19</v>
      </c>
      <c r="DC48" s="142">
        <f t="shared" si="76"/>
        <v>63.157894736842103</v>
      </c>
      <c r="DD48" s="142">
        <f t="shared" si="76"/>
        <v>0</v>
      </c>
      <c r="DE48" s="142">
        <f t="shared" si="76"/>
        <v>0</v>
      </c>
      <c r="DF48" s="142">
        <f t="shared" si="76"/>
        <v>10.526315789473683</v>
      </c>
      <c r="DG48" s="142">
        <f t="shared" si="76"/>
        <v>21.052631578947366</v>
      </c>
      <c r="DH48" s="142">
        <f t="shared" si="76"/>
        <v>5.2631578947368416</v>
      </c>
      <c r="DI48" s="142">
        <f t="shared" si="76"/>
        <v>0</v>
      </c>
      <c r="DJ48" s="245">
        <v>8435.3684210526317</v>
      </c>
      <c r="DK48" s="143">
        <f t="shared" si="43"/>
        <v>19</v>
      </c>
      <c r="DL48" s="142">
        <f t="shared" si="77"/>
        <v>84.210526315789465</v>
      </c>
      <c r="DM48" s="142">
        <f t="shared" si="77"/>
        <v>5.2631578947368416</v>
      </c>
      <c r="DN48" s="142">
        <f t="shared" si="77"/>
        <v>5.2631578947368416</v>
      </c>
      <c r="DO48" s="142">
        <f t="shared" si="77"/>
        <v>0</v>
      </c>
      <c r="DP48" s="142">
        <f t="shared" si="77"/>
        <v>0</v>
      </c>
      <c r="DQ48" s="142">
        <f t="shared" si="77"/>
        <v>5.2631578947368416</v>
      </c>
      <c r="DR48" s="142">
        <f t="shared" si="77"/>
        <v>0</v>
      </c>
      <c r="DS48" s="176">
        <v>3</v>
      </c>
      <c r="DT48" s="143">
        <f t="shared" si="45"/>
        <v>19</v>
      </c>
      <c r="DU48" s="142">
        <f t="shared" si="78"/>
        <v>84.210526315789465</v>
      </c>
      <c r="DV48" s="142">
        <f t="shared" si="78"/>
        <v>5.2631578947368416</v>
      </c>
      <c r="DW48" s="142">
        <f t="shared" si="78"/>
        <v>10.526315789473683</v>
      </c>
      <c r="DX48" s="142">
        <f t="shared" si="78"/>
        <v>0</v>
      </c>
      <c r="DY48" s="142">
        <f t="shared" si="78"/>
        <v>0</v>
      </c>
      <c r="DZ48" s="142">
        <f t="shared" si="78"/>
        <v>0</v>
      </c>
      <c r="EA48" s="142">
        <f t="shared" si="78"/>
        <v>0</v>
      </c>
      <c r="EB48" s="176">
        <v>0.84210526315789469</v>
      </c>
    </row>
    <row r="49" spans="1:132" ht="15" customHeight="1" x14ac:dyDescent="0.15">
      <c r="A49" s="150"/>
      <c r="B49" s="150"/>
      <c r="C49" s="244" t="s">
        <v>848</v>
      </c>
      <c r="D49" s="143">
        <f t="shared" si="17"/>
        <v>8</v>
      </c>
      <c r="E49" s="142">
        <f t="shared" si="65"/>
        <v>0</v>
      </c>
      <c r="F49" s="142">
        <f t="shared" si="65"/>
        <v>0</v>
      </c>
      <c r="G49" s="142">
        <f t="shared" si="65"/>
        <v>0</v>
      </c>
      <c r="H49" s="142">
        <f t="shared" si="65"/>
        <v>0</v>
      </c>
      <c r="I49" s="142">
        <f t="shared" si="65"/>
        <v>0</v>
      </c>
      <c r="J49" s="142">
        <f t="shared" si="65"/>
        <v>25</v>
      </c>
      <c r="K49" s="142">
        <f t="shared" si="65"/>
        <v>12.5</v>
      </c>
      <c r="L49" s="142">
        <f t="shared" si="65"/>
        <v>50</v>
      </c>
      <c r="M49" s="142">
        <f t="shared" si="65"/>
        <v>0</v>
      </c>
      <c r="N49" s="142">
        <f t="shared" si="65"/>
        <v>0</v>
      </c>
      <c r="O49" s="142">
        <f t="shared" si="65"/>
        <v>12.5</v>
      </c>
      <c r="P49" s="143">
        <f t="shared" si="19"/>
        <v>8</v>
      </c>
      <c r="Q49" s="142">
        <f t="shared" si="66"/>
        <v>0</v>
      </c>
      <c r="R49" s="142">
        <f t="shared" si="66"/>
        <v>0</v>
      </c>
      <c r="S49" s="142">
        <f t="shared" si="66"/>
        <v>0</v>
      </c>
      <c r="T49" s="142">
        <f t="shared" si="66"/>
        <v>12.5</v>
      </c>
      <c r="U49" s="142">
        <f t="shared" si="66"/>
        <v>50</v>
      </c>
      <c r="V49" s="142">
        <f t="shared" si="66"/>
        <v>0</v>
      </c>
      <c r="W49" s="142">
        <f t="shared" si="66"/>
        <v>25</v>
      </c>
      <c r="X49" s="142">
        <f t="shared" si="66"/>
        <v>0</v>
      </c>
      <c r="Y49" s="142">
        <f t="shared" si="66"/>
        <v>0</v>
      </c>
      <c r="Z49" s="142">
        <f t="shared" si="66"/>
        <v>12.5</v>
      </c>
      <c r="AA49" s="143">
        <f t="shared" si="21"/>
        <v>8</v>
      </c>
      <c r="AB49" s="142">
        <f t="shared" si="67"/>
        <v>12.5</v>
      </c>
      <c r="AC49" s="142">
        <f t="shared" si="67"/>
        <v>12.5</v>
      </c>
      <c r="AD49" s="142">
        <f t="shared" si="67"/>
        <v>25</v>
      </c>
      <c r="AE49" s="142">
        <f t="shared" si="67"/>
        <v>37.5</v>
      </c>
      <c r="AF49" s="142">
        <f t="shared" si="67"/>
        <v>12.5</v>
      </c>
      <c r="AG49" s="143">
        <f t="shared" si="23"/>
        <v>8</v>
      </c>
      <c r="AH49" s="142">
        <f t="shared" si="68"/>
        <v>0</v>
      </c>
      <c r="AI49" s="142">
        <f t="shared" si="68"/>
        <v>12.5</v>
      </c>
      <c r="AJ49" s="142">
        <f t="shared" si="68"/>
        <v>37.5</v>
      </c>
      <c r="AK49" s="142">
        <f t="shared" si="68"/>
        <v>37.5</v>
      </c>
      <c r="AL49" s="142">
        <f t="shared" si="68"/>
        <v>12.5</v>
      </c>
      <c r="AM49" s="143">
        <f t="shared" si="25"/>
        <v>8</v>
      </c>
      <c r="AN49" s="142">
        <f t="shared" si="69"/>
        <v>0</v>
      </c>
      <c r="AO49" s="142">
        <f t="shared" si="69"/>
        <v>0</v>
      </c>
      <c r="AP49" s="142">
        <f t="shared" si="69"/>
        <v>87.5</v>
      </c>
      <c r="AQ49" s="142">
        <f t="shared" si="69"/>
        <v>12.5</v>
      </c>
      <c r="AR49" s="142">
        <f t="shared" si="69"/>
        <v>0</v>
      </c>
      <c r="AS49" s="143">
        <f t="shared" si="27"/>
        <v>8</v>
      </c>
      <c r="AT49" s="142">
        <f t="shared" si="70"/>
        <v>0</v>
      </c>
      <c r="AU49" s="142">
        <f t="shared" si="70"/>
        <v>12.5</v>
      </c>
      <c r="AV49" s="142">
        <f t="shared" si="70"/>
        <v>25</v>
      </c>
      <c r="AW49" s="142">
        <f t="shared" si="70"/>
        <v>37.5</v>
      </c>
      <c r="AX49" s="142">
        <f t="shared" si="70"/>
        <v>25</v>
      </c>
      <c r="AY49" s="143">
        <f t="shared" si="29"/>
        <v>8</v>
      </c>
      <c r="AZ49" s="142">
        <f t="shared" si="71"/>
        <v>0</v>
      </c>
      <c r="BA49" s="142">
        <f t="shared" si="71"/>
        <v>12.5</v>
      </c>
      <c r="BB49" s="142">
        <f t="shared" si="71"/>
        <v>37.5</v>
      </c>
      <c r="BC49" s="142">
        <f t="shared" si="71"/>
        <v>25</v>
      </c>
      <c r="BD49" s="142">
        <f t="shared" si="71"/>
        <v>25</v>
      </c>
      <c r="BE49" s="143">
        <f t="shared" si="31"/>
        <v>8</v>
      </c>
      <c r="BF49" s="142">
        <f t="shared" si="72"/>
        <v>0</v>
      </c>
      <c r="BG49" s="142">
        <f t="shared" si="72"/>
        <v>62.5</v>
      </c>
      <c r="BH49" s="142">
        <f t="shared" si="72"/>
        <v>25</v>
      </c>
      <c r="BI49" s="142">
        <f t="shared" si="72"/>
        <v>0</v>
      </c>
      <c r="BJ49" s="142">
        <f t="shared" si="72"/>
        <v>0</v>
      </c>
      <c r="BK49" s="142">
        <f t="shared" si="72"/>
        <v>12.5</v>
      </c>
      <c r="BL49" s="143">
        <f t="shared" si="33"/>
        <v>8</v>
      </c>
      <c r="BM49" s="142">
        <f t="shared" si="80"/>
        <v>75</v>
      </c>
      <c r="BN49" s="142">
        <f t="shared" si="80"/>
        <v>0</v>
      </c>
      <c r="BO49" s="142">
        <f t="shared" si="80"/>
        <v>12.5</v>
      </c>
      <c r="BP49" s="142">
        <f t="shared" si="80"/>
        <v>0</v>
      </c>
      <c r="BQ49" s="142">
        <f t="shared" si="80"/>
        <v>0</v>
      </c>
      <c r="BR49" s="142">
        <f t="shared" si="80"/>
        <v>0</v>
      </c>
      <c r="BS49" s="142">
        <f t="shared" si="80"/>
        <v>0</v>
      </c>
      <c r="BT49" s="142">
        <f t="shared" si="80"/>
        <v>0</v>
      </c>
      <c r="BU49" s="142">
        <f t="shared" si="80"/>
        <v>0</v>
      </c>
      <c r="BV49" s="142">
        <f t="shared" si="80"/>
        <v>0</v>
      </c>
      <c r="BW49" s="142">
        <f t="shared" si="80"/>
        <v>0</v>
      </c>
      <c r="BX49" s="142">
        <f t="shared" si="80"/>
        <v>0</v>
      </c>
      <c r="BY49" s="142">
        <f t="shared" si="80"/>
        <v>0</v>
      </c>
      <c r="BZ49" s="142">
        <f t="shared" si="80"/>
        <v>0</v>
      </c>
      <c r="CA49" s="142">
        <f t="shared" si="80"/>
        <v>0</v>
      </c>
      <c r="CB49" s="142">
        <f t="shared" si="80"/>
        <v>0</v>
      </c>
      <c r="CC49" s="142">
        <f t="shared" si="80"/>
        <v>0</v>
      </c>
      <c r="CD49" s="142">
        <f t="shared" si="80"/>
        <v>0</v>
      </c>
      <c r="CE49" s="142">
        <f t="shared" si="80"/>
        <v>12.5</v>
      </c>
      <c r="CF49" s="143">
        <f t="shared" si="35"/>
        <v>8</v>
      </c>
      <c r="CG49" s="142">
        <f t="shared" si="73"/>
        <v>25</v>
      </c>
      <c r="CH49" s="142">
        <f t="shared" si="73"/>
        <v>75</v>
      </c>
      <c r="CI49" s="142">
        <f t="shared" si="73"/>
        <v>0</v>
      </c>
      <c r="CJ49" s="143">
        <f t="shared" si="37"/>
        <v>8</v>
      </c>
      <c r="CK49" s="142">
        <f t="shared" si="74"/>
        <v>25</v>
      </c>
      <c r="CL49" s="142">
        <f t="shared" si="74"/>
        <v>12.5</v>
      </c>
      <c r="CM49" s="142">
        <f t="shared" si="74"/>
        <v>0</v>
      </c>
      <c r="CN49" s="142">
        <f t="shared" si="74"/>
        <v>25</v>
      </c>
      <c r="CO49" s="142">
        <f t="shared" si="74"/>
        <v>12.5</v>
      </c>
      <c r="CP49" s="142">
        <f t="shared" si="74"/>
        <v>12.5</v>
      </c>
      <c r="CQ49" s="142">
        <f t="shared" si="74"/>
        <v>12.5</v>
      </c>
      <c r="CR49" s="245">
        <v>12722.142857142857</v>
      </c>
      <c r="CS49" s="143">
        <f t="shared" si="39"/>
        <v>8</v>
      </c>
      <c r="CT49" s="142">
        <f t="shared" si="75"/>
        <v>75</v>
      </c>
      <c r="CU49" s="142">
        <f t="shared" si="75"/>
        <v>0</v>
      </c>
      <c r="CV49" s="142">
        <f t="shared" si="75"/>
        <v>0</v>
      </c>
      <c r="CW49" s="142">
        <f t="shared" si="75"/>
        <v>0</v>
      </c>
      <c r="CX49" s="142">
        <f t="shared" si="75"/>
        <v>12.5</v>
      </c>
      <c r="CY49" s="142">
        <f t="shared" si="75"/>
        <v>0</v>
      </c>
      <c r="CZ49" s="142">
        <f t="shared" si="75"/>
        <v>12.5</v>
      </c>
      <c r="DA49" s="245">
        <v>3469.2857142857142</v>
      </c>
      <c r="DB49" s="143">
        <f t="shared" si="41"/>
        <v>8</v>
      </c>
      <c r="DC49" s="142">
        <f t="shared" si="76"/>
        <v>25</v>
      </c>
      <c r="DD49" s="142">
        <f t="shared" si="76"/>
        <v>12.5</v>
      </c>
      <c r="DE49" s="142">
        <f t="shared" si="76"/>
        <v>12.5</v>
      </c>
      <c r="DF49" s="142">
        <f t="shared" si="76"/>
        <v>12.5</v>
      </c>
      <c r="DG49" s="142">
        <f t="shared" si="76"/>
        <v>12.5</v>
      </c>
      <c r="DH49" s="142">
        <f t="shared" si="76"/>
        <v>12.5</v>
      </c>
      <c r="DI49" s="142">
        <f t="shared" si="76"/>
        <v>12.5</v>
      </c>
      <c r="DJ49" s="245">
        <v>11273.428571428571</v>
      </c>
      <c r="DK49" s="143">
        <f t="shared" si="43"/>
        <v>8</v>
      </c>
      <c r="DL49" s="142">
        <f t="shared" si="77"/>
        <v>62.5</v>
      </c>
      <c r="DM49" s="142">
        <f t="shared" si="77"/>
        <v>25</v>
      </c>
      <c r="DN49" s="142">
        <f t="shared" si="77"/>
        <v>12.5</v>
      </c>
      <c r="DO49" s="142">
        <f t="shared" si="77"/>
        <v>0</v>
      </c>
      <c r="DP49" s="142">
        <f t="shared" si="77"/>
        <v>0</v>
      </c>
      <c r="DQ49" s="142">
        <f t="shared" si="77"/>
        <v>0</v>
      </c>
      <c r="DR49" s="142">
        <f t="shared" si="77"/>
        <v>0</v>
      </c>
      <c r="DS49" s="176">
        <v>1.875</v>
      </c>
      <c r="DT49" s="143">
        <f t="shared" si="45"/>
        <v>8</v>
      </c>
      <c r="DU49" s="142">
        <f t="shared" si="78"/>
        <v>75</v>
      </c>
      <c r="DV49" s="142">
        <f t="shared" si="78"/>
        <v>25</v>
      </c>
      <c r="DW49" s="142">
        <f t="shared" si="78"/>
        <v>0</v>
      </c>
      <c r="DX49" s="142">
        <f t="shared" si="78"/>
        <v>0</v>
      </c>
      <c r="DY49" s="142">
        <f t="shared" si="78"/>
        <v>0</v>
      </c>
      <c r="DZ49" s="142">
        <f t="shared" si="78"/>
        <v>0</v>
      </c>
      <c r="EA49" s="142">
        <f t="shared" si="78"/>
        <v>0</v>
      </c>
      <c r="EB49" s="176">
        <v>0.75</v>
      </c>
    </row>
    <row r="50" spans="1:132" ht="15" customHeight="1" x14ac:dyDescent="0.15">
      <c r="A50" s="150"/>
      <c r="B50" s="150"/>
      <c r="C50" s="244" t="s">
        <v>849</v>
      </c>
      <c r="D50" s="143">
        <f t="shared" si="17"/>
        <v>4</v>
      </c>
      <c r="E50" s="142">
        <f t="shared" si="65"/>
        <v>0</v>
      </c>
      <c r="F50" s="142">
        <f t="shared" si="65"/>
        <v>0</v>
      </c>
      <c r="G50" s="142">
        <f t="shared" si="65"/>
        <v>0</v>
      </c>
      <c r="H50" s="142">
        <f t="shared" si="65"/>
        <v>0</v>
      </c>
      <c r="I50" s="142">
        <f t="shared" si="65"/>
        <v>0</v>
      </c>
      <c r="J50" s="142">
        <f t="shared" si="65"/>
        <v>0</v>
      </c>
      <c r="K50" s="142">
        <f t="shared" si="65"/>
        <v>100</v>
      </c>
      <c r="L50" s="142">
        <f t="shared" si="65"/>
        <v>0</v>
      </c>
      <c r="M50" s="142">
        <f t="shared" si="65"/>
        <v>0</v>
      </c>
      <c r="N50" s="142">
        <f t="shared" si="65"/>
        <v>0</v>
      </c>
      <c r="O50" s="142">
        <f t="shared" si="65"/>
        <v>0</v>
      </c>
      <c r="P50" s="143">
        <f t="shared" si="19"/>
        <v>4</v>
      </c>
      <c r="Q50" s="142">
        <f t="shared" si="66"/>
        <v>0</v>
      </c>
      <c r="R50" s="142">
        <f t="shared" si="66"/>
        <v>0</v>
      </c>
      <c r="S50" s="142">
        <f t="shared" si="66"/>
        <v>0</v>
      </c>
      <c r="T50" s="142">
        <f t="shared" si="66"/>
        <v>25</v>
      </c>
      <c r="U50" s="142">
        <f t="shared" si="66"/>
        <v>25</v>
      </c>
      <c r="V50" s="142">
        <f t="shared" si="66"/>
        <v>25</v>
      </c>
      <c r="W50" s="142">
        <f t="shared" si="66"/>
        <v>25</v>
      </c>
      <c r="X50" s="142">
        <f t="shared" si="66"/>
        <v>0</v>
      </c>
      <c r="Y50" s="142">
        <f t="shared" si="66"/>
        <v>0</v>
      </c>
      <c r="Z50" s="142">
        <f t="shared" si="66"/>
        <v>0</v>
      </c>
      <c r="AA50" s="143">
        <f t="shared" si="21"/>
        <v>4</v>
      </c>
      <c r="AB50" s="142">
        <f t="shared" si="67"/>
        <v>25</v>
      </c>
      <c r="AC50" s="142">
        <f t="shared" si="67"/>
        <v>0</v>
      </c>
      <c r="AD50" s="142">
        <f t="shared" si="67"/>
        <v>0</v>
      </c>
      <c r="AE50" s="142">
        <f t="shared" si="67"/>
        <v>75</v>
      </c>
      <c r="AF50" s="142">
        <f t="shared" si="67"/>
        <v>0</v>
      </c>
      <c r="AG50" s="143">
        <f t="shared" si="23"/>
        <v>4</v>
      </c>
      <c r="AH50" s="142">
        <f t="shared" si="68"/>
        <v>0</v>
      </c>
      <c r="AI50" s="142">
        <f t="shared" si="68"/>
        <v>0</v>
      </c>
      <c r="AJ50" s="142">
        <f t="shared" si="68"/>
        <v>25</v>
      </c>
      <c r="AK50" s="142">
        <f t="shared" si="68"/>
        <v>75</v>
      </c>
      <c r="AL50" s="142">
        <f t="shared" si="68"/>
        <v>0</v>
      </c>
      <c r="AM50" s="143">
        <f t="shared" si="25"/>
        <v>4</v>
      </c>
      <c r="AN50" s="142">
        <f t="shared" si="69"/>
        <v>0</v>
      </c>
      <c r="AO50" s="142">
        <f t="shared" si="69"/>
        <v>0</v>
      </c>
      <c r="AP50" s="142">
        <f t="shared" si="69"/>
        <v>50</v>
      </c>
      <c r="AQ50" s="142">
        <f t="shared" si="69"/>
        <v>50</v>
      </c>
      <c r="AR50" s="142">
        <f t="shared" si="69"/>
        <v>0</v>
      </c>
      <c r="AS50" s="143">
        <f t="shared" si="27"/>
        <v>4</v>
      </c>
      <c r="AT50" s="142">
        <f t="shared" si="70"/>
        <v>0</v>
      </c>
      <c r="AU50" s="142">
        <f t="shared" si="70"/>
        <v>0</v>
      </c>
      <c r="AV50" s="142">
        <f t="shared" si="70"/>
        <v>25</v>
      </c>
      <c r="AW50" s="142">
        <f t="shared" si="70"/>
        <v>75</v>
      </c>
      <c r="AX50" s="142">
        <f t="shared" si="70"/>
        <v>0</v>
      </c>
      <c r="AY50" s="143">
        <f t="shared" si="29"/>
        <v>4</v>
      </c>
      <c r="AZ50" s="142">
        <f t="shared" si="71"/>
        <v>0</v>
      </c>
      <c r="BA50" s="142">
        <f t="shared" si="71"/>
        <v>0</v>
      </c>
      <c r="BB50" s="142">
        <f t="shared" si="71"/>
        <v>25</v>
      </c>
      <c r="BC50" s="142">
        <f t="shared" si="71"/>
        <v>75</v>
      </c>
      <c r="BD50" s="142">
        <f t="shared" si="71"/>
        <v>0</v>
      </c>
      <c r="BE50" s="143">
        <f t="shared" si="31"/>
        <v>4</v>
      </c>
      <c r="BF50" s="142">
        <f t="shared" si="72"/>
        <v>25</v>
      </c>
      <c r="BG50" s="142">
        <f t="shared" si="72"/>
        <v>25</v>
      </c>
      <c r="BH50" s="142">
        <f t="shared" si="72"/>
        <v>50</v>
      </c>
      <c r="BI50" s="142">
        <f t="shared" si="72"/>
        <v>0</v>
      </c>
      <c r="BJ50" s="142">
        <f t="shared" si="72"/>
        <v>0</v>
      </c>
      <c r="BK50" s="142">
        <f t="shared" si="72"/>
        <v>0</v>
      </c>
      <c r="BL50" s="143">
        <f t="shared" si="33"/>
        <v>4</v>
      </c>
      <c r="BM50" s="142">
        <f t="shared" si="80"/>
        <v>75</v>
      </c>
      <c r="BN50" s="142">
        <f t="shared" si="80"/>
        <v>0</v>
      </c>
      <c r="BO50" s="142">
        <f t="shared" si="80"/>
        <v>0</v>
      </c>
      <c r="BP50" s="142">
        <f t="shared" si="80"/>
        <v>0</v>
      </c>
      <c r="BQ50" s="142">
        <f t="shared" si="80"/>
        <v>0</v>
      </c>
      <c r="BR50" s="142">
        <f t="shared" si="80"/>
        <v>0</v>
      </c>
      <c r="BS50" s="142">
        <f t="shared" si="80"/>
        <v>0</v>
      </c>
      <c r="BT50" s="142">
        <f t="shared" si="80"/>
        <v>0</v>
      </c>
      <c r="BU50" s="142">
        <f t="shared" si="80"/>
        <v>0</v>
      </c>
      <c r="BV50" s="142">
        <f t="shared" si="80"/>
        <v>0</v>
      </c>
      <c r="BW50" s="142">
        <f t="shared" si="80"/>
        <v>0</v>
      </c>
      <c r="BX50" s="142">
        <f t="shared" si="80"/>
        <v>0</v>
      </c>
      <c r="BY50" s="142">
        <f t="shared" si="80"/>
        <v>0</v>
      </c>
      <c r="BZ50" s="142">
        <f t="shared" si="80"/>
        <v>0</v>
      </c>
      <c r="CA50" s="142">
        <f t="shared" si="80"/>
        <v>0</v>
      </c>
      <c r="CB50" s="142">
        <f t="shared" si="80"/>
        <v>0</v>
      </c>
      <c r="CC50" s="142">
        <f t="shared" si="80"/>
        <v>0</v>
      </c>
      <c r="CD50" s="142">
        <f t="shared" si="80"/>
        <v>0</v>
      </c>
      <c r="CE50" s="142">
        <f t="shared" si="80"/>
        <v>25</v>
      </c>
      <c r="CF50" s="143">
        <f t="shared" si="35"/>
        <v>4</v>
      </c>
      <c r="CG50" s="142">
        <f t="shared" si="73"/>
        <v>25</v>
      </c>
      <c r="CH50" s="142">
        <f t="shared" si="73"/>
        <v>75</v>
      </c>
      <c r="CI50" s="142">
        <f t="shared" si="73"/>
        <v>0</v>
      </c>
      <c r="CJ50" s="143">
        <f t="shared" si="37"/>
        <v>4</v>
      </c>
      <c r="CK50" s="142">
        <f t="shared" si="74"/>
        <v>25</v>
      </c>
      <c r="CL50" s="142">
        <f t="shared" si="74"/>
        <v>50</v>
      </c>
      <c r="CM50" s="142">
        <f t="shared" si="74"/>
        <v>0</v>
      </c>
      <c r="CN50" s="142">
        <f t="shared" si="74"/>
        <v>0</v>
      </c>
      <c r="CO50" s="142">
        <f t="shared" si="74"/>
        <v>0</v>
      </c>
      <c r="CP50" s="142">
        <f t="shared" si="74"/>
        <v>0</v>
      </c>
      <c r="CQ50" s="142">
        <f t="shared" si="74"/>
        <v>25</v>
      </c>
      <c r="CR50" s="245">
        <v>879</v>
      </c>
      <c r="CS50" s="143">
        <f t="shared" si="39"/>
        <v>4</v>
      </c>
      <c r="CT50" s="142">
        <f t="shared" si="75"/>
        <v>100</v>
      </c>
      <c r="CU50" s="142">
        <f t="shared" si="75"/>
        <v>0</v>
      </c>
      <c r="CV50" s="142">
        <f t="shared" si="75"/>
        <v>0</v>
      </c>
      <c r="CW50" s="142">
        <f t="shared" si="75"/>
        <v>0</v>
      </c>
      <c r="CX50" s="142">
        <f t="shared" si="75"/>
        <v>0</v>
      </c>
      <c r="CY50" s="142">
        <f t="shared" si="75"/>
        <v>0</v>
      </c>
      <c r="CZ50" s="142">
        <f t="shared" si="75"/>
        <v>0</v>
      </c>
      <c r="DA50" s="245">
        <v>0</v>
      </c>
      <c r="DB50" s="143">
        <f t="shared" si="41"/>
        <v>4</v>
      </c>
      <c r="DC50" s="142">
        <f t="shared" si="76"/>
        <v>25</v>
      </c>
      <c r="DD50" s="142">
        <f t="shared" si="76"/>
        <v>25</v>
      </c>
      <c r="DE50" s="142">
        <f t="shared" si="76"/>
        <v>0</v>
      </c>
      <c r="DF50" s="142">
        <f t="shared" si="76"/>
        <v>25</v>
      </c>
      <c r="DG50" s="142">
        <f t="shared" si="76"/>
        <v>0</v>
      </c>
      <c r="DH50" s="142">
        <f t="shared" si="76"/>
        <v>0</v>
      </c>
      <c r="DI50" s="142">
        <f t="shared" si="76"/>
        <v>25</v>
      </c>
      <c r="DJ50" s="245">
        <v>5423.666666666667</v>
      </c>
      <c r="DK50" s="143">
        <f t="shared" si="43"/>
        <v>4</v>
      </c>
      <c r="DL50" s="142">
        <f t="shared" si="77"/>
        <v>75</v>
      </c>
      <c r="DM50" s="142">
        <f t="shared" si="77"/>
        <v>0</v>
      </c>
      <c r="DN50" s="142">
        <f t="shared" si="77"/>
        <v>0</v>
      </c>
      <c r="DO50" s="142">
        <f t="shared" si="77"/>
        <v>25</v>
      </c>
      <c r="DP50" s="142">
        <f t="shared" si="77"/>
        <v>0</v>
      </c>
      <c r="DQ50" s="142">
        <f t="shared" si="77"/>
        <v>0</v>
      </c>
      <c r="DR50" s="142">
        <f t="shared" si="77"/>
        <v>0</v>
      </c>
      <c r="DS50" s="176">
        <v>2.5</v>
      </c>
      <c r="DT50" s="143">
        <f t="shared" si="45"/>
        <v>4</v>
      </c>
      <c r="DU50" s="142">
        <f t="shared" si="78"/>
        <v>25</v>
      </c>
      <c r="DV50" s="142">
        <f t="shared" si="78"/>
        <v>75</v>
      </c>
      <c r="DW50" s="142">
        <f t="shared" si="78"/>
        <v>0</v>
      </c>
      <c r="DX50" s="142">
        <f t="shared" si="78"/>
        <v>0</v>
      </c>
      <c r="DY50" s="142">
        <f t="shared" si="78"/>
        <v>0</v>
      </c>
      <c r="DZ50" s="142">
        <f t="shared" si="78"/>
        <v>0</v>
      </c>
      <c r="EA50" s="142">
        <f t="shared" si="78"/>
        <v>0</v>
      </c>
      <c r="EB50" s="176">
        <v>2</v>
      </c>
    </row>
    <row r="51" spans="1:132" ht="15" customHeight="1" x14ac:dyDescent="0.15">
      <c r="A51" s="150"/>
      <c r="B51" s="150"/>
      <c r="C51" s="244" t="s">
        <v>850</v>
      </c>
      <c r="D51" s="143">
        <f t="shared" si="17"/>
        <v>9</v>
      </c>
      <c r="E51" s="142">
        <f t="shared" si="65"/>
        <v>0</v>
      </c>
      <c r="F51" s="142">
        <f t="shared" si="65"/>
        <v>0</v>
      </c>
      <c r="G51" s="142">
        <f t="shared" si="65"/>
        <v>0</v>
      </c>
      <c r="H51" s="142">
        <f t="shared" si="65"/>
        <v>0</v>
      </c>
      <c r="I51" s="142">
        <f t="shared" si="65"/>
        <v>0</v>
      </c>
      <c r="J51" s="142">
        <f t="shared" si="65"/>
        <v>11.111111111111111</v>
      </c>
      <c r="K51" s="142">
        <f t="shared" si="65"/>
        <v>33.333333333333329</v>
      </c>
      <c r="L51" s="142">
        <f t="shared" si="65"/>
        <v>33.333333333333329</v>
      </c>
      <c r="M51" s="142">
        <f t="shared" si="65"/>
        <v>22.222222222222221</v>
      </c>
      <c r="N51" s="142">
        <f t="shared" si="65"/>
        <v>0</v>
      </c>
      <c r="O51" s="142">
        <f t="shared" si="65"/>
        <v>0</v>
      </c>
      <c r="P51" s="143">
        <f t="shared" si="19"/>
        <v>9</v>
      </c>
      <c r="Q51" s="142">
        <f t="shared" si="66"/>
        <v>0</v>
      </c>
      <c r="R51" s="142">
        <f t="shared" si="66"/>
        <v>11.111111111111111</v>
      </c>
      <c r="S51" s="142">
        <f t="shared" si="66"/>
        <v>0</v>
      </c>
      <c r="T51" s="142">
        <f t="shared" si="66"/>
        <v>33.333333333333329</v>
      </c>
      <c r="U51" s="142">
        <f t="shared" si="66"/>
        <v>22.222222222222221</v>
      </c>
      <c r="V51" s="142">
        <f t="shared" si="66"/>
        <v>11.111111111111111</v>
      </c>
      <c r="W51" s="142">
        <f t="shared" si="66"/>
        <v>22.222222222222221</v>
      </c>
      <c r="X51" s="142">
        <f t="shared" si="66"/>
        <v>0</v>
      </c>
      <c r="Y51" s="142">
        <f t="shared" si="66"/>
        <v>0</v>
      </c>
      <c r="Z51" s="142">
        <f t="shared" si="66"/>
        <v>0</v>
      </c>
      <c r="AA51" s="143">
        <f t="shared" si="21"/>
        <v>9</v>
      </c>
      <c r="AB51" s="142">
        <f t="shared" si="67"/>
        <v>11.111111111111111</v>
      </c>
      <c r="AC51" s="142">
        <f t="shared" si="67"/>
        <v>11.111111111111111</v>
      </c>
      <c r="AD51" s="142">
        <f t="shared" si="67"/>
        <v>44.444444444444443</v>
      </c>
      <c r="AE51" s="142">
        <f t="shared" si="67"/>
        <v>33.333333333333329</v>
      </c>
      <c r="AF51" s="142">
        <f t="shared" si="67"/>
        <v>0</v>
      </c>
      <c r="AG51" s="143">
        <f t="shared" si="23"/>
        <v>9</v>
      </c>
      <c r="AH51" s="142">
        <f t="shared" si="68"/>
        <v>0</v>
      </c>
      <c r="AI51" s="142">
        <f t="shared" si="68"/>
        <v>0</v>
      </c>
      <c r="AJ51" s="142">
        <f t="shared" si="68"/>
        <v>66.666666666666657</v>
      </c>
      <c r="AK51" s="142">
        <f t="shared" si="68"/>
        <v>33.333333333333329</v>
      </c>
      <c r="AL51" s="142">
        <f t="shared" si="68"/>
        <v>0</v>
      </c>
      <c r="AM51" s="143">
        <f t="shared" si="25"/>
        <v>9</v>
      </c>
      <c r="AN51" s="142">
        <f t="shared" si="69"/>
        <v>0</v>
      </c>
      <c r="AO51" s="142">
        <f t="shared" si="69"/>
        <v>0</v>
      </c>
      <c r="AP51" s="142">
        <f t="shared" si="69"/>
        <v>88.888888888888886</v>
      </c>
      <c r="AQ51" s="142">
        <f t="shared" si="69"/>
        <v>11.111111111111111</v>
      </c>
      <c r="AR51" s="142">
        <f t="shared" si="69"/>
        <v>0</v>
      </c>
      <c r="AS51" s="143">
        <f t="shared" si="27"/>
        <v>9</v>
      </c>
      <c r="AT51" s="142">
        <f t="shared" si="70"/>
        <v>0</v>
      </c>
      <c r="AU51" s="142">
        <f t="shared" si="70"/>
        <v>0</v>
      </c>
      <c r="AV51" s="142">
        <f t="shared" si="70"/>
        <v>88.888888888888886</v>
      </c>
      <c r="AW51" s="142">
        <f t="shared" si="70"/>
        <v>0</v>
      </c>
      <c r="AX51" s="142">
        <f t="shared" si="70"/>
        <v>11.111111111111111</v>
      </c>
      <c r="AY51" s="143">
        <f t="shared" si="29"/>
        <v>9</v>
      </c>
      <c r="AZ51" s="142">
        <f t="shared" si="71"/>
        <v>0</v>
      </c>
      <c r="BA51" s="142">
        <f t="shared" si="71"/>
        <v>0</v>
      </c>
      <c r="BB51" s="142">
        <f t="shared" si="71"/>
        <v>88.888888888888886</v>
      </c>
      <c r="BC51" s="142">
        <f t="shared" si="71"/>
        <v>11.111111111111111</v>
      </c>
      <c r="BD51" s="142">
        <f t="shared" si="71"/>
        <v>0</v>
      </c>
      <c r="BE51" s="143">
        <f t="shared" si="31"/>
        <v>9</v>
      </c>
      <c r="BF51" s="142">
        <f t="shared" si="72"/>
        <v>0</v>
      </c>
      <c r="BG51" s="142">
        <f t="shared" si="72"/>
        <v>44.444444444444443</v>
      </c>
      <c r="BH51" s="142">
        <f t="shared" si="72"/>
        <v>55.555555555555557</v>
      </c>
      <c r="BI51" s="142">
        <f t="shared" si="72"/>
        <v>0</v>
      </c>
      <c r="BJ51" s="142">
        <f t="shared" si="72"/>
        <v>0</v>
      </c>
      <c r="BK51" s="142">
        <f t="shared" si="72"/>
        <v>0</v>
      </c>
      <c r="BL51" s="143">
        <f t="shared" si="33"/>
        <v>9</v>
      </c>
      <c r="BM51" s="142">
        <f t="shared" si="80"/>
        <v>44.444444444444443</v>
      </c>
      <c r="BN51" s="142">
        <f t="shared" si="80"/>
        <v>0</v>
      </c>
      <c r="BO51" s="142">
        <f t="shared" si="80"/>
        <v>0</v>
      </c>
      <c r="BP51" s="142">
        <f t="shared" si="80"/>
        <v>0</v>
      </c>
      <c r="BQ51" s="142">
        <f t="shared" si="80"/>
        <v>0</v>
      </c>
      <c r="BR51" s="142">
        <f t="shared" si="80"/>
        <v>11.111111111111111</v>
      </c>
      <c r="BS51" s="142">
        <f t="shared" si="80"/>
        <v>0</v>
      </c>
      <c r="BT51" s="142">
        <f t="shared" si="80"/>
        <v>0</v>
      </c>
      <c r="BU51" s="142">
        <f t="shared" si="80"/>
        <v>0</v>
      </c>
      <c r="BV51" s="142">
        <f t="shared" si="80"/>
        <v>0</v>
      </c>
      <c r="BW51" s="142">
        <f t="shared" si="80"/>
        <v>0</v>
      </c>
      <c r="BX51" s="142">
        <f t="shared" si="80"/>
        <v>0</v>
      </c>
      <c r="BY51" s="142">
        <f t="shared" si="80"/>
        <v>11.111111111111111</v>
      </c>
      <c r="BZ51" s="142">
        <f t="shared" si="80"/>
        <v>11.111111111111111</v>
      </c>
      <c r="CA51" s="142">
        <f t="shared" si="80"/>
        <v>0</v>
      </c>
      <c r="CB51" s="142">
        <f t="shared" si="80"/>
        <v>0</v>
      </c>
      <c r="CC51" s="142">
        <f t="shared" si="80"/>
        <v>0</v>
      </c>
      <c r="CD51" s="142">
        <f t="shared" si="80"/>
        <v>0</v>
      </c>
      <c r="CE51" s="142">
        <f t="shared" si="80"/>
        <v>22.222222222222221</v>
      </c>
      <c r="CF51" s="143">
        <f t="shared" si="35"/>
        <v>9</v>
      </c>
      <c r="CG51" s="142">
        <f t="shared" si="73"/>
        <v>22.222222222222221</v>
      </c>
      <c r="CH51" s="142">
        <f t="shared" si="73"/>
        <v>77.777777777777786</v>
      </c>
      <c r="CI51" s="142">
        <f t="shared" si="73"/>
        <v>0</v>
      </c>
      <c r="CJ51" s="143">
        <f t="shared" si="37"/>
        <v>9</v>
      </c>
      <c r="CK51" s="142">
        <f t="shared" si="74"/>
        <v>0</v>
      </c>
      <c r="CL51" s="142">
        <f t="shared" si="74"/>
        <v>11.111111111111111</v>
      </c>
      <c r="CM51" s="142">
        <f t="shared" si="74"/>
        <v>11.111111111111111</v>
      </c>
      <c r="CN51" s="142">
        <f t="shared" si="74"/>
        <v>11.111111111111111</v>
      </c>
      <c r="CO51" s="142">
        <f t="shared" si="74"/>
        <v>44.444444444444443</v>
      </c>
      <c r="CP51" s="142">
        <f t="shared" si="74"/>
        <v>11.111111111111111</v>
      </c>
      <c r="CQ51" s="142">
        <f t="shared" si="74"/>
        <v>11.111111111111111</v>
      </c>
      <c r="CR51" s="245">
        <v>19707.25</v>
      </c>
      <c r="CS51" s="143">
        <f t="shared" si="39"/>
        <v>9</v>
      </c>
      <c r="CT51" s="142">
        <f t="shared" si="75"/>
        <v>55.555555555555557</v>
      </c>
      <c r="CU51" s="142">
        <f t="shared" si="75"/>
        <v>0</v>
      </c>
      <c r="CV51" s="142">
        <f t="shared" si="75"/>
        <v>0</v>
      </c>
      <c r="CW51" s="142">
        <f t="shared" si="75"/>
        <v>0</v>
      </c>
      <c r="CX51" s="142">
        <f t="shared" si="75"/>
        <v>11.111111111111111</v>
      </c>
      <c r="CY51" s="142">
        <f t="shared" si="75"/>
        <v>0</v>
      </c>
      <c r="CZ51" s="142">
        <f t="shared" si="75"/>
        <v>33.333333333333329</v>
      </c>
      <c r="DA51" s="245">
        <v>3540.3333333333335</v>
      </c>
      <c r="DB51" s="143">
        <f t="shared" si="41"/>
        <v>9</v>
      </c>
      <c r="DC51" s="142">
        <f t="shared" si="76"/>
        <v>22.222222222222221</v>
      </c>
      <c r="DD51" s="142">
        <f t="shared" si="76"/>
        <v>11.111111111111111</v>
      </c>
      <c r="DE51" s="142">
        <f t="shared" si="76"/>
        <v>11.111111111111111</v>
      </c>
      <c r="DF51" s="142">
        <f t="shared" si="76"/>
        <v>22.222222222222221</v>
      </c>
      <c r="DG51" s="142">
        <f t="shared" si="76"/>
        <v>0</v>
      </c>
      <c r="DH51" s="142">
        <f t="shared" si="76"/>
        <v>0</v>
      </c>
      <c r="DI51" s="142">
        <f t="shared" si="76"/>
        <v>33.333333333333329</v>
      </c>
      <c r="DJ51" s="245">
        <v>7321.166666666667</v>
      </c>
      <c r="DK51" s="143">
        <f t="shared" si="43"/>
        <v>9</v>
      </c>
      <c r="DL51" s="142">
        <f t="shared" si="77"/>
        <v>44.444444444444443</v>
      </c>
      <c r="DM51" s="142">
        <f t="shared" si="77"/>
        <v>22.222222222222221</v>
      </c>
      <c r="DN51" s="142">
        <f t="shared" si="77"/>
        <v>33.333333333333329</v>
      </c>
      <c r="DO51" s="142">
        <f t="shared" si="77"/>
        <v>0</v>
      </c>
      <c r="DP51" s="142">
        <f t="shared" si="77"/>
        <v>0</v>
      </c>
      <c r="DQ51" s="142">
        <f t="shared" si="77"/>
        <v>0</v>
      </c>
      <c r="DR51" s="142">
        <f t="shared" si="77"/>
        <v>0</v>
      </c>
      <c r="DS51" s="176">
        <v>3.2222222222222223</v>
      </c>
      <c r="DT51" s="143">
        <f t="shared" si="45"/>
        <v>9</v>
      </c>
      <c r="DU51" s="142">
        <f t="shared" si="78"/>
        <v>33.333333333333329</v>
      </c>
      <c r="DV51" s="142">
        <f t="shared" si="78"/>
        <v>44.444444444444443</v>
      </c>
      <c r="DW51" s="142">
        <f t="shared" si="78"/>
        <v>22.222222222222221</v>
      </c>
      <c r="DX51" s="142">
        <f t="shared" si="78"/>
        <v>0</v>
      </c>
      <c r="DY51" s="142">
        <f t="shared" si="78"/>
        <v>0</v>
      </c>
      <c r="DZ51" s="142">
        <f t="shared" si="78"/>
        <v>0</v>
      </c>
      <c r="EA51" s="142">
        <f t="shared" si="78"/>
        <v>0</v>
      </c>
      <c r="EB51" s="176">
        <v>2.1111111111111112</v>
      </c>
    </row>
    <row r="52" spans="1:132" ht="15" customHeight="1" x14ac:dyDescent="0.15">
      <c r="A52" s="150"/>
      <c r="B52" s="150"/>
      <c r="C52" s="244" t="s">
        <v>720</v>
      </c>
      <c r="D52" s="143">
        <f t="shared" si="17"/>
        <v>67</v>
      </c>
      <c r="E52" s="142">
        <f t="shared" si="65"/>
        <v>0</v>
      </c>
      <c r="F52" s="142">
        <f t="shared" si="65"/>
        <v>1.4925373134328357</v>
      </c>
      <c r="G52" s="142">
        <f t="shared" si="65"/>
        <v>0</v>
      </c>
      <c r="H52" s="142">
        <f t="shared" si="65"/>
        <v>0</v>
      </c>
      <c r="I52" s="142">
        <f t="shared" si="65"/>
        <v>1.4925373134328357</v>
      </c>
      <c r="J52" s="142">
        <f t="shared" si="65"/>
        <v>4.4776119402985071</v>
      </c>
      <c r="K52" s="142">
        <f t="shared" si="65"/>
        <v>34.328358208955223</v>
      </c>
      <c r="L52" s="142">
        <f t="shared" si="65"/>
        <v>20.8955223880597</v>
      </c>
      <c r="M52" s="142">
        <f t="shared" si="65"/>
        <v>29.850746268656714</v>
      </c>
      <c r="N52" s="142">
        <f t="shared" si="65"/>
        <v>2.9850746268656714</v>
      </c>
      <c r="O52" s="142">
        <f t="shared" si="65"/>
        <v>4.4776119402985071</v>
      </c>
      <c r="P52" s="143">
        <f t="shared" si="19"/>
        <v>67</v>
      </c>
      <c r="Q52" s="142">
        <f t="shared" si="66"/>
        <v>2.9850746268656714</v>
      </c>
      <c r="R52" s="142">
        <f t="shared" si="66"/>
        <v>5.9701492537313428</v>
      </c>
      <c r="S52" s="142">
        <f t="shared" si="66"/>
        <v>1.4925373134328357</v>
      </c>
      <c r="T52" s="142">
        <f t="shared" si="66"/>
        <v>4.4776119402985071</v>
      </c>
      <c r="U52" s="142">
        <f t="shared" si="66"/>
        <v>23.880597014925371</v>
      </c>
      <c r="V52" s="142">
        <f t="shared" si="66"/>
        <v>16.417910447761194</v>
      </c>
      <c r="W52" s="142">
        <f t="shared" si="66"/>
        <v>34.328358208955223</v>
      </c>
      <c r="X52" s="142">
        <f t="shared" si="66"/>
        <v>4.4776119402985071</v>
      </c>
      <c r="Y52" s="142">
        <f t="shared" si="66"/>
        <v>2.9850746268656714</v>
      </c>
      <c r="Z52" s="142">
        <f t="shared" si="66"/>
        <v>2.9850746268656714</v>
      </c>
      <c r="AA52" s="143">
        <f t="shared" si="21"/>
        <v>67</v>
      </c>
      <c r="AB52" s="142">
        <f t="shared" si="67"/>
        <v>25.373134328358208</v>
      </c>
      <c r="AC52" s="142">
        <f t="shared" si="67"/>
        <v>0</v>
      </c>
      <c r="AD52" s="142">
        <f t="shared" si="67"/>
        <v>29.850746268656714</v>
      </c>
      <c r="AE52" s="142">
        <f t="shared" si="67"/>
        <v>38.805970149253731</v>
      </c>
      <c r="AF52" s="142">
        <f t="shared" si="67"/>
        <v>5.9701492537313428</v>
      </c>
      <c r="AG52" s="143">
        <f t="shared" si="23"/>
        <v>67</v>
      </c>
      <c r="AH52" s="142">
        <f t="shared" si="68"/>
        <v>1.4925373134328357</v>
      </c>
      <c r="AI52" s="142">
        <f t="shared" si="68"/>
        <v>1.4925373134328357</v>
      </c>
      <c r="AJ52" s="142">
        <f t="shared" si="68"/>
        <v>28.35820895522388</v>
      </c>
      <c r="AK52" s="142">
        <f t="shared" si="68"/>
        <v>62.68656716417911</v>
      </c>
      <c r="AL52" s="142">
        <f t="shared" si="68"/>
        <v>5.9701492537313428</v>
      </c>
      <c r="AM52" s="143">
        <f t="shared" si="25"/>
        <v>67</v>
      </c>
      <c r="AN52" s="142">
        <f t="shared" si="69"/>
        <v>0</v>
      </c>
      <c r="AO52" s="142">
        <f t="shared" si="69"/>
        <v>0</v>
      </c>
      <c r="AP52" s="142">
        <f t="shared" si="69"/>
        <v>67.164179104477611</v>
      </c>
      <c r="AQ52" s="142">
        <f t="shared" si="69"/>
        <v>26.865671641791046</v>
      </c>
      <c r="AR52" s="142">
        <f t="shared" si="69"/>
        <v>5.9701492537313428</v>
      </c>
      <c r="AS52" s="143">
        <f t="shared" si="27"/>
        <v>67</v>
      </c>
      <c r="AT52" s="142">
        <f t="shared" si="70"/>
        <v>1.4925373134328357</v>
      </c>
      <c r="AU52" s="142">
        <f t="shared" si="70"/>
        <v>0</v>
      </c>
      <c r="AV52" s="142">
        <f t="shared" si="70"/>
        <v>47.761194029850742</v>
      </c>
      <c r="AW52" s="142">
        <f t="shared" si="70"/>
        <v>41.791044776119399</v>
      </c>
      <c r="AX52" s="142">
        <f t="shared" si="70"/>
        <v>8.9552238805970141</v>
      </c>
      <c r="AY52" s="143">
        <f t="shared" si="29"/>
        <v>67</v>
      </c>
      <c r="AZ52" s="142">
        <f t="shared" si="71"/>
        <v>0</v>
      </c>
      <c r="BA52" s="142">
        <f t="shared" si="71"/>
        <v>0</v>
      </c>
      <c r="BB52" s="142">
        <f t="shared" si="71"/>
        <v>52.238805970149251</v>
      </c>
      <c r="BC52" s="142">
        <f t="shared" si="71"/>
        <v>41.791044776119399</v>
      </c>
      <c r="BD52" s="142">
        <f t="shared" si="71"/>
        <v>5.9701492537313428</v>
      </c>
      <c r="BE52" s="143">
        <f t="shared" si="31"/>
        <v>67</v>
      </c>
      <c r="BF52" s="142">
        <f t="shared" si="72"/>
        <v>1.4925373134328357</v>
      </c>
      <c r="BG52" s="142">
        <f t="shared" si="72"/>
        <v>64.179104477611943</v>
      </c>
      <c r="BH52" s="142">
        <f t="shared" si="72"/>
        <v>17.910447761194028</v>
      </c>
      <c r="BI52" s="142">
        <f t="shared" si="72"/>
        <v>11.940298507462686</v>
      </c>
      <c r="BJ52" s="142">
        <f t="shared" si="72"/>
        <v>1.4925373134328357</v>
      </c>
      <c r="BK52" s="142">
        <f t="shared" si="72"/>
        <v>2.9850746268656714</v>
      </c>
      <c r="BL52" s="143">
        <f t="shared" si="33"/>
        <v>67</v>
      </c>
      <c r="BM52" s="142">
        <f t="shared" si="80"/>
        <v>41.791044776119399</v>
      </c>
      <c r="BN52" s="142">
        <f t="shared" si="80"/>
        <v>11.940298507462686</v>
      </c>
      <c r="BO52" s="142">
        <f t="shared" si="80"/>
        <v>11.940298507462686</v>
      </c>
      <c r="BP52" s="142">
        <f t="shared" si="80"/>
        <v>1.4925373134328357</v>
      </c>
      <c r="BQ52" s="142">
        <f t="shared" si="80"/>
        <v>2.9850746268656714</v>
      </c>
      <c r="BR52" s="142">
        <f t="shared" si="80"/>
        <v>2.9850746268656714</v>
      </c>
      <c r="BS52" s="142">
        <f t="shared" si="80"/>
        <v>1.4925373134328357</v>
      </c>
      <c r="BT52" s="142">
        <f t="shared" si="80"/>
        <v>1.4925373134328357</v>
      </c>
      <c r="BU52" s="142">
        <f t="shared" si="80"/>
        <v>1.4925373134328357</v>
      </c>
      <c r="BV52" s="142">
        <f t="shared" si="80"/>
        <v>8.9552238805970141</v>
      </c>
      <c r="BW52" s="142">
        <f t="shared" si="80"/>
        <v>2.9850746268656714</v>
      </c>
      <c r="BX52" s="142">
        <f t="shared" si="80"/>
        <v>0</v>
      </c>
      <c r="BY52" s="142">
        <f t="shared" si="80"/>
        <v>8.9552238805970141</v>
      </c>
      <c r="BZ52" s="142">
        <f t="shared" si="80"/>
        <v>11.940298507462686</v>
      </c>
      <c r="CA52" s="142">
        <f t="shared" si="80"/>
        <v>0</v>
      </c>
      <c r="CB52" s="142">
        <f t="shared" si="80"/>
        <v>2.9850746268656714</v>
      </c>
      <c r="CC52" s="142">
        <f t="shared" si="80"/>
        <v>1.4925373134328357</v>
      </c>
      <c r="CD52" s="142">
        <f t="shared" si="80"/>
        <v>2.9850746268656714</v>
      </c>
      <c r="CE52" s="142">
        <f t="shared" si="80"/>
        <v>11.940298507462686</v>
      </c>
      <c r="CF52" s="143">
        <f t="shared" si="35"/>
        <v>67</v>
      </c>
      <c r="CG52" s="142">
        <f t="shared" si="73"/>
        <v>14.925373134328357</v>
      </c>
      <c r="CH52" s="142">
        <f t="shared" si="73"/>
        <v>79.104477611940297</v>
      </c>
      <c r="CI52" s="142">
        <f t="shared" si="73"/>
        <v>5.9701492537313428</v>
      </c>
      <c r="CJ52" s="143">
        <f t="shared" si="37"/>
        <v>67</v>
      </c>
      <c r="CK52" s="142">
        <f t="shared" si="74"/>
        <v>10.44776119402985</v>
      </c>
      <c r="CL52" s="142">
        <f t="shared" si="74"/>
        <v>0</v>
      </c>
      <c r="CM52" s="142">
        <f t="shared" si="74"/>
        <v>2.9850746268656714</v>
      </c>
      <c r="CN52" s="142">
        <f t="shared" si="74"/>
        <v>23.880597014925371</v>
      </c>
      <c r="CO52" s="142">
        <f t="shared" si="74"/>
        <v>26.865671641791046</v>
      </c>
      <c r="CP52" s="142">
        <f t="shared" si="74"/>
        <v>28.35820895522388</v>
      </c>
      <c r="CQ52" s="142">
        <f t="shared" si="74"/>
        <v>7.4626865671641784</v>
      </c>
      <c r="CR52" s="245">
        <v>22064.854838709678</v>
      </c>
      <c r="CS52" s="143">
        <f t="shared" si="39"/>
        <v>67</v>
      </c>
      <c r="CT52" s="142">
        <f t="shared" si="75"/>
        <v>80.597014925373131</v>
      </c>
      <c r="CU52" s="142">
        <f t="shared" si="75"/>
        <v>0</v>
      </c>
      <c r="CV52" s="142">
        <f t="shared" si="75"/>
        <v>0</v>
      </c>
      <c r="CW52" s="142">
        <f t="shared" si="75"/>
        <v>0</v>
      </c>
      <c r="CX52" s="142">
        <f t="shared" si="75"/>
        <v>4.4776119402985071</v>
      </c>
      <c r="CY52" s="142">
        <f t="shared" si="75"/>
        <v>0</v>
      </c>
      <c r="CZ52" s="142">
        <f t="shared" si="75"/>
        <v>14.925373134328357</v>
      </c>
      <c r="DA52" s="245">
        <v>1399.9473684210527</v>
      </c>
      <c r="DB52" s="143">
        <f t="shared" si="41"/>
        <v>67</v>
      </c>
      <c r="DC52" s="142">
        <f t="shared" si="76"/>
        <v>50.746268656716417</v>
      </c>
      <c r="DD52" s="142">
        <f t="shared" si="76"/>
        <v>7.4626865671641784</v>
      </c>
      <c r="DE52" s="142">
        <f t="shared" si="76"/>
        <v>5.9701492537313428</v>
      </c>
      <c r="DF52" s="142">
        <f t="shared" si="76"/>
        <v>16.417910447761194</v>
      </c>
      <c r="DG52" s="142">
        <f t="shared" si="76"/>
        <v>5.9701492537313428</v>
      </c>
      <c r="DH52" s="142">
        <f t="shared" si="76"/>
        <v>4.4776119402985071</v>
      </c>
      <c r="DI52" s="142">
        <f t="shared" si="76"/>
        <v>8.9552238805970141</v>
      </c>
      <c r="DJ52" s="245">
        <v>7083.1803278688521</v>
      </c>
      <c r="DK52" s="143">
        <f t="shared" si="43"/>
        <v>67</v>
      </c>
      <c r="DL52" s="142">
        <f t="shared" si="77"/>
        <v>67.164179104477611</v>
      </c>
      <c r="DM52" s="142">
        <f t="shared" si="77"/>
        <v>14.925373134328357</v>
      </c>
      <c r="DN52" s="142">
        <f t="shared" si="77"/>
        <v>7.4626865671641784</v>
      </c>
      <c r="DO52" s="142">
        <f t="shared" si="77"/>
        <v>2.9850746268656714</v>
      </c>
      <c r="DP52" s="142">
        <f t="shared" si="77"/>
        <v>0</v>
      </c>
      <c r="DQ52" s="142">
        <f t="shared" si="77"/>
        <v>7.4626865671641784</v>
      </c>
      <c r="DR52" s="142">
        <f t="shared" si="77"/>
        <v>0</v>
      </c>
      <c r="DS52" s="176">
        <v>3.1492537313432836</v>
      </c>
      <c r="DT52" s="143">
        <f t="shared" si="45"/>
        <v>67</v>
      </c>
      <c r="DU52" s="142">
        <f t="shared" si="78"/>
        <v>59.701492537313428</v>
      </c>
      <c r="DV52" s="142">
        <f t="shared" si="78"/>
        <v>31.343283582089555</v>
      </c>
      <c r="DW52" s="142">
        <f t="shared" si="78"/>
        <v>7.4626865671641784</v>
      </c>
      <c r="DX52" s="142">
        <f t="shared" si="78"/>
        <v>1.4925373134328357</v>
      </c>
      <c r="DY52" s="142">
        <f t="shared" si="78"/>
        <v>0</v>
      </c>
      <c r="DZ52" s="142">
        <f t="shared" si="78"/>
        <v>0</v>
      </c>
      <c r="EA52" s="142">
        <f t="shared" si="78"/>
        <v>0</v>
      </c>
      <c r="EB52" s="176">
        <v>1.5074626865671641</v>
      </c>
    </row>
    <row r="53" spans="1:132" ht="15" customHeight="1" x14ac:dyDescent="0.15">
      <c r="A53" s="150"/>
      <c r="B53" s="150"/>
      <c r="C53" s="244" t="s">
        <v>851</v>
      </c>
      <c r="D53" s="143">
        <f t="shared" si="17"/>
        <v>1</v>
      </c>
      <c r="E53" s="142">
        <f t="shared" si="65"/>
        <v>0</v>
      </c>
      <c r="F53" s="142">
        <f t="shared" si="65"/>
        <v>0</v>
      </c>
      <c r="G53" s="142">
        <f t="shared" si="65"/>
        <v>0</v>
      </c>
      <c r="H53" s="142">
        <f t="shared" si="65"/>
        <v>0</v>
      </c>
      <c r="I53" s="142">
        <f t="shared" si="65"/>
        <v>0</v>
      </c>
      <c r="J53" s="142">
        <f t="shared" si="65"/>
        <v>100</v>
      </c>
      <c r="K53" s="142">
        <f t="shared" si="65"/>
        <v>0</v>
      </c>
      <c r="L53" s="142">
        <f t="shared" si="65"/>
        <v>0</v>
      </c>
      <c r="M53" s="142">
        <f t="shared" si="65"/>
        <v>0</v>
      </c>
      <c r="N53" s="142">
        <f t="shared" si="65"/>
        <v>0</v>
      </c>
      <c r="O53" s="142">
        <f t="shared" si="65"/>
        <v>0</v>
      </c>
      <c r="P53" s="143">
        <f t="shared" si="19"/>
        <v>1</v>
      </c>
      <c r="Q53" s="142">
        <f t="shared" si="66"/>
        <v>0</v>
      </c>
      <c r="R53" s="142">
        <f t="shared" si="66"/>
        <v>0</v>
      </c>
      <c r="S53" s="142">
        <f t="shared" si="66"/>
        <v>0</v>
      </c>
      <c r="T53" s="142">
        <f t="shared" si="66"/>
        <v>0</v>
      </c>
      <c r="U53" s="142">
        <f t="shared" si="66"/>
        <v>0</v>
      </c>
      <c r="V53" s="142">
        <f t="shared" si="66"/>
        <v>0</v>
      </c>
      <c r="W53" s="142">
        <f t="shared" si="66"/>
        <v>0</v>
      </c>
      <c r="X53" s="142">
        <f t="shared" si="66"/>
        <v>100</v>
      </c>
      <c r="Y53" s="142">
        <f t="shared" si="66"/>
        <v>0</v>
      </c>
      <c r="Z53" s="142">
        <f t="shared" si="66"/>
        <v>0</v>
      </c>
      <c r="AA53" s="143">
        <f t="shared" si="21"/>
        <v>1</v>
      </c>
      <c r="AB53" s="142">
        <f t="shared" si="67"/>
        <v>0</v>
      </c>
      <c r="AC53" s="142">
        <f t="shared" si="67"/>
        <v>0</v>
      </c>
      <c r="AD53" s="142">
        <f t="shared" si="67"/>
        <v>0</v>
      </c>
      <c r="AE53" s="142">
        <f t="shared" si="67"/>
        <v>100</v>
      </c>
      <c r="AF53" s="142">
        <f t="shared" si="67"/>
        <v>0</v>
      </c>
      <c r="AG53" s="143">
        <f t="shared" si="23"/>
        <v>1</v>
      </c>
      <c r="AH53" s="142">
        <f t="shared" si="68"/>
        <v>0</v>
      </c>
      <c r="AI53" s="142">
        <f t="shared" si="68"/>
        <v>0</v>
      </c>
      <c r="AJ53" s="142">
        <f t="shared" si="68"/>
        <v>0</v>
      </c>
      <c r="AK53" s="142">
        <f t="shared" si="68"/>
        <v>100</v>
      </c>
      <c r="AL53" s="142">
        <f t="shared" si="68"/>
        <v>0</v>
      </c>
      <c r="AM53" s="143">
        <f t="shared" si="25"/>
        <v>1</v>
      </c>
      <c r="AN53" s="142">
        <f t="shared" si="69"/>
        <v>0</v>
      </c>
      <c r="AO53" s="142">
        <f t="shared" si="69"/>
        <v>0</v>
      </c>
      <c r="AP53" s="142">
        <f t="shared" si="69"/>
        <v>0</v>
      </c>
      <c r="AQ53" s="142">
        <f t="shared" si="69"/>
        <v>100</v>
      </c>
      <c r="AR53" s="142">
        <f t="shared" si="69"/>
        <v>0</v>
      </c>
      <c r="AS53" s="143">
        <f t="shared" si="27"/>
        <v>1</v>
      </c>
      <c r="AT53" s="142">
        <f t="shared" si="70"/>
        <v>0</v>
      </c>
      <c r="AU53" s="142">
        <f t="shared" si="70"/>
        <v>0</v>
      </c>
      <c r="AV53" s="142">
        <f t="shared" si="70"/>
        <v>0</v>
      </c>
      <c r="AW53" s="142">
        <f t="shared" si="70"/>
        <v>100</v>
      </c>
      <c r="AX53" s="142">
        <f t="shared" si="70"/>
        <v>0</v>
      </c>
      <c r="AY53" s="143">
        <f t="shared" si="29"/>
        <v>1</v>
      </c>
      <c r="AZ53" s="142">
        <f t="shared" si="71"/>
        <v>0</v>
      </c>
      <c r="BA53" s="142">
        <f t="shared" si="71"/>
        <v>0</v>
      </c>
      <c r="BB53" s="142">
        <f t="shared" si="71"/>
        <v>0</v>
      </c>
      <c r="BC53" s="142">
        <f t="shared" si="71"/>
        <v>100</v>
      </c>
      <c r="BD53" s="142">
        <f t="shared" si="71"/>
        <v>0</v>
      </c>
      <c r="BE53" s="143">
        <f t="shared" si="31"/>
        <v>1</v>
      </c>
      <c r="BF53" s="142">
        <f t="shared" si="72"/>
        <v>0</v>
      </c>
      <c r="BG53" s="142">
        <f t="shared" si="72"/>
        <v>100</v>
      </c>
      <c r="BH53" s="142">
        <f t="shared" si="72"/>
        <v>0</v>
      </c>
      <c r="BI53" s="142">
        <f t="shared" si="72"/>
        <v>0</v>
      </c>
      <c r="BJ53" s="142">
        <f t="shared" si="72"/>
        <v>0</v>
      </c>
      <c r="BK53" s="142">
        <f t="shared" si="72"/>
        <v>0</v>
      </c>
      <c r="BL53" s="143">
        <f t="shared" si="33"/>
        <v>1</v>
      </c>
      <c r="BM53" s="142">
        <f t="shared" si="80"/>
        <v>0</v>
      </c>
      <c r="BN53" s="142">
        <f t="shared" si="80"/>
        <v>0</v>
      </c>
      <c r="BO53" s="142">
        <f t="shared" si="80"/>
        <v>100</v>
      </c>
      <c r="BP53" s="142">
        <f t="shared" si="80"/>
        <v>0</v>
      </c>
      <c r="BQ53" s="142">
        <f t="shared" si="80"/>
        <v>0</v>
      </c>
      <c r="BR53" s="142">
        <f t="shared" si="80"/>
        <v>0</v>
      </c>
      <c r="BS53" s="142">
        <f t="shared" si="80"/>
        <v>0</v>
      </c>
      <c r="BT53" s="142">
        <f t="shared" si="80"/>
        <v>0</v>
      </c>
      <c r="BU53" s="142">
        <f t="shared" si="80"/>
        <v>0</v>
      </c>
      <c r="BV53" s="142">
        <f t="shared" si="80"/>
        <v>0</v>
      </c>
      <c r="BW53" s="142">
        <f t="shared" si="80"/>
        <v>0</v>
      </c>
      <c r="BX53" s="142">
        <f t="shared" si="80"/>
        <v>0</v>
      </c>
      <c r="BY53" s="142">
        <f t="shared" si="80"/>
        <v>0</v>
      </c>
      <c r="BZ53" s="142">
        <f t="shared" si="80"/>
        <v>0</v>
      </c>
      <c r="CA53" s="142">
        <f t="shared" si="80"/>
        <v>0</v>
      </c>
      <c r="CB53" s="142">
        <f t="shared" si="80"/>
        <v>0</v>
      </c>
      <c r="CC53" s="142">
        <f t="shared" si="80"/>
        <v>0</v>
      </c>
      <c r="CD53" s="142">
        <f t="shared" si="80"/>
        <v>0</v>
      </c>
      <c r="CE53" s="142">
        <f t="shared" si="80"/>
        <v>0</v>
      </c>
      <c r="CF53" s="143">
        <f t="shared" si="35"/>
        <v>1</v>
      </c>
      <c r="CG53" s="142">
        <f t="shared" si="73"/>
        <v>0</v>
      </c>
      <c r="CH53" s="142">
        <f t="shared" si="73"/>
        <v>100</v>
      </c>
      <c r="CI53" s="142">
        <f t="shared" si="73"/>
        <v>0</v>
      </c>
      <c r="CJ53" s="143">
        <f t="shared" si="37"/>
        <v>1</v>
      </c>
      <c r="CK53" s="142">
        <f t="shared" si="74"/>
        <v>0</v>
      </c>
      <c r="CL53" s="142">
        <f t="shared" si="74"/>
        <v>0</v>
      </c>
      <c r="CM53" s="142">
        <f t="shared" si="74"/>
        <v>0</v>
      </c>
      <c r="CN53" s="142">
        <f t="shared" si="74"/>
        <v>0</v>
      </c>
      <c r="CO53" s="142">
        <f t="shared" si="74"/>
        <v>0</v>
      </c>
      <c r="CP53" s="142">
        <f t="shared" si="74"/>
        <v>100</v>
      </c>
      <c r="CQ53" s="142">
        <f t="shared" si="74"/>
        <v>0</v>
      </c>
      <c r="CR53" s="245">
        <v>623166</v>
      </c>
      <c r="CS53" s="143">
        <f t="shared" si="39"/>
        <v>1</v>
      </c>
      <c r="CT53" s="142">
        <f t="shared" si="75"/>
        <v>100</v>
      </c>
      <c r="CU53" s="142">
        <f t="shared" si="75"/>
        <v>0</v>
      </c>
      <c r="CV53" s="142">
        <f t="shared" si="75"/>
        <v>0</v>
      </c>
      <c r="CW53" s="142">
        <f t="shared" si="75"/>
        <v>0</v>
      </c>
      <c r="CX53" s="142">
        <f t="shared" si="75"/>
        <v>0</v>
      </c>
      <c r="CY53" s="142">
        <f t="shared" si="75"/>
        <v>0</v>
      </c>
      <c r="CZ53" s="142">
        <f t="shared" si="75"/>
        <v>0</v>
      </c>
      <c r="DA53" s="245">
        <v>0</v>
      </c>
      <c r="DB53" s="143">
        <f t="shared" si="41"/>
        <v>1</v>
      </c>
      <c r="DC53" s="142">
        <f t="shared" si="76"/>
        <v>0</v>
      </c>
      <c r="DD53" s="142">
        <f t="shared" si="76"/>
        <v>100</v>
      </c>
      <c r="DE53" s="142">
        <f t="shared" si="76"/>
        <v>0</v>
      </c>
      <c r="DF53" s="142">
        <f t="shared" si="76"/>
        <v>0</v>
      </c>
      <c r="DG53" s="142">
        <f t="shared" si="76"/>
        <v>0</v>
      </c>
      <c r="DH53" s="142">
        <f t="shared" si="76"/>
        <v>0</v>
      </c>
      <c r="DI53" s="142">
        <f t="shared" si="76"/>
        <v>0</v>
      </c>
      <c r="DJ53" s="245">
        <v>3355</v>
      </c>
      <c r="DK53" s="143">
        <f t="shared" si="43"/>
        <v>1</v>
      </c>
      <c r="DL53" s="142">
        <f t="shared" si="77"/>
        <v>0</v>
      </c>
      <c r="DM53" s="142">
        <f t="shared" si="77"/>
        <v>0</v>
      </c>
      <c r="DN53" s="142">
        <f t="shared" si="77"/>
        <v>100</v>
      </c>
      <c r="DO53" s="142">
        <f t="shared" si="77"/>
        <v>0</v>
      </c>
      <c r="DP53" s="142">
        <f t="shared" si="77"/>
        <v>0</v>
      </c>
      <c r="DQ53" s="142">
        <f t="shared" si="77"/>
        <v>0</v>
      </c>
      <c r="DR53" s="142">
        <f t="shared" si="77"/>
        <v>0</v>
      </c>
      <c r="DS53" s="176">
        <v>8</v>
      </c>
      <c r="DT53" s="143">
        <f t="shared" si="45"/>
        <v>1</v>
      </c>
      <c r="DU53" s="142">
        <f t="shared" si="78"/>
        <v>0</v>
      </c>
      <c r="DV53" s="142">
        <f t="shared" si="78"/>
        <v>0</v>
      </c>
      <c r="DW53" s="142">
        <f t="shared" si="78"/>
        <v>0</v>
      </c>
      <c r="DX53" s="142">
        <f t="shared" si="78"/>
        <v>0</v>
      </c>
      <c r="DY53" s="142">
        <f t="shared" si="78"/>
        <v>0</v>
      </c>
      <c r="DZ53" s="142">
        <f t="shared" si="78"/>
        <v>100</v>
      </c>
      <c r="EA53" s="142">
        <f t="shared" si="78"/>
        <v>0</v>
      </c>
      <c r="EB53" s="176">
        <v>56</v>
      </c>
    </row>
    <row r="54" spans="1:132" ht="15" customHeight="1" x14ac:dyDescent="0.15">
      <c r="A54" s="152"/>
      <c r="B54" s="236"/>
      <c r="C54" s="152" t="s">
        <v>852</v>
      </c>
      <c r="D54" s="147">
        <f t="shared" si="17"/>
        <v>66</v>
      </c>
      <c r="E54" s="133">
        <f t="shared" ref="E54:O54" si="81">IF($D54=0,0,E108/$D54*100)</f>
        <v>1.5151515151515151</v>
      </c>
      <c r="F54" s="133">
        <f t="shared" si="81"/>
        <v>1.5151515151515151</v>
      </c>
      <c r="G54" s="133">
        <f t="shared" si="81"/>
        <v>1.5151515151515151</v>
      </c>
      <c r="H54" s="133">
        <f t="shared" si="81"/>
        <v>1.5151515151515151</v>
      </c>
      <c r="I54" s="133">
        <f t="shared" si="81"/>
        <v>3.0303030303030303</v>
      </c>
      <c r="J54" s="133">
        <f t="shared" si="81"/>
        <v>13.636363636363635</v>
      </c>
      <c r="K54" s="133">
        <f t="shared" si="81"/>
        <v>25.757575757575758</v>
      </c>
      <c r="L54" s="133">
        <f t="shared" si="81"/>
        <v>24.242424242424242</v>
      </c>
      <c r="M54" s="133">
        <f t="shared" si="81"/>
        <v>21.212121212121211</v>
      </c>
      <c r="N54" s="133">
        <f t="shared" si="81"/>
        <v>3.0303030303030303</v>
      </c>
      <c r="O54" s="133">
        <f t="shared" si="81"/>
        <v>3.0303030303030303</v>
      </c>
      <c r="P54" s="147">
        <f t="shared" si="19"/>
        <v>66</v>
      </c>
      <c r="Q54" s="133">
        <f t="shared" ref="Q54:Z54" si="82">IF($P54=0,0,Q108/$P54*100)</f>
        <v>6.0606060606060606</v>
      </c>
      <c r="R54" s="133">
        <f t="shared" si="82"/>
        <v>3.0303030303030303</v>
      </c>
      <c r="S54" s="133">
        <f t="shared" si="82"/>
        <v>9.0909090909090917</v>
      </c>
      <c r="T54" s="133">
        <f t="shared" si="82"/>
        <v>6.0606060606060606</v>
      </c>
      <c r="U54" s="133">
        <f t="shared" si="82"/>
        <v>19.696969696969695</v>
      </c>
      <c r="V54" s="133">
        <f t="shared" si="82"/>
        <v>21.212121212121211</v>
      </c>
      <c r="W54" s="133">
        <f t="shared" si="82"/>
        <v>21.212121212121211</v>
      </c>
      <c r="X54" s="133">
        <f t="shared" si="82"/>
        <v>9.0909090909090917</v>
      </c>
      <c r="Y54" s="133">
        <f t="shared" si="82"/>
        <v>3.0303030303030303</v>
      </c>
      <c r="Z54" s="133">
        <f t="shared" si="82"/>
        <v>1.5151515151515151</v>
      </c>
      <c r="AA54" s="147">
        <f t="shared" si="21"/>
        <v>66</v>
      </c>
      <c r="AB54" s="133">
        <f t="shared" ref="AB54:AF54" si="83">IF($AA54=0,0,AB108/$AA54*100)</f>
        <v>21.212121212121211</v>
      </c>
      <c r="AC54" s="133">
        <f t="shared" si="83"/>
        <v>1.5151515151515151</v>
      </c>
      <c r="AD54" s="133">
        <f t="shared" si="83"/>
        <v>33.333333333333329</v>
      </c>
      <c r="AE54" s="133">
        <f t="shared" si="83"/>
        <v>40.909090909090914</v>
      </c>
      <c r="AF54" s="133">
        <f t="shared" si="83"/>
        <v>3.0303030303030303</v>
      </c>
      <c r="AG54" s="147">
        <f t="shared" si="23"/>
        <v>66</v>
      </c>
      <c r="AH54" s="133">
        <f t="shared" ref="AH54:AL54" si="84">IF($AG54=0,0,AH108/$AG54*100)</f>
        <v>4.5454545454545459</v>
      </c>
      <c r="AI54" s="133">
        <f t="shared" si="84"/>
        <v>1.5151515151515151</v>
      </c>
      <c r="AJ54" s="133">
        <f t="shared" si="84"/>
        <v>43.939393939393938</v>
      </c>
      <c r="AK54" s="133">
        <f t="shared" si="84"/>
        <v>50</v>
      </c>
      <c r="AL54" s="133">
        <f t="shared" si="84"/>
        <v>0</v>
      </c>
      <c r="AM54" s="147">
        <f t="shared" si="25"/>
        <v>66</v>
      </c>
      <c r="AN54" s="133">
        <f t="shared" ref="AN54:AR54" si="85">IF($AM54=0,0,AN108/$AM54*100)</f>
        <v>0</v>
      </c>
      <c r="AO54" s="133">
        <f t="shared" si="85"/>
        <v>1.5151515151515151</v>
      </c>
      <c r="AP54" s="133">
        <f t="shared" si="85"/>
        <v>66.666666666666657</v>
      </c>
      <c r="AQ54" s="133">
        <f t="shared" si="85"/>
        <v>31.818181818181817</v>
      </c>
      <c r="AR54" s="133">
        <f t="shared" si="85"/>
        <v>0</v>
      </c>
      <c r="AS54" s="147">
        <f t="shared" si="27"/>
        <v>66</v>
      </c>
      <c r="AT54" s="133">
        <f t="shared" ref="AT54:AX54" si="86">IF($AS54=0,0,AT108/$AS54*100)</f>
        <v>0</v>
      </c>
      <c r="AU54" s="133">
        <f t="shared" si="86"/>
        <v>1.5151515151515151</v>
      </c>
      <c r="AV54" s="133">
        <f t="shared" si="86"/>
        <v>62.121212121212125</v>
      </c>
      <c r="AW54" s="133">
        <f t="shared" si="86"/>
        <v>34.848484848484851</v>
      </c>
      <c r="AX54" s="133">
        <f t="shared" si="86"/>
        <v>1.5151515151515151</v>
      </c>
      <c r="AY54" s="147">
        <f t="shared" si="29"/>
        <v>66</v>
      </c>
      <c r="AZ54" s="133">
        <f t="shared" ref="AZ54:BD54" si="87">IF($AY54=0,0,AZ108/$AY54*100)</f>
        <v>0</v>
      </c>
      <c r="BA54" s="133">
        <f t="shared" si="87"/>
        <v>1.5151515151515151</v>
      </c>
      <c r="BB54" s="133">
        <f t="shared" si="87"/>
        <v>62.121212121212125</v>
      </c>
      <c r="BC54" s="133">
        <f t="shared" si="87"/>
        <v>34.848484848484851</v>
      </c>
      <c r="BD54" s="133">
        <f t="shared" si="87"/>
        <v>1.5151515151515151</v>
      </c>
      <c r="BE54" s="147">
        <f t="shared" si="31"/>
        <v>66</v>
      </c>
      <c r="BF54" s="133">
        <f t="shared" ref="BF54:BK54" si="88">IF($BE54=0,0,BF108/$BE54*100)</f>
        <v>3.0303030303030303</v>
      </c>
      <c r="BG54" s="133">
        <f t="shared" si="88"/>
        <v>45.454545454545453</v>
      </c>
      <c r="BH54" s="133">
        <f t="shared" si="88"/>
        <v>39.393939393939391</v>
      </c>
      <c r="BI54" s="133">
        <f t="shared" si="88"/>
        <v>7.5757575757575761</v>
      </c>
      <c r="BJ54" s="133">
        <f t="shared" si="88"/>
        <v>3.0303030303030303</v>
      </c>
      <c r="BK54" s="133">
        <f t="shared" si="88"/>
        <v>1.5151515151515151</v>
      </c>
      <c r="BL54" s="147">
        <f t="shared" si="33"/>
        <v>66</v>
      </c>
      <c r="BM54" s="133">
        <f t="shared" si="80"/>
        <v>42.424242424242422</v>
      </c>
      <c r="BN54" s="133">
        <f t="shared" si="80"/>
        <v>15.151515151515152</v>
      </c>
      <c r="BO54" s="133">
        <f t="shared" si="80"/>
        <v>9.0909090909090917</v>
      </c>
      <c r="BP54" s="133">
        <f t="shared" si="80"/>
        <v>6.0606060606060606</v>
      </c>
      <c r="BQ54" s="133">
        <f t="shared" si="80"/>
        <v>0</v>
      </c>
      <c r="BR54" s="133">
        <f t="shared" si="80"/>
        <v>1.5151515151515151</v>
      </c>
      <c r="BS54" s="133">
        <f t="shared" si="80"/>
        <v>3.0303030303030303</v>
      </c>
      <c r="BT54" s="133">
        <f t="shared" si="80"/>
        <v>1.5151515151515151</v>
      </c>
      <c r="BU54" s="133">
        <f t="shared" si="80"/>
        <v>1.5151515151515151</v>
      </c>
      <c r="BV54" s="133">
        <f t="shared" si="80"/>
        <v>3.0303030303030303</v>
      </c>
      <c r="BW54" s="133">
        <f t="shared" si="80"/>
        <v>4.5454545454545459</v>
      </c>
      <c r="BX54" s="133">
        <f t="shared" si="80"/>
        <v>1.5151515151515151</v>
      </c>
      <c r="BY54" s="133">
        <f t="shared" si="80"/>
        <v>10.606060606060606</v>
      </c>
      <c r="BZ54" s="133">
        <f t="shared" si="80"/>
        <v>10.606060606060606</v>
      </c>
      <c r="CA54" s="133">
        <f t="shared" si="80"/>
        <v>0</v>
      </c>
      <c r="CB54" s="133">
        <f t="shared" si="80"/>
        <v>3.0303030303030303</v>
      </c>
      <c r="CC54" s="133">
        <f t="shared" si="80"/>
        <v>1.5151515151515151</v>
      </c>
      <c r="CD54" s="133">
        <f t="shared" si="80"/>
        <v>7.5757575757575761</v>
      </c>
      <c r="CE54" s="133">
        <f t="shared" si="80"/>
        <v>10.606060606060606</v>
      </c>
      <c r="CF54" s="147">
        <f t="shared" si="35"/>
        <v>66</v>
      </c>
      <c r="CG54" s="133">
        <f t="shared" ref="CG54:CI54" si="89">IF($CF54=0,0,CG108/$CF54*100)</f>
        <v>30.303030303030305</v>
      </c>
      <c r="CH54" s="133">
        <f t="shared" si="89"/>
        <v>65.151515151515156</v>
      </c>
      <c r="CI54" s="133">
        <f t="shared" si="89"/>
        <v>4.5454545454545459</v>
      </c>
      <c r="CJ54" s="147">
        <f t="shared" si="37"/>
        <v>66</v>
      </c>
      <c r="CK54" s="133">
        <f t="shared" ref="CK54:CQ54" si="90">IF($CJ54=0,0,CK108/$CJ54*100)</f>
        <v>12.121212121212121</v>
      </c>
      <c r="CL54" s="133">
        <f t="shared" si="90"/>
        <v>9.0909090909090917</v>
      </c>
      <c r="CM54" s="133">
        <f t="shared" si="90"/>
        <v>6.0606060606060606</v>
      </c>
      <c r="CN54" s="133">
        <f t="shared" si="90"/>
        <v>18.181818181818183</v>
      </c>
      <c r="CO54" s="133">
        <f t="shared" si="90"/>
        <v>18.181818181818183</v>
      </c>
      <c r="CP54" s="133">
        <f t="shared" si="90"/>
        <v>15.151515151515152</v>
      </c>
      <c r="CQ54" s="133">
        <f t="shared" si="90"/>
        <v>21.212121212121211</v>
      </c>
      <c r="CR54" s="238">
        <v>16157.711538461539</v>
      </c>
      <c r="CS54" s="147">
        <f t="shared" si="39"/>
        <v>66</v>
      </c>
      <c r="CT54" s="133">
        <f t="shared" ref="CT54:CZ54" si="91">IF($CS54=0,0,CT108/$CS54*100)</f>
        <v>60.606060606060609</v>
      </c>
      <c r="CU54" s="133">
        <f t="shared" si="91"/>
        <v>0</v>
      </c>
      <c r="CV54" s="133">
        <f t="shared" si="91"/>
        <v>0</v>
      </c>
      <c r="CW54" s="133">
        <f t="shared" si="91"/>
        <v>0</v>
      </c>
      <c r="CX54" s="133">
        <f t="shared" si="91"/>
        <v>6.0606060606060606</v>
      </c>
      <c r="CY54" s="133">
        <f t="shared" si="91"/>
        <v>0</v>
      </c>
      <c r="CZ54" s="133">
        <f t="shared" si="91"/>
        <v>33.333333333333329</v>
      </c>
      <c r="DA54" s="238">
        <v>2492.8863636363635</v>
      </c>
      <c r="DB54" s="147">
        <f t="shared" si="41"/>
        <v>66</v>
      </c>
      <c r="DC54" s="133">
        <f t="shared" ref="DC54:DI54" si="92">IF($DB54=0,0,DC108/$DB54*100)</f>
        <v>24.242424242424242</v>
      </c>
      <c r="DD54" s="133">
        <f t="shared" si="92"/>
        <v>4.5454545454545459</v>
      </c>
      <c r="DE54" s="133">
        <f t="shared" si="92"/>
        <v>6.0606060606060606</v>
      </c>
      <c r="DF54" s="133">
        <f t="shared" si="92"/>
        <v>10.606060606060606</v>
      </c>
      <c r="DG54" s="133">
        <f t="shared" si="92"/>
        <v>15.151515151515152</v>
      </c>
      <c r="DH54" s="133">
        <f t="shared" si="92"/>
        <v>10.606060606060606</v>
      </c>
      <c r="DI54" s="133">
        <f t="shared" si="92"/>
        <v>28.787878787878789</v>
      </c>
      <c r="DJ54" s="238">
        <v>13118.08510638298</v>
      </c>
      <c r="DK54" s="147">
        <f t="shared" si="43"/>
        <v>66</v>
      </c>
      <c r="DL54" s="133">
        <f t="shared" ref="DL54:DR54" si="93">IF($DK54=0,0,DL108/$DK54*100)</f>
        <v>75.757575757575751</v>
      </c>
      <c r="DM54" s="133">
        <f t="shared" si="93"/>
        <v>10.606060606060606</v>
      </c>
      <c r="DN54" s="133">
        <f t="shared" si="93"/>
        <v>7.5757575757575761</v>
      </c>
      <c r="DO54" s="133">
        <f t="shared" si="93"/>
        <v>0</v>
      </c>
      <c r="DP54" s="133">
        <f t="shared" si="93"/>
        <v>0</v>
      </c>
      <c r="DQ54" s="133">
        <f t="shared" si="93"/>
        <v>6.0606060606060606</v>
      </c>
      <c r="DR54" s="133">
        <f t="shared" si="93"/>
        <v>0</v>
      </c>
      <c r="DS54" s="134">
        <v>2.4545454545454546</v>
      </c>
      <c r="DT54" s="147">
        <f t="shared" si="45"/>
        <v>66</v>
      </c>
      <c r="DU54" s="133">
        <f t="shared" ref="DU54:EA54" si="94">IF($DT54=0,0,DU108/$DT54*100)</f>
        <v>65.151515151515156</v>
      </c>
      <c r="DV54" s="133">
        <f t="shared" si="94"/>
        <v>28.787878787878789</v>
      </c>
      <c r="DW54" s="133">
        <f t="shared" si="94"/>
        <v>4.5454545454545459</v>
      </c>
      <c r="DX54" s="133">
        <f t="shared" si="94"/>
        <v>0</v>
      </c>
      <c r="DY54" s="133">
        <f t="shared" si="94"/>
        <v>0</v>
      </c>
      <c r="DZ54" s="133">
        <f t="shared" si="94"/>
        <v>1.5151515151515151</v>
      </c>
      <c r="EA54" s="133">
        <f t="shared" si="94"/>
        <v>0</v>
      </c>
      <c r="EB54" s="134">
        <v>2.0909090909090908</v>
      </c>
    </row>
    <row r="57" spans="1:132" ht="15" customHeight="1" x14ac:dyDescent="0.15">
      <c r="D57" s="156"/>
    </row>
    <row r="58" spans="1:132" ht="15" customHeight="1" x14ac:dyDescent="0.15">
      <c r="A58" s="230" t="s">
        <v>868</v>
      </c>
      <c r="B58" s="270"/>
      <c r="C58" s="231"/>
      <c r="D58" s="156">
        <v>1574</v>
      </c>
      <c r="E58" s="156">
        <v>42</v>
      </c>
      <c r="F58" s="156">
        <v>46</v>
      </c>
      <c r="G58" s="156">
        <v>184</v>
      </c>
      <c r="H58" s="156">
        <v>279</v>
      </c>
      <c r="I58" s="156">
        <v>374</v>
      </c>
      <c r="J58" s="156">
        <v>174</v>
      </c>
      <c r="K58" s="156">
        <v>266</v>
      </c>
      <c r="L58" s="156">
        <v>71</v>
      </c>
      <c r="M58" s="156">
        <v>69</v>
      </c>
      <c r="N58" s="156">
        <v>12</v>
      </c>
      <c r="O58" s="156">
        <v>57</v>
      </c>
      <c r="P58" s="156">
        <v>1574</v>
      </c>
      <c r="Q58" s="156">
        <v>169</v>
      </c>
      <c r="R58" s="156">
        <v>210</v>
      </c>
      <c r="S58" s="156">
        <v>274</v>
      </c>
      <c r="T58" s="156">
        <v>311</v>
      </c>
      <c r="U58" s="156">
        <v>295</v>
      </c>
      <c r="V58" s="156">
        <v>125</v>
      </c>
      <c r="W58" s="156">
        <v>108</v>
      </c>
      <c r="X58" s="156">
        <v>24</v>
      </c>
      <c r="Y58" s="156">
        <v>11</v>
      </c>
      <c r="Z58" s="156">
        <v>47</v>
      </c>
      <c r="AA58" s="156">
        <v>1574</v>
      </c>
      <c r="AB58" s="156">
        <v>1057</v>
      </c>
      <c r="AC58" s="156">
        <v>15</v>
      </c>
      <c r="AD58" s="156">
        <v>152</v>
      </c>
      <c r="AE58" s="156">
        <v>312</v>
      </c>
      <c r="AF58" s="156">
        <v>38</v>
      </c>
      <c r="AG58" s="156">
        <v>1574</v>
      </c>
      <c r="AH58" s="156">
        <v>807</v>
      </c>
      <c r="AI58" s="156">
        <v>21</v>
      </c>
      <c r="AJ58" s="156">
        <v>292</v>
      </c>
      <c r="AK58" s="156">
        <v>395</v>
      </c>
      <c r="AL58" s="156">
        <v>59</v>
      </c>
      <c r="AM58" s="156">
        <v>1574</v>
      </c>
      <c r="AN58" s="156">
        <v>123</v>
      </c>
      <c r="AO58" s="156">
        <v>32</v>
      </c>
      <c r="AP58" s="156">
        <v>1100</v>
      </c>
      <c r="AQ58" s="156">
        <v>269</v>
      </c>
      <c r="AR58" s="156">
        <v>50</v>
      </c>
      <c r="AS58" s="156">
        <v>1574</v>
      </c>
      <c r="AT58" s="156">
        <v>788</v>
      </c>
      <c r="AU58" s="156">
        <v>11</v>
      </c>
      <c r="AV58" s="156">
        <v>426</v>
      </c>
      <c r="AW58" s="156">
        <v>277</v>
      </c>
      <c r="AX58" s="156">
        <v>72</v>
      </c>
      <c r="AY58" s="156">
        <v>1574</v>
      </c>
      <c r="AZ58" s="156">
        <v>676</v>
      </c>
      <c r="BA58" s="156">
        <v>24</v>
      </c>
      <c r="BB58" s="156">
        <v>514</v>
      </c>
      <c r="BC58" s="156">
        <v>295</v>
      </c>
      <c r="BD58" s="156">
        <v>65</v>
      </c>
      <c r="BE58" s="156">
        <v>1574</v>
      </c>
      <c r="BF58" s="156">
        <v>83</v>
      </c>
      <c r="BG58" s="156">
        <v>1033</v>
      </c>
      <c r="BH58" s="156">
        <v>384</v>
      </c>
      <c r="BI58" s="156">
        <v>46</v>
      </c>
      <c r="BJ58" s="156">
        <v>6</v>
      </c>
      <c r="BK58" s="156">
        <v>22</v>
      </c>
      <c r="BL58" s="156">
        <v>1574</v>
      </c>
      <c r="BM58" s="156">
        <v>1035</v>
      </c>
      <c r="BN58" s="156">
        <v>38</v>
      </c>
      <c r="BO58" s="156">
        <v>31</v>
      </c>
      <c r="BP58" s="156">
        <v>7</v>
      </c>
      <c r="BQ58" s="156">
        <v>4</v>
      </c>
      <c r="BR58" s="156">
        <v>9</v>
      </c>
      <c r="BS58" s="156">
        <v>33</v>
      </c>
      <c r="BT58" s="156">
        <v>25</v>
      </c>
      <c r="BU58" s="156">
        <v>14</v>
      </c>
      <c r="BV58" s="156">
        <v>42</v>
      </c>
      <c r="BW58" s="156">
        <v>19</v>
      </c>
      <c r="BX58" s="156">
        <v>1</v>
      </c>
      <c r="BY58" s="156">
        <v>32</v>
      </c>
      <c r="BZ58" s="156">
        <v>53</v>
      </c>
      <c r="CA58" s="156">
        <v>0</v>
      </c>
      <c r="CB58" s="156">
        <v>4</v>
      </c>
      <c r="CC58" s="156">
        <v>3</v>
      </c>
      <c r="CD58" s="156">
        <v>82</v>
      </c>
      <c r="CE58" s="156">
        <v>231</v>
      </c>
      <c r="CF58" s="156">
        <v>1574</v>
      </c>
      <c r="CG58" s="156">
        <v>430</v>
      </c>
      <c r="CH58" s="156">
        <v>1116</v>
      </c>
      <c r="CI58" s="156">
        <v>28</v>
      </c>
      <c r="CJ58" s="156">
        <v>1555</v>
      </c>
      <c r="CK58" s="156">
        <v>290</v>
      </c>
      <c r="CL58" s="156">
        <v>415</v>
      </c>
      <c r="CM58" s="156">
        <v>175</v>
      </c>
      <c r="CN58" s="156">
        <v>280</v>
      </c>
      <c r="CO58" s="156">
        <v>149</v>
      </c>
      <c r="CP58" s="156">
        <v>55</v>
      </c>
      <c r="CQ58" s="156">
        <v>191</v>
      </c>
      <c r="CR58" s="156"/>
      <c r="CS58" s="156">
        <v>1555</v>
      </c>
      <c r="CT58" s="156">
        <v>1081</v>
      </c>
      <c r="CU58" s="156">
        <v>5</v>
      </c>
      <c r="CV58" s="156">
        <v>30</v>
      </c>
      <c r="CW58" s="156">
        <v>41</v>
      </c>
      <c r="CX58" s="156">
        <v>21</v>
      </c>
      <c r="CY58" s="156">
        <v>0</v>
      </c>
      <c r="CZ58" s="156">
        <v>377</v>
      </c>
      <c r="DA58" s="156"/>
      <c r="DB58" s="156">
        <v>1555</v>
      </c>
      <c r="DC58" s="156">
        <v>381</v>
      </c>
      <c r="DD58" s="156">
        <v>216</v>
      </c>
      <c r="DE58" s="156">
        <v>273</v>
      </c>
      <c r="DF58" s="156">
        <v>293</v>
      </c>
      <c r="DG58" s="156">
        <v>93</v>
      </c>
      <c r="DH58" s="156">
        <v>16</v>
      </c>
      <c r="DI58" s="156">
        <v>283</v>
      </c>
      <c r="DJ58" s="156"/>
      <c r="DK58" s="156">
        <v>1555</v>
      </c>
      <c r="DL58" s="156">
        <v>1289</v>
      </c>
      <c r="DM58" s="156">
        <v>136</v>
      </c>
      <c r="DN58" s="156">
        <v>80</v>
      </c>
      <c r="DO58" s="156">
        <v>14</v>
      </c>
      <c r="DP58" s="156">
        <v>7</v>
      </c>
      <c r="DQ58" s="156">
        <v>29</v>
      </c>
      <c r="DR58" s="156">
        <v>0</v>
      </c>
      <c r="DS58" s="156"/>
      <c r="DT58" s="156">
        <v>1555</v>
      </c>
      <c r="DU58" s="156">
        <v>1156</v>
      </c>
      <c r="DV58" s="156">
        <v>341</v>
      </c>
      <c r="DW58" s="156">
        <v>47</v>
      </c>
      <c r="DX58" s="156">
        <v>5</v>
      </c>
      <c r="DY58" s="156">
        <v>0</v>
      </c>
      <c r="DZ58" s="156">
        <v>6</v>
      </c>
      <c r="EA58" s="156">
        <v>0</v>
      </c>
      <c r="EB58" s="156"/>
    </row>
    <row r="59" spans="1:132" ht="15" customHeight="1" x14ac:dyDescent="0.15">
      <c r="A59" s="236"/>
      <c r="B59" s="271"/>
      <c r="C59" s="237"/>
      <c r="D59" s="156"/>
      <c r="E59" s="156"/>
      <c r="F59" s="156"/>
      <c r="G59" s="156"/>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6"/>
      <c r="AK59" s="156"/>
      <c r="AL59" s="156"/>
      <c r="AM59" s="156"/>
      <c r="AN59" s="156"/>
      <c r="AO59" s="156"/>
      <c r="AP59" s="156"/>
      <c r="AQ59" s="156"/>
      <c r="AR59" s="156"/>
      <c r="AS59" s="156"/>
      <c r="AT59" s="156"/>
      <c r="AU59" s="156"/>
      <c r="AV59" s="156"/>
      <c r="AW59" s="156"/>
      <c r="AX59" s="156"/>
      <c r="AY59" s="156"/>
      <c r="AZ59" s="156"/>
      <c r="BA59" s="156"/>
      <c r="BB59" s="156"/>
      <c r="BC59" s="156"/>
      <c r="BD59" s="156"/>
      <c r="BE59" s="156"/>
      <c r="BF59" s="156"/>
      <c r="BG59" s="156"/>
      <c r="BH59" s="156"/>
      <c r="BI59" s="156"/>
      <c r="BJ59" s="156"/>
      <c r="BK59" s="156"/>
      <c r="BL59" s="156"/>
      <c r="BM59" s="156"/>
      <c r="BN59" s="156"/>
      <c r="BO59" s="156"/>
      <c r="BP59" s="156"/>
      <c r="BQ59" s="156"/>
      <c r="BR59" s="156"/>
      <c r="BS59" s="156"/>
      <c r="BT59" s="156"/>
      <c r="BU59" s="156"/>
      <c r="BV59" s="156"/>
      <c r="BW59" s="156"/>
      <c r="BX59" s="156"/>
      <c r="BY59" s="156"/>
      <c r="BZ59" s="156"/>
      <c r="CA59" s="156"/>
      <c r="CB59" s="156"/>
      <c r="CC59" s="156"/>
      <c r="CD59" s="156"/>
      <c r="CE59" s="156"/>
      <c r="CF59" s="156"/>
      <c r="CG59" s="156"/>
      <c r="CH59" s="156"/>
      <c r="CI59" s="156"/>
      <c r="CJ59" s="156"/>
      <c r="CK59" s="156"/>
      <c r="CL59" s="156"/>
      <c r="CM59" s="156"/>
      <c r="CN59" s="156"/>
      <c r="CO59" s="156"/>
      <c r="CP59" s="156"/>
      <c r="CQ59" s="156"/>
      <c r="CR59" s="156"/>
      <c r="CS59" s="156"/>
      <c r="CT59" s="156"/>
      <c r="CU59" s="156"/>
      <c r="CV59" s="156"/>
      <c r="CW59" s="156"/>
      <c r="CX59" s="156"/>
      <c r="CY59" s="156"/>
      <c r="CZ59" s="156"/>
      <c r="DA59" s="156"/>
      <c r="DB59" s="156"/>
      <c r="DC59" s="156"/>
      <c r="DD59" s="156"/>
      <c r="DE59" s="156"/>
      <c r="DF59" s="156"/>
      <c r="DG59" s="156"/>
      <c r="DH59" s="156"/>
      <c r="DI59" s="156"/>
      <c r="DJ59" s="156"/>
      <c r="DK59" s="156"/>
      <c r="DL59" s="156"/>
      <c r="DM59" s="156"/>
      <c r="DN59" s="156"/>
      <c r="DO59" s="156"/>
      <c r="DP59" s="156"/>
      <c r="DQ59" s="156"/>
      <c r="DR59" s="156"/>
      <c r="DS59" s="156"/>
      <c r="DT59" s="156"/>
      <c r="DU59" s="156"/>
      <c r="DV59" s="156"/>
      <c r="DW59" s="156"/>
      <c r="DX59" s="156"/>
      <c r="DY59" s="156"/>
      <c r="DZ59" s="156"/>
      <c r="EA59" s="156"/>
      <c r="EB59" s="156"/>
    </row>
    <row r="60" spans="1:132" ht="15" customHeight="1" x14ac:dyDescent="0.15">
      <c r="A60" s="242" t="s">
        <v>963</v>
      </c>
      <c r="B60" s="242" t="s">
        <v>964</v>
      </c>
      <c r="C60" s="243" t="s">
        <v>847</v>
      </c>
      <c r="D60" s="156">
        <v>7</v>
      </c>
      <c r="E60" s="156">
        <v>1</v>
      </c>
      <c r="F60" s="156">
        <v>0</v>
      </c>
      <c r="G60" s="156">
        <v>2</v>
      </c>
      <c r="H60" s="156">
        <v>3</v>
      </c>
      <c r="I60" s="156">
        <v>1</v>
      </c>
      <c r="J60" s="156">
        <v>0</v>
      </c>
      <c r="K60" s="156">
        <v>0</v>
      </c>
      <c r="L60" s="156">
        <v>0</v>
      </c>
      <c r="M60" s="156">
        <v>0</v>
      </c>
      <c r="N60" s="156">
        <v>0</v>
      </c>
      <c r="O60" s="156">
        <v>0</v>
      </c>
      <c r="P60" s="156">
        <v>7</v>
      </c>
      <c r="Q60" s="156">
        <v>3</v>
      </c>
      <c r="R60" s="156">
        <v>1</v>
      </c>
      <c r="S60" s="156">
        <v>0</v>
      </c>
      <c r="T60" s="156">
        <v>2</v>
      </c>
      <c r="U60" s="156">
        <v>1</v>
      </c>
      <c r="V60" s="156">
        <v>0</v>
      </c>
      <c r="W60" s="156">
        <v>0</v>
      </c>
      <c r="X60" s="156">
        <v>0</v>
      </c>
      <c r="Y60" s="156">
        <v>0</v>
      </c>
      <c r="Z60" s="156">
        <v>0</v>
      </c>
      <c r="AA60" s="156">
        <v>7</v>
      </c>
      <c r="AB60" s="156">
        <v>7</v>
      </c>
      <c r="AC60" s="156">
        <v>0</v>
      </c>
      <c r="AD60" s="156">
        <v>0</v>
      </c>
      <c r="AE60" s="156">
        <v>0</v>
      </c>
      <c r="AF60" s="156">
        <v>0</v>
      </c>
      <c r="AG60" s="156">
        <v>7</v>
      </c>
      <c r="AH60" s="156">
        <v>7</v>
      </c>
      <c r="AI60" s="156">
        <v>0</v>
      </c>
      <c r="AJ60" s="156">
        <v>0</v>
      </c>
      <c r="AK60" s="156">
        <v>0</v>
      </c>
      <c r="AL60" s="156">
        <v>0</v>
      </c>
      <c r="AM60" s="156">
        <v>7</v>
      </c>
      <c r="AN60" s="156">
        <v>5</v>
      </c>
      <c r="AO60" s="156">
        <v>0</v>
      </c>
      <c r="AP60" s="156">
        <v>1</v>
      </c>
      <c r="AQ60" s="156">
        <v>1</v>
      </c>
      <c r="AR60" s="156">
        <v>0</v>
      </c>
      <c r="AS60" s="156">
        <v>7</v>
      </c>
      <c r="AT60" s="156">
        <v>6</v>
      </c>
      <c r="AU60" s="156">
        <v>0</v>
      </c>
      <c r="AV60" s="156">
        <v>0</v>
      </c>
      <c r="AW60" s="156">
        <v>1</v>
      </c>
      <c r="AX60" s="156">
        <v>0</v>
      </c>
      <c r="AY60" s="156">
        <v>7</v>
      </c>
      <c r="AZ60" s="156">
        <v>6</v>
      </c>
      <c r="BA60" s="156">
        <v>0</v>
      </c>
      <c r="BB60" s="156">
        <v>0</v>
      </c>
      <c r="BC60" s="156">
        <v>1</v>
      </c>
      <c r="BD60" s="156">
        <v>0</v>
      </c>
      <c r="BE60" s="156">
        <v>7</v>
      </c>
      <c r="BF60" s="156">
        <v>1</v>
      </c>
      <c r="BG60" s="156">
        <v>5</v>
      </c>
      <c r="BH60" s="156">
        <v>1</v>
      </c>
      <c r="BI60" s="156">
        <v>0</v>
      </c>
      <c r="BJ60" s="156">
        <v>0</v>
      </c>
      <c r="BK60" s="156">
        <v>0</v>
      </c>
      <c r="BL60" s="156">
        <v>7</v>
      </c>
      <c r="BM60" s="156">
        <v>5</v>
      </c>
      <c r="BN60" s="156">
        <v>0</v>
      </c>
      <c r="BO60" s="156">
        <v>0</v>
      </c>
      <c r="BP60" s="156">
        <v>0</v>
      </c>
      <c r="BQ60" s="156">
        <v>0</v>
      </c>
      <c r="BR60" s="156">
        <v>0</v>
      </c>
      <c r="BS60" s="156">
        <v>0</v>
      </c>
      <c r="BT60" s="156">
        <v>0</v>
      </c>
      <c r="BU60" s="156">
        <v>0</v>
      </c>
      <c r="BV60" s="156">
        <v>0</v>
      </c>
      <c r="BW60" s="156">
        <v>0</v>
      </c>
      <c r="BX60" s="156">
        <v>0</v>
      </c>
      <c r="BY60" s="156">
        <v>0</v>
      </c>
      <c r="BZ60" s="156">
        <v>0</v>
      </c>
      <c r="CA60" s="156">
        <v>0</v>
      </c>
      <c r="CB60" s="156">
        <v>0</v>
      </c>
      <c r="CC60" s="156">
        <v>0</v>
      </c>
      <c r="CD60" s="156">
        <v>0</v>
      </c>
      <c r="CE60" s="156">
        <v>2</v>
      </c>
      <c r="CF60" s="156">
        <v>7</v>
      </c>
      <c r="CG60" s="156">
        <v>1</v>
      </c>
      <c r="CH60" s="156">
        <v>6</v>
      </c>
      <c r="CI60" s="156">
        <v>0</v>
      </c>
      <c r="CJ60" s="156">
        <v>4</v>
      </c>
      <c r="CK60" s="156">
        <v>2</v>
      </c>
      <c r="CL60" s="156">
        <v>1</v>
      </c>
      <c r="CM60" s="156">
        <v>0</v>
      </c>
      <c r="CN60" s="156">
        <v>0</v>
      </c>
      <c r="CO60" s="156">
        <v>0</v>
      </c>
      <c r="CP60" s="156">
        <v>0</v>
      </c>
      <c r="CQ60" s="156">
        <v>1</v>
      </c>
      <c r="CR60" s="156"/>
      <c r="CS60" s="156">
        <v>4</v>
      </c>
      <c r="CT60" s="156">
        <v>4</v>
      </c>
      <c r="CU60" s="156">
        <v>0</v>
      </c>
      <c r="CV60" s="156">
        <v>0</v>
      </c>
      <c r="CW60" s="156">
        <v>0</v>
      </c>
      <c r="CX60" s="156">
        <v>0</v>
      </c>
      <c r="CY60" s="156">
        <v>0</v>
      </c>
      <c r="CZ60" s="156">
        <v>0</v>
      </c>
      <c r="DA60" s="156"/>
      <c r="DB60" s="156">
        <v>4</v>
      </c>
      <c r="DC60" s="156">
        <v>0</v>
      </c>
      <c r="DD60" s="156">
        <v>2</v>
      </c>
      <c r="DE60" s="156">
        <v>0</v>
      </c>
      <c r="DF60" s="156">
        <v>1</v>
      </c>
      <c r="DG60" s="156">
        <v>0</v>
      </c>
      <c r="DH60" s="156">
        <v>0</v>
      </c>
      <c r="DI60" s="156">
        <v>1</v>
      </c>
      <c r="DJ60" s="156"/>
      <c r="DK60" s="156">
        <v>4</v>
      </c>
      <c r="DL60" s="156">
        <v>4</v>
      </c>
      <c r="DM60" s="156">
        <v>0</v>
      </c>
      <c r="DN60" s="156">
        <v>0</v>
      </c>
      <c r="DO60" s="156">
        <v>0</v>
      </c>
      <c r="DP60" s="156">
        <v>0</v>
      </c>
      <c r="DQ60" s="156">
        <v>0</v>
      </c>
      <c r="DR60" s="156">
        <v>0</v>
      </c>
      <c r="DS60" s="156"/>
      <c r="DT60" s="156">
        <v>4</v>
      </c>
      <c r="DU60" s="156">
        <v>4</v>
      </c>
      <c r="DV60" s="156">
        <v>0</v>
      </c>
      <c r="DW60" s="156">
        <v>0</v>
      </c>
      <c r="DX60" s="156">
        <v>0</v>
      </c>
      <c r="DY60" s="156">
        <v>0</v>
      </c>
      <c r="DZ60" s="156">
        <v>0</v>
      </c>
      <c r="EA60" s="156">
        <v>0</v>
      </c>
      <c r="EB60" s="156"/>
    </row>
    <row r="61" spans="1:132" ht="15" customHeight="1" x14ac:dyDescent="0.15">
      <c r="A61" s="150" t="s">
        <v>965</v>
      </c>
      <c r="B61" s="150"/>
      <c r="C61" s="244" t="s">
        <v>848</v>
      </c>
      <c r="D61" s="156">
        <v>11</v>
      </c>
      <c r="E61" s="156">
        <v>1</v>
      </c>
      <c r="F61" s="156">
        <v>1</v>
      </c>
      <c r="G61" s="156">
        <v>7</v>
      </c>
      <c r="H61" s="156">
        <v>1</v>
      </c>
      <c r="I61" s="156">
        <v>1</v>
      </c>
      <c r="J61" s="156">
        <v>0</v>
      </c>
      <c r="K61" s="156">
        <v>0</v>
      </c>
      <c r="L61" s="156">
        <v>0</v>
      </c>
      <c r="M61" s="156">
        <v>0</v>
      </c>
      <c r="N61" s="156">
        <v>0</v>
      </c>
      <c r="O61" s="156">
        <v>0</v>
      </c>
      <c r="P61" s="156">
        <v>11</v>
      </c>
      <c r="Q61" s="156">
        <v>6</v>
      </c>
      <c r="R61" s="156">
        <v>3</v>
      </c>
      <c r="S61" s="156">
        <v>2</v>
      </c>
      <c r="T61" s="156">
        <v>0</v>
      </c>
      <c r="U61" s="156">
        <v>0</v>
      </c>
      <c r="V61" s="156">
        <v>0</v>
      </c>
      <c r="W61" s="156">
        <v>0</v>
      </c>
      <c r="X61" s="156">
        <v>0</v>
      </c>
      <c r="Y61" s="156">
        <v>0</v>
      </c>
      <c r="Z61" s="156">
        <v>0</v>
      </c>
      <c r="AA61" s="156">
        <v>11</v>
      </c>
      <c r="AB61" s="156">
        <v>9</v>
      </c>
      <c r="AC61" s="156">
        <v>0</v>
      </c>
      <c r="AD61" s="156">
        <v>0</v>
      </c>
      <c r="AE61" s="156">
        <v>2</v>
      </c>
      <c r="AF61" s="156">
        <v>0</v>
      </c>
      <c r="AG61" s="156">
        <v>11</v>
      </c>
      <c r="AH61" s="156">
        <v>11</v>
      </c>
      <c r="AI61" s="156">
        <v>0</v>
      </c>
      <c r="AJ61" s="156">
        <v>0</v>
      </c>
      <c r="AK61" s="156">
        <v>0</v>
      </c>
      <c r="AL61" s="156">
        <v>0</v>
      </c>
      <c r="AM61" s="156">
        <v>11</v>
      </c>
      <c r="AN61" s="156">
        <v>8</v>
      </c>
      <c r="AO61" s="156">
        <v>0</v>
      </c>
      <c r="AP61" s="156">
        <v>1</v>
      </c>
      <c r="AQ61" s="156">
        <v>1</v>
      </c>
      <c r="AR61" s="156">
        <v>1</v>
      </c>
      <c r="AS61" s="156">
        <v>11</v>
      </c>
      <c r="AT61" s="156">
        <v>10</v>
      </c>
      <c r="AU61" s="156">
        <v>0</v>
      </c>
      <c r="AV61" s="156">
        <v>1</v>
      </c>
      <c r="AW61" s="156">
        <v>0</v>
      </c>
      <c r="AX61" s="156">
        <v>0</v>
      </c>
      <c r="AY61" s="156">
        <v>11</v>
      </c>
      <c r="AZ61" s="156">
        <v>11</v>
      </c>
      <c r="BA61" s="156">
        <v>0</v>
      </c>
      <c r="BB61" s="156">
        <v>0</v>
      </c>
      <c r="BC61" s="156">
        <v>0</v>
      </c>
      <c r="BD61" s="156">
        <v>0</v>
      </c>
      <c r="BE61" s="156">
        <v>11</v>
      </c>
      <c r="BF61" s="156">
        <v>0</v>
      </c>
      <c r="BG61" s="156">
        <v>9</v>
      </c>
      <c r="BH61" s="156">
        <v>2</v>
      </c>
      <c r="BI61" s="156">
        <v>0</v>
      </c>
      <c r="BJ61" s="156">
        <v>0</v>
      </c>
      <c r="BK61" s="156">
        <v>0</v>
      </c>
      <c r="BL61" s="156">
        <v>11</v>
      </c>
      <c r="BM61" s="156">
        <v>8</v>
      </c>
      <c r="BN61" s="156">
        <v>0</v>
      </c>
      <c r="BO61" s="156">
        <v>0</v>
      </c>
      <c r="BP61" s="156">
        <v>0</v>
      </c>
      <c r="BQ61" s="156">
        <v>0</v>
      </c>
      <c r="BR61" s="156">
        <v>0</v>
      </c>
      <c r="BS61" s="156">
        <v>0</v>
      </c>
      <c r="BT61" s="156">
        <v>0</v>
      </c>
      <c r="BU61" s="156">
        <v>0</v>
      </c>
      <c r="BV61" s="156">
        <v>0</v>
      </c>
      <c r="BW61" s="156">
        <v>0</v>
      </c>
      <c r="BX61" s="156">
        <v>0</v>
      </c>
      <c r="BY61" s="156">
        <v>0</v>
      </c>
      <c r="BZ61" s="156">
        <v>0</v>
      </c>
      <c r="CA61" s="156">
        <v>0</v>
      </c>
      <c r="CB61" s="156">
        <v>0</v>
      </c>
      <c r="CC61" s="156">
        <v>0</v>
      </c>
      <c r="CD61" s="156">
        <v>1</v>
      </c>
      <c r="CE61" s="156">
        <v>2</v>
      </c>
      <c r="CF61" s="156">
        <v>11</v>
      </c>
      <c r="CG61" s="156">
        <v>3</v>
      </c>
      <c r="CH61" s="156">
        <v>8</v>
      </c>
      <c r="CI61" s="156">
        <v>0</v>
      </c>
      <c r="CJ61" s="156">
        <v>11</v>
      </c>
      <c r="CK61" s="156">
        <v>5</v>
      </c>
      <c r="CL61" s="156">
        <v>4</v>
      </c>
      <c r="CM61" s="156">
        <v>0</v>
      </c>
      <c r="CN61" s="156">
        <v>0</v>
      </c>
      <c r="CO61" s="156">
        <v>0</v>
      </c>
      <c r="CP61" s="156">
        <v>0</v>
      </c>
      <c r="CQ61" s="156">
        <v>2</v>
      </c>
      <c r="CR61" s="156"/>
      <c r="CS61" s="156">
        <v>11</v>
      </c>
      <c r="CT61" s="156">
        <v>9</v>
      </c>
      <c r="CU61" s="156">
        <v>0</v>
      </c>
      <c r="CV61" s="156">
        <v>0</v>
      </c>
      <c r="CW61" s="156">
        <v>0</v>
      </c>
      <c r="CX61" s="156">
        <v>0</v>
      </c>
      <c r="CY61" s="156">
        <v>0</v>
      </c>
      <c r="CZ61" s="156">
        <v>2</v>
      </c>
      <c r="DA61" s="156"/>
      <c r="DB61" s="156">
        <v>11</v>
      </c>
      <c r="DC61" s="156">
        <v>6</v>
      </c>
      <c r="DD61" s="156">
        <v>4</v>
      </c>
      <c r="DE61" s="156">
        <v>0</v>
      </c>
      <c r="DF61" s="156">
        <v>0</v>
      </c>
      <c r="DG61" s="156">
        <v>0</v>
      </c>
      <c r="DH61" s="156">
        <v>0</v>
      </c>
      <c r="DI61" s="156">
        <v>1</v>
      </c>
      <c r="DJ61" s="156"/>
      <c r="DK61" s="156">
        <v>11</v>
      </c>
      <c r="DL61" s="156">
        <v>10</v>
      </c>
      <c r="DM61" s="156">
        <v>1</v>
      </c>
      <c r="DN61" s="156">
        <v>0</v>
      </c>
      <c r="DO61" s="156">
        <v>0</v>
      </c>
      <c r="DP61" s="156">
        <v>0</v>
      </c>
      <c r="DQ61" s="156">
        <v>0</v>
      </c>
      <c r="DR61" s="156">
        <v>0</v>
      </c>
      <c r="DS61" s="156"/>
      <c r="DT61" s="156">
        <v>11</v>
      </c>
      <c r="DU61" s="156">
        <v>10</v>
      </c>
      <c r="DV61" s="156">
        <v>1</v>
      </c>
      <c r="DW61" s="156">
        <v>0</v>
      </c>
      <c r="DX61" s="156">
        <v>0</v>
      </c>
      <c r="DY61" s="156">
        <v>0</v>
      </c>
      <c r="DZ61" s="156">
        <v>0</v>
      </c>
      <c r="EA61" s="156">
        <v>0</v>
      </c>
      <c r="EB61" s="156"/>
    </row>
    <row r="62" spans="1:132" ht="15" customHeight="1" x14ac:dyDescent="0.15">
      <c r="A62" s="150" t="s">
        <v>966</v>
      </c>
      <c r="B62" s="150"/>
      <c r="C62" s="244" t="s">
        <v>849</v>
      </c>
      <c r="D62" s="156">
        <v>2</v>
      </c>
      <c r="E62" s="156">
        <v>0</v>
      </c>
      <c r="F62" s="156">
        <v>0</v>
      </c>
      <c r="G62" s="156">
        <v>2</v>
      </c>
      <c r="H62" s="156">
        <v>0</v>
      </c>
      <c r="I62" s="156">
        <v>0</v>
      </c>
      <c r="J62" s="156">
        <v>0</v>
      </c>
      <c r="K62" s="156">
        <v>0</v>
      </c>
      <c r="L62" s="156">
        <v>0</v>
      </c>
      <c r="M62" s="156">
        <v>0</v>
      </c>
      <c r="N62" s="156">
        <v>0</v>
      </c>
      <c r="O62" s="156">
        <v>0</v>
      </c>
      <c r="P62" s="156">
        <v>2</v>
      </c>
      <c r="Q62" s="156">
        <v>2</v>
      </c>
      <c r="R62" s="156">
        <v>0</v>
      </c>
      <c r="S62" s="156">
        <v>0</v>
      </c>
      <c r="T62" s="156">
        <v>0</v>
      </c>
      <c r="U62" s="156">
        <v>0</v>
      </c>
      <c r="V62" s="156">
        <v>0</v>
      </c>
      <c r="W62" s="156">
        <v>0</v>
      </c>
      <c r="X62" s="156">
        <v>0</v>
      </c>
      <c r="Y62" s="156">
        <v>0</v>
      </c>
      <c r="Z62" s="156">
        <v>0</v>
      </c>
      <c r="AA62" s="156">
        <v>2</v>
      </c>
      <c r="AB62" s="156">
        <v>2</v>
      </c>
      <c r="AC62" s="156">
        <v>0</v>
      </c>
      <c r="AD62" s="156">
        <v>0</v>
      </c>
      <c r="AE62" s="156">
        <v>0</v>
      </c>
      <c r="AF62" s="156">
        <v>0</v>
      </c>
      <c r="AG62" s="156">
        <v>2</v>
      </c>
      <c r="AH62" s="156">
        <v>2</v>
      </c>
      <c r="AI62" s="156">
        <v>0</v>
      </c>
      <c r="AJ62" s="156">
        <v>0</v>
      </c>
      <c r="AK62" s="156">
        <v>0</v>
      </c>
      <c r="AL62" s="156">
        <v>0</v>
      </c>
      <c r="AM62" s="156">
        <v>2</v>
      </c>
      <c r="AN62" s="156">
        <v>1</v>
      </c>
      <c r="AO62" s="156">
        <v>0</v>
      </c>
      <c r="AP62" s="156">
        <v>0</v>
      </c>
      <c r="AQ62" s="156">
        <v>1</v>
      </c>
      <c r="AR62" s="156">
        <v>0</v>
      </c>
      <c r="AS62" s="156">
        <v>2</v>
      </c>
      <c r="AT62" s="156">
        <v>2</v>
      </c>
      <c r="AU62" s="156">
        <v>0</v>
      </c>
      <c r="AV62" s="156">
        <v>0</v>
      </c>
      <c r="AW62" s="156">
        <v>0</v>
      </c>
      <c r="AX62" s="156">
        <v>0</v>
      </c>
      <c r="AY62" s="156">
        <v>2</v>
      </c>
      <c r="AZ62" s="156">
        <v>2</v>
      </c>
      <c r="BA62" s="156">
        <v>0</v>
      </c>
      <c r="BB62" s="156">
        <v>0</v>
      </c>
      <c r="BC62" s="156">
        <v>0</v>
      </c>
      <c r="BD62" s="156">
        <v>0</v>
      </c>
      <c r="BE62" s="156">
        <v>2</v>
      </c>
      <c r="BF62" s="156">
        <v>1</v>
      </c>
      <c r="BG62" s="156">
        <v>1</v>
      </c>
      <c r="BH62" s="156">
        <v>0</v>
      </c>
      <c r="BI62" s="156">
        <v>0</v>
      </c>
      <c r="BJ62" s="156">
        <v>0</v>
      </c>
      <c r="BK62" s="156">
        <v>0</v>
      </c>
      <c r="BL62" s="156">
        <v>2</v>
      </c>
      <c r="BM62" s="156">
        <v>2</v>
      </c>
      <c r="BN62" s="156">
        <v>0</v>
      </c>
      <c r="BO62" s="156">
        <v>0</v>
      </c>
      <c r="BP62" s="156">
        <v>0</v>
      </c>
      <c r="BQ62" s="156">
        <v>0</v>
      </c>
      <c r="BR62" s="156">
        <v>0</v>
      </c>
      <c r="BS62" s="156">
        <v>0</v>
      </c>
      <c r="BT62" s="156">
        <v>0</v>
      </c>
      <c r="BU62" s="156">
        <v>0</v>
      </c>
      <c r="BV62" s="156">
        <v>0</v>
      </c>
      <c r="BW62" s="156">
        <v>0</v>
      </c>
      <c r="BX62" s="156">
        <v>0</v>
      </c>
      <c r="BY62" s="156">
        <v>0</v>
      </c>
      <c r="BZ62" s="156">
        <v>0</v>
      </c>
      <c r="CA62" s="156">
        <v>0</v>
      </c>
      <c r="CB62" s="156">
        <v>0</v>
      </c>
      <c r="CC62" s="156">
        <v>0</v>
      </c>
      <c r="CD62" s="156">
        <v>0</v>
      </c>
      <c r="CE62" s="156">
        <v>0</v>
      </c>
      <c r="CF62" s="156">
        <v>2</v>
      </c>
      <c r="CG62" s="156">
        <v>1</v>
      </c>
      <c r="CH62" s="156">
        <v>1</v>
      </c>
      <c r="CI62" s="156">
        <v>0</v>
      </c>
      <c r="CJ62" s="156">
        <v>2</v>
      </c>
      <c r="CK62" s="156">
        <v>0</v>
      </c>
      <c r="CL62" s="156">
        <v>2</v>
      </c>
      <c r="CM62" s="156">
        <v>0</v>
      </c>
      <c r="CN62" s="156">
        <v>0</v>
      </c>
      <c r="CO62" s="156">
        <v>0</v>
      </c>
      <c r="CP62" s="156">
        <v>0</v>
      </c>
      <c r="CQ62" s="156">
        <v>0</v>
      </c>
      <c r="CR62" s="156"/>
      <c r="CS62" s="156">
        <v>2</v>
      </c>
      <c r="CT62" s="156">
        <v>2</v>
      </c>
      <c r="CU62" s="156">
        <v>0</v>
      </c>
      <c r="CV62" s="156">
        <v>0</v>
      </c>
      <c r="CW62" s="156">
        <v>0</v>
      </c>
      <c r="CX62" s="156">
        <v>0</v>
      </c>
      <c r="CY62" s="156">
        <v>0</v>
      </c>
      <c r="CZ62" s="156">
        <v>0</v>
      </c>
      <c r="DA62" s="156"/>
      <c r="DB62" s="156">
        <v>2</v>
      </c>
      <c r="DC62" s="156">
        <v>0</v>
      </c>
      <c r="DD62" s="156">
        <v>2</v>
      </c>
      <c r="DE62" s="156">
        <v>0</v>
      </c>
      <c r="DF62" s="156">
        <v>0</v>
      </c>
      <c r="DG62" s="156">
        <v>0</v>
      </c>
      <c r="DH62" s="156">
        <v>0</v>
      </c>
      <c r="DI62" s="156">
        <v>0</v>
      </c>
      <c r="DJ62" s="156"/>
      <c r="DK62" s="156">
        <v>2</v>
      </c>
      <c r="DL62" s="156">
        <v>2</v>
      </c>
      <c r="DM62" s="156">
        <v>0</v>
      </c>
      <c r="DN62" s="156">
        <v>0</v>
      </c>
      <c r="DO62" s="156">
        <v>0</v>
      </c>
      <c r="DP62" s="156">
        <v>0</v>
      </c>
      <c r="DQ62" s="156">
        <v>0</v>
      </c>
      <c r="DR62" s="156">
        <v>0</v>
      </c>
      <c r="DS62" s="156"/>
      <c r="DT62" s="156">
        <v>2</v>
      </c>
      <c r="DU62" s="156">
        <v>2</v>
      </c>
      <c r="DV62" s="156">
        <v>0</v>
      </c>
      <c r="DW62" s="156">
        <v>0</v>
      </c>
      <c r="DX62" s="156">
        <v>0</v>
      </c>
      <c r="DY62" s="156">
        <v>0</v>
      </c>
      <c r="DZ62" s="156">
        <v>0</v>
      </c>
      <c r="EA62" s="156">
        <v>0</v>
      </c>
      <c r="EB62" s="156"/>
    </row>
    <row r="63" spans="1:132" ht="15" customHeight="1" x14ac:dyDescent="0.15">
      <c r="A63" s="150" t="s">
        <v>967</v>
      </c>
      <c r="B63" s="150"/>
      <c r="C63" s="244" t="s">
        <v>850</v>
      </c>
      <c r="D63" s="156">
        <v>1</v>
      </c>
      <c r="E63" s="156">
        <v>0</v>
      </c>
      <c r="F63" s="156">
        <v>1</v>
      </c>
      <c r="G63" s="156">
        <v>0</v>
      </c>
      <c r="H63" s="156">
        <v>0</v>
      </c>
      <c r="I63" s="156">
        <v>0</v>
      </c>
      <c r="J63" s="156">
        <v>0</v>
      </c>
      <c r="K63" s="156">
        <v>0</v>
      </c>
      <c r="L63" s="156">
        <v>0</v>
      </c>
      <c r="M63" s="156">
        <v>0</v>
      </c>
      <c r="N63" s="156">
        <v>0</v>
      </c>
      <c r="O63" s="156">
        <v>0</v>
      </c>
      <c r="P63" s="156">
        <v>1</v>
      </c>
      <c r="Q63" s="156">
        <v>0</v>
      </c>
      <c r="R63" s="156">
        <v>0</v>
      </c>
      <c r="S63" s="156">
        <v>1</v>
      </c>
      <c r="T63" s="156">
        <v>0</v>
      </c>
      <c r="U63" s="156">
        <v>0</v>
      </c>
      <c r="V63" s="156">
        <v>0</v>
      </c>
      <c r="W63" s="156">
        <v>0</v>
      </c>
      <c r="X63" s="156">
        <v>0</v>
      </c>
      <c r="Y63" s="156">
        <v>0</v>
      </c>
      <c r="Z63" s="156">
        <v>0</v>
      </c>
      <c r="AA63" s="156">
        <v>1</v>
      </c>
      <c r="AB63" s="156">
        <v>1</v>
      </c>
      <c r="AC63" s="156">
        <v>0</v>
      </c>
      <c r="AD63" s="156">
        <v>0</v>
      </c>
      <c r="AE63" s="156">
        <v>0</v>
      </c>
      <c r="AF63" s="156">
        <v>0</v>
      </c>
      <c r="AG63" s="156">
        <v>1</v>
      </c>
      <c r="AH63" s="156">
        <v>1</v>
      </c>
      <c r="AI63" s="156">
        <v>0</v>
      </c>
      <c r="AJ63" s="156">
        <v>0</v>
      </c>
      <c r="AK63" s="156">
        <v>0</v>
      </c>
      <c r="AL63" s="156">
        <v>0</v>
      </c>
      <c r="AM63" s="156">
        <v>1</v>
      </c>
      <c r="AN63" s="156">
        <v>0</v>
      </c>
      <c r="AO63" s="156">
        <v>0</v>
      </c>
      <c r="AP63" s="156">
        <v>1</v>
      </c>
      <c r="AQ63" s="156">
        <v>0</v>
      </c>
      <c r="AR63" s="156">
        <v>0</v>
      </c>
      <c r="AS63" s="156">
        <v>1</v>
      </c>
      <c r="AT63" s="156">
        <v>1</v>
      </c>
      <c r="AU63" s="156">
        <v>0</v>
      </c>
      <c r="AV63" s="156">
        <v>0</v>
      </c>
      <c r="AW63" s="156">
        <v>0</v>
      </c>
      <c r="AX63" s="156">
        <v>0</v>
      </c>
      <c r="AY63" s="156">
        <v>1</v>
      </c>
      <c r="AZ63" s="156">
        <v>0</v>
      </c>
      <c r="BA63" s="156">
        <v>0</v>
      </c>
      <c r="BB63" s="156">
        <v>1</v>
      </c>
      <c r="BC63" s="156">
        <v>0</v>
      </c>
      <c r="BD63" s="156">
        <v>0</v>
      </c>
      <c r="BE63" s="156">
        <v>1</v>
      </c>
      <c r="BF63" s="156">
        <v>0</v>
      </c>
      <c r="BG63" s="156">
        <v>1</v>
      </c>
      <c r="BH63" s="156">
        <v>0</v>
      </c>
      <c r="BI63" s="156">
        <v>0</v>
      </c>
      <c r="BJ63" s="156">
        <v>0</v>
      </c>
      <c r="BK63" s="156">
        <v>0</v>
      </c>
      <c r="BL63" s="156">
        <v>1</v>
      </c>
      <c r="BM63" s="156">
        <v>1</v>
      </c>
      <c r="BN63" s="156">
        <v>0</v>
      </c>
      <c r="BO63" s="156">
        <v>0</v>
      </c>
      <c r="BP63" s="156">
        <v>0</v>
      </c>
      <c r="BQ63" s="156">
        <v>0</v>
      </c>
      <c r="BR63" s="156">
        <v>0</v>
      </c>
      <c r="BS63" s="156">
        <v>0</v>
      </c>
      <c r="BT63" s="156">
        <v>0</v>
      </c>
      <c r="BU63" s="156">
        <v>0</v>
      </c>
      <c r="BV63" s="156">
        <v>0</v>
      </c>
      <c r="BW63" s="156">
        <v>0</v>
      </c>
      <c r="BX63" s="156">
        <v>0</v>
      </c>
      <c r="BY63" s="156">
        <v>0</v>
      </c>
      <c r="BZ63" s="156">
        <v>0</v>
      </c>
      <c r="CA63" s="156">
        <v>0</v>
      </c>
      <c r="CB63" s="156">
        <v>0</v>
      </c>
      <c r="CC63" s="156">
        <v>0</v>
      </c>
      <c r="CD63" s="156">
        <v>0</v>
      </c>
      <c r="CE63" s="156">
        <v>0</v>
      </c>
      <c r="CF63" s="156">
        <v>1</v>
      </c>
      <c r="CG63" s="156">
        <v>0</v>
      </c>
      <c r="CH63" s="156">
        <v>1</v>
      </c>
      <c r="CI63" s="156">
        <v>0</v>
      </c>
      <c r="CJ63" s="156">
        <v>1</v>
      </c>
      <c r="CK63" s="156">
        <v>0</v>
      </c>
      <c r="CL63" s="156">
        <v>1</v>
      </c>
      <c r="CM63" s="156">
        <v>0</v>
      </c>
      <c r="CN63" s="156">
        <v>0</v>
      </c>
      <c r="CO63" s="156">
        <v>0</v>
      </c>
      <c r="CP63" s="156">
        <v>0</v>
      </c>
      <c r="CQ63" s="156">
        <v>0</v>
      </c>
      <c r="CR63" s="156"/>
      <c r="CS63" s="156">
        <v>1</v>
      </c>
      <c r="CT63" s="156">
        <v>1</v>
      </c>
      <c r="CU63" s="156">
        <v>0</v>
      </c>
      <c r="CV63" s="156">
        <v>0</v>
      </c>
      <c r="CW63" s="156">
        <v>0</v>
      </c>
      <c r="CX63" s="156">
        <v>0</v>
      </c>
      <c r="CY63" s="156">
        <v>0</v>
      </c>
      <c r="CZ63" s="156">
        <v>0</v>
      </c>
      <c r="DA63" s="156"/>
      <c r="DB63" s="156">
        <v>1</v>
      </c>
      <c r="DC63" s="156">
        <v>0</v>
      </c>
      <c r="DD63" s="156">
        <v>1</v>
      </c>
      <c r="DE63" s="156">
        <v>0</v>
      </c>
      <c r="DF63" s="156">
        <v>0</v>
      </c>
      <c r="DG63" s="156">
        <v>0</v>
      </c>
      <c r="DH63" s="156">
        <v>0</v>
      </c>
      <c r="DI63" s="156">
        <v>0</v>
      </c>
      <c r="DJ63" s="156"/>
      <c r="DK63" s="156">
        <v>1</v>
      </c>
      <c r="DL63" s="156">
        <v>1</v>
      </c>
      <c r="DM63" s="156">
        <v>0</v>
      </c>
      <c r="DN63" s="156">
        <v>0</v>
      </c>
      <c r="DO63" s="156">
        <v>0</v>
      </c>
      <c r="DP63" s="156">
        <v>0</v>
      </c>
      <c r="DQ63" s="156">
        <v>0</v>
      </c>
      <c r="DR63" s="156">
        <v>0</v>
      </c>
      <c r="DS63" s="156"/>
      <c r="DT63" s="156">
        <v>1</v>
      </c>
      <c r="DU63" s="156">
        <v>1</v>
      </c>
      <c r="DV63" s="156">
        <v>0</v>
      </c>
      <c r="DW63" s="156">
        <v>0</v>
      </c>
      <c r="DX63" s="156">
        <v>0</v>
      </c>
      <c r="DY63" s="156">
        <v>0</v>
      </c>
      <c r="DZ63" s="156">
        <v>0</v>
      </c>
      <c r="EA63" s="156">
        <v>0</v>
      </c>
      <c r="EB63" s="156"/>
    </row>
    <row r="64" spans="1:132" ht="15" customHeight="1" x14ac:dyDescent="0.15">
      <c r="A64" s="150"/>
      <c r="B64" s="150"/>
      <c r="C64" s="244" t="s">
        <v>720</v>
      </c>
      <c r="D64" s="156">
        <v>1</v>
      </c>
      <c r="E64" s="156">
        <v>1</v>
      </c>
      <c r="F64" s="156">
        <v>0</v>
      </c>
      <c r="G64" s="156">
        <v>0</v>
      </c>
      <c r="H64" s="156">
        <v>0</v>
      </c>
      <c r="I64" s="156">
        <v>0</v>
      </c>
      <c r="J64" s="156">
        <v>0</v>
      </c>
      <c r="K64" s="156">
        <v>0</v>
      </c>
      <c r="L64" s="156">
        <v>0</v>
      </c>
      <c r="M64" s="156">
        <v>0</v>
      </c>
      <c r="N64" s="156">
        <v>0</v>
      </c>
      <c r="O64" s="156">
        <v>0</v>
      </c>
      <c r="P64" s="156">
        <v>1</v>
      </c>
      <c r="Q64" s="156">
        <v>1</v>
      </c>
      <c r="R64" s="156">
        <v>0</v>
      </c>
      <c r="S64" s="156">
        <v>0</v>
      </c>
      <c r="T64" s="156">
        <v>0</v>
      </c>
      <c r="U64" s="156">
        <v>0</v>
      </c>
      <c r="V64" s="156">
        <v>0</v>
      </c>
      <c r="W64" s="156">
        <v>0</v>
      </c>
      <c r="X64" s="156">
        <v>0</v>
      </c>
      <c r="Y64" s="156">
        <v>0</v>
      </c>
      <c r="Z64" s="156">
        <v>0</v>
      </c>
      <c r="AA64" s="156">
        <v>1</v>
      </c>
      <c r="AB64" s="156">
        <v>0</v>
      </c>
      <c r="AC64" s="156">
        <v>0</v>
      </c>
      <c r="AD64" s="156">
        <v>0</v>
      </c>
      <c r="AE64" s="156">
        <v>1</v>
      </c>
      <c r="AF64" s="156">
        <v>0</v>
      </c>
      <c r="AG64" s="156">
        <v>1</v>
      </c>
      <c r="AH64" s="156">
        <v>1</v>
      </c>
      <c r="AI64" s="156">
        <v>0</v>
      </c>
      <c r="AJ64" s="156">
        <v>0</v>
      </c>
      <c r="AK64" s="156">
        <v>0</v>
      </c>
      <c r="AL64" s="156">
        <v>0</v>
      </c>
      <c r="AM64" s="156">
        <v>1</v>
      </c>
      <c r="AN64" s="156">
        <v>1</v>
      </c>
      <c r="AO64" s="156">
        <v>0</v>
      </c>
      <c r="AP64" s="156">
        <v>0</v>
      </c>
      <c r="AQ64" s="156">
        <v>0</v>
      </c>
      <c r="AR64" s="156">
        <v>0</v>
      </c>
      <c r="AS64" s="156">
        <v>1</v>
      </c>
      <c r="AT64" s="156">
        <v>1</v>
      </c>
      <c r="AU64" s="156">
        <v>0</v>
      </c>
      <c r="AV64" s="156">
        <v>0</v>
      </c>
      <c r="AW64" s="156">
        <v>0</v>
      </c>
      <c r="AX64" s="156">
        <v>0</v>
      </c>
      <c r="AY64" s="156">
        <v>1</v>
      </c>
      <c r="AZ64" s="156">
        <v>1</v>
      </c>
      <c r="BA64" s="156">
        <v>0</v>
      </c>
      <c r="BB64" s="156">
        <v>0</v>
      </c>
      <c r="BC64" s="156">
        <v>0</v>
      </c>
      <c r="BD64" s="156">
        <v>0</v>
      </c>
      <c r="BE64" s="156">
        <v>1</v>
      </c>
      <c r="BF64" s="156">
        <v>0</v>
      </c>
      <c r="BG64" s="156">
        <v>0</v>
      </c>
      <c r="BH64" s="156">
        <v>1</v>
      </c>
      <c r="BI64" s="156">
        <v>0</v>
      </c>
      <c r="BJ64" s="156">
        <v>0</v>
      </c>
      <c r="BK64" s="156">
        <v>0</v>
      </c>
      <c r="BL64" s="156">
        <v>1</v>
      </c>
      <c r="BM64" s="156">
        <v>1</v>
      </c>
      <c r="BN64" s="156">
        <v>0</v>
      </c>
      <c r="BO64" s="156">
        <v>0</v>
      </c>
      <c r="BP64" s="156">
        <v>0</v>
      </c>
      <c r="BQ64" s="156">
        <v>0</v>
      </c>
      <c r="BR64" s="156">
        <v>0</v>
      </c>
      <c r="BS64" s="156">
        <v>0</v>
      </c>
      <c r="BT64" s="156">
        <v>0</v>
      </c>
      <c r="BU64" s="156">
        <v>0</v>
      </c>
      <c r="BV64" s="156">
        <v>0</v>
      </c>
      <c r="BW64" s="156">
        <v>0</v>
      </c>
      <c r="BX64" s="156">
        <v>0</v>
      </c>
      <c r="BY64" s="156">
        <v>0</v>
      </c>
      <c r="BZ64" s="156">
        <v>0</v>
      </c>
      <c r="CA64" s="156">
        <v>0</v>
      </c>
      <c r="CB64" s="156">
        <v>0</v>
      </c>
      <c r="CC64" s="156">
        <v>0</v>
      </c>
      <c r="CD64" s="156">
        <v>0</v>
      </c>
      <c r="CE64" s="156">
        <v>0</v>
      </c>
      <c r="CF64" s="156">
        <v>1</v>
      </c>
      <c r="CG64" s="156">
        <v>0</v>
      </c>
      <c r="CH64" s="156">
        <v>1</v>
      </c>
      <c r="CI64" s="156">
        <v>0</v>
      </c>
      <c r="CJ64" s="156">
        <v>1</v>
      </c>
      <c r="CK64" s="156">
        <v>0</v>
      </c>
      <c r="CL64" s="156">
        <v>1</v>
      </c>
      <c r="CM64" s="156">
        <v>0</v>
      </c>
      <c r="CN64" s="156">
        <v>0</v>
      </c>
      <c r="CO64" s="156">
        <v>0</v>
      </c>
      <c r="CP64" s="156">
        <v>0</v>
      </c>
      <c r="CQ64" s="156">
        <v>0</v>
      </c>
      <c r="CR64" s="156"/>
      <c r="CS64" s="156">
        <v>1</v>
      </c>
      <c r="CT64" s="156">
        <v>1</v>
      </c>
      <c r="CU64" s="156">
        <v>0</v>
      </c>
      <c r="CV64" s="156">
        <v>0</v>
      </c>
      <c r="CW64" s="156">
        <v>0</v>
      </c>
      <c r="CX64" s="156">
        <v>0</v>
      </c>
      <c r="CY64" s="156">
        <v>0</v>
      </c>
      <c r="CZ64" s="156">
        <v>0</v>
      </c>
      <c r="DA64" s="156"/>
      <c r="DB64" s="156">
        <v>1</v>
      </c>
      <c r="DC64" s="156">
        <v>0</v>
      </c>
      <c r="DD64" s="156">
        <v>1</v>
      </c>
      <c r="DE64" s="156">
        <v>0</v>
      </c>
      <c r="DF64" s="156">
        <v>0</v>
      </c>
      <c r="DG64" s="156">
        <v>0</v>
      </c>
      <c r="DH64" s="156">
        <v>0</v>
      </c>
      <c r="DI64" s="156">
        <v>0</v>
      </c>
      <c r="DJ64" s="156"/>
      <c r="DK64" s="156">
        <v>1</v>
      </c>
      <c r="DL64" s="156">
        <v>1</v>
      </c>
      <c r="DM64" s="156">
        <v>0</v>
      </c>
      <c r="DN64" s="156">
        <v>0</v>
      </c>
      <c r="DO64" s="156">
        <v>0</v>
      </c>
      <c r="DP64" s="156">
        <v>0</v>
      </c>
      <c r="DQ64" s="156">
        <v>0</v>
      </c>
      <c r="DR64" s="156">
        <v>0</v>
      </c>
      <c r="DS64" s="156"/>
      <c r="DT64" s="156">
        <v>1</v>
      </c>
      <c r="DU64" s="156">
        <v>1</v>
      </c>
      <c r="DV64" s="156">
        <v>0</v>
      </c>
      <c r="DW64" s="156">
        <v>0</v>
      </c>
      <c r="DX64" s="156">
        <v>0</v>
      </c>
      <c r="DY64" s="156">
        <v>0</v>
      </c>
      <c r="DZ64" s="156">
        <v>0</v>
      </c>
      <c r="EA64" s="156">
        <v>0</v>
      </c>
      <c r="EB64" s="156"/>
    </row>
    <row r="65" spans="1:132" ht="15" customHeight="1" x14ac:dyDescent="0.15">
      <c r="A65" s="150"/>
      <c r="B65" s="150"/>
      <c r="C65" s="244" t="s">
        <v>851</v>
      </c>
      <c r="D65" s="156">
        <v>2</v>
      </c>
      <c r="E65" s="156">
        <v>1</v>
      </c>
      <c r="F65" s="156">
        <v>0</v>
      </c>
      <c r="G65" s="156">
        <v>0</v>
      </c>
      <c r="H65" s="156">
        <v>1</v>
      </c>
      <c r="I65" s="156">
        <v>0</v>
      </c>
      <c r="J65" s="156">
        <v>0</v>
      </c>
      <c r="K65" s="156">
        <v>0</v>
      </c>
      <c r="L65" s="156">
        <v>0</v>
      </c>
      <c r="M65" s="156">
        <v>0</v>
      </c>
      <c r="N65" s="156">
        <v>0</v>
      </c>
      <c r="O65" s="156">
        <v>0</v>
      </c>
      <c r="P65" s="156">
        <v>2</v>
      </c>
      <c r="Q65" s="156">
        <v>1</v>
      </c>
      <c r="R65" s="156">
        <v>0</v>
      </c>
      <c r="S65" s="156">
        <v>0</v>
      </c>
      <c r="T65" s="156">
        <v>1</v>
      </c>
      <c r="U65" s="156">
        <v>0</v>
      </c>
      <c r="V65" s="156">
        <v>0</v>
      </c>
      <c r="W65" s="156">
        <v>0</v>
      </c>
      <c r="X65" s="156">
        <v>0</v>
      </c>
      <c r="Y65" s="156">
        <v>0</v>
      </c>
      <c r="Z65" s="156">
        <v>0</v>
      </c>
      <c r="AA65" s="156">
        <v>2</v>
      </c>
      <c r="AB65" s="156">
        <v>2</v>
      </c>
      <c r="AC65" s="156">
        <v>0</v>
      </c>
      <c r="AD65" s="156">
        <v>0</v>
      </c>
      <c r="AE65" s="156">
        <v>0</v>
      </c>
      <c r="AF65" s="156">
        <v>0</v>
      </c>
      <c r="AG65" s="156">
        <v>2</v>
      </c>
      <c r="AH65" s="156">
        <v>2</v>
      </c>
      <c r="AI65" s="156">
        <v>0</v>
      </c>
      <c r="AJ65" s="156">
        <v>0</v>
      </c>
      <c r="AK65" s="156">
        <v>0</v>
      </c>
      <c r="AL65" s="156">
        <v>0</v>
      </c>
      <c r="AM65" s="156">
        <v>2</v>
      </c>
      <c r="AN65" s="156">
        <v>0</v>
      </c>
      <c r="AO65" s="156">
        <v>0</v>
      </c>
      <c r="AP65" s="156">
        <v>2</v>
      </c>
      <c r="AQ65" s="156">
        <v>0</v>
      </c>
      <c r="AR65" s="156">
        <v>0</v>
      </c>
      <c r="AS65" s="156">
        <v>2</v>
      </c>
      <c r="AT65" s="156">
        <v>2</v>
      </c>
      <c r="AU65" s="156">
        <v>0</v>
      </c>
      <c r="AV65" s="156">
        <v>0</v>
      </c>
      <c r="AW65" s="156">
        <v>0</v>
      </c>
      <c r="AX65" s="156">
        <v>0</v>
      </c>
      <c r="AY65" s="156">
        <v>2</v>
      </c>
      <c r="AZ65" s="156">
        <v>2</v>
      </c>
      <c r="BA65" s="156">
        <v>0</v>
      </c>
      <c r="BB65" s="156">
        <v>0</v>
      </c>
      <c r="BC65" s="156">
        <v>0</v>
      </c>
      <c r="BD65" s="156">
        <v>0</v>
      </c>
      <c r="BE65" s="156">
        <v>2</v>
      </c>
      <c r="BF65" s="156">
        <v>0</v>
      </c>
      <c r="BG65" s="156">
        <v>0</v>
      </c>
      <c r="BH65" s="156">
        <v>2</v>
      </c>
      <c r="BI65" s="156">
        <v>0</v>
      </c>
      <c r="BJ65" s="156">
        <v>0</v>
      </c>
      <c r="BK65" s="156">
        <v>0</v>
      </c>
      <c r="BL65" s="156">
        <v>2</v>
      </c>
      <c r="BM65" s="156">
        <v>0</v>
      </c>
      <c r="BN65" s="156">
        <v>0</v>
      </c>
      <c r="BO65" s="156">
        <v>0</v>
      </c>
      <c r="BP65" s="156">
        <v>0</v>
      </c>
      <c r="BQ65" s="156">
        <v>0</v>
      </c>
      <c r="BR65" s="156">
        <v>0</v>
      </c>
      <c r="BS65" s="156">
        <v>0</v>
      </c>
      <c r="BT65" s="156">
        <v>0</v>
      </c>
      <c r="BU65" s="156">
        <v>0</v>
      </c>
      <c r="BV65" s="156">
        <v>0</v>
      </c>
      <c r="BW65" s="156">
        <v>0</v>
      </c>
      <c r="BX65" s="156">
        <v>0</v>
      </c>
      <c r="BY65" s="156">
        <v>0</v>
      </c>
      <c r="BZ65" s="156">
        <v>0</v>
      </c>
      <c r="CA65" s="156">
        <v>0</v>
      </c>
      <c r="CB65" s="156">
        <v>0</v>
      </c>
      <c r="CC65" s="156">
        <v>0</v>
      </c>
      <c r="CD65" s="156">
        <v>1</v>
      </c>
      <c r="CE65" s="156">
        <v>1</v>
      </c>
      <c r="CF65" s="156">
        <v>2</v>
      </c>
      <c r="CG65" s="156">
        <v>0</v>
      </c>
      <c r="CH65" s="156">
        <v>2</v>
      </c>
      <c r="CI65" s="156">
        <v>0</v>
      </c>
      <c r="CJ65" s="156">
        <v>2</v>
      </c>
      <c r="CK65" s="156">
        <v>1</v>
      </c>
      <c r="CL65" s="156">
        <v>1</v>
      </c>
      <c r="CM65" s="156">
        <v>0</v>
      </c>
      <c r="CN65" s="156">
        <v>0</v>
      </c>
      <c r="CO65" s="156">
        <v>0</v>
      </c>
      <c r="CP65" s="156">
        <v>0</v>
      </c>
      <c r="CQ65" s="156">
        <v>0</v>
      </c>
      <c r="CR65" s="156"/>
      <c r="CS65" s="156">
        <v>2</v>
      </c>
      <c r="CT65" s="156">
        <v>2</v>
      </c>
      <c r="CU65" s="156">
        <v>0</v>
      </c>
      <c r="CV65" s="156">
        <v>0</v>
      </c>
      <c r="CW65" s="156">
        <v>0</v>
      </c>
      <c r="CX65" s="156">
        <v>0</v>
      </c>
      <c r="CY65" s="156">
        <v>0</v>
      </c>
      <c r="CZ65" s="156">
        <v>0</v>
      </c>
      <c r="DA65" s="156"/>
      <c r="DB65" s="156">
        <v>2</v>
      </c>
      <c r="DC65" s="156">
        <v>0</v>
      </c>
      <c r="DD65" s="156">
        <v>0</v>
      </c>
      <c r="DE65" s="156">
        <v>0</v>
      </c>
      <c r="DF65" s="156">
        <v>0</v>
      </c>
      <c r="DG65" s="156">
        <v>0</v>
      </c>
      <c r="DH65" s="156">
        <v>0</v>
      </c>
      <c r="DI65" s="156">
        <v>2</v>
      </c>
      <c r="DJ65" s="156"/>
      <c r="DK65" s="156">
        <v>2</v>
      </c>
      <c r="DL65" s="156">
        <v>2</v>
      </c>
      <c r="DM65" s="156">
        <v>0</v>
      </c>
      <c r="DN65" s="156">
        <v>0</v>
      </c>
      <c r="DO65" s="156">
        <v>0</v>
      </c>
      <c r="DP65" s="156">
        <v>0</v>
      </c>
      <c r="DQ65" s="156">
        <v>0</v>
      </c>
      <c r="DR65" s="156">
        <v>0</v>
      </c>
      <c r="DS65" s="156"/>
      <c r="DT65" s="156">
        <v>2</v>
      </c>
      <c r="DU65" s="156">
        <v>2</v>
      </c>
      <c r="DV65" s="156">
        <v>0</v>
      </c>
      <c r="DW65" s="156">
        <v>0</v>
      </c>
      <c r="DX65" s="156">
        <v>0</v>
      </c>
      <c r="DY65" s="156">
        <v>0</v>
      </c>
      <c r="DZ65" s="156">
        <v>0</v>
      </c>
      <c r="EA65" s="156">
        <v>0</v>
      </c>
      <c r="EB65" s="156"/>
    </row>
    <row r="66" spans="1:132" ht="15" customHeight="1" x14ac:dyDescent="0.15">
      <c r="A66" s="150"/>
      <c r="B66" s="236"/>
      <c r="C66" s="152" t="s">
        <v>852</v>
      </c>
      <c r="D66" s="156">
        <v>24</v>
      </c>
      <c r="E66" s="156">
        <v>2</v>
      </c>
      <c r="F66" s="156">
        <v>3</v>
      </c>
      <c r="G66" s="156">
        <v>8</v>
      </c>
      <c r="H66" s="156">
        <v>3</v>
      </c>
      <c r="I66" s="156">
        <v>7</v>
      </c>
      <c r="J66" s="156">
        <v>0</v>
      </c>
      <c r="K66" s="156">
        <v>1</v>
      </c>
      <c r="L66" s="156">
        <v>0</v>
      </c>
      <c r="M66" s="156">
        <v>0</v>
      </c>
      <c r="N66" s="156">
        <v>0</v>
      </c>
      <c r="O66" s="156">
        <v>0</v>
      </c>
      <c r="P66" s="156">
        <v>24</v>
      </c>
      <c r="Q66" s="156">
        <v>12</v>
      </c>
      <c r="R66" s="156">
        <v>9</v>
      </c>
      <c r="S66" s="156">
        <v>3</v>
      </c>
      <c r="T66" s="156">
        <v>0</v>
      </c>
      <c r="U66" s="156">
        <v>0</v>
      </c>
      <c r="V66" s="156">
        <v>0</v>
      </c>
      <c r="W66" s="156">
        <v>0</v>
      </c>
      <c r="X66" s="156">
        <v>0</v>
      </c>
      <c r="Y66" s="156">
        <v>0</v>
      </c>
      <c r="Z66" s="156">
        <v>0</v>
      </c>
      <c r="AA66" s="156">
        <v>24</v>
      </c>
      <c r="AB66" s="156">
        <v>17</v>
      </c>
      <c r="AC66" s="156">
        <v>0</v>
      </c>
      <c r="AD66" s="156">
        <v>1</v>
      </c>
      <c r="AE66" s="156">
        <v>4</v>
      </c>
      <c r="AF66" s="156">
        <v>2</v>
      </c>
      <c r="AG66" s="156">
        <v>24</v>
      </c>
      <c r="AH66" s="156">
        <v>18</v>
      </c>
      <c r="AI66" s="156">
        <v>1</v>
      </c>
      <c r="AJ66" s="156">
        <v>1</v>
      </c>
      <c r="AK66" s="156">
        <v>2</v>
      </c>
      <c r="AL66" s="156">
        <v>2</v>
      </c>
      <c r="AM66" s="156">
        <v>24</v>
      </c>
      <c r="AN66" s="156">
        <v>12</v>
      </c>
      <c r="AO66" s="156">
        <v>1</v>
      </c>
      <c r="AP66" s="156">
        <v>7</v>
      </c>
      <c r="AQ66" s="156">
        <v>1</v>
      </c>
      <c r="AR66" s="156">
        <v>3</v>
      </c>
      <c r="AS66" s="156">
        <v>24</v>
      </c>
      <c r="AT66" s="156">
        <v>21</v>
      </c>
      <c r="AU66" s="156">
        <v>1</v>
      </c>
      <c r="AV66" s="156">
        <v>0</v>
      </c>
      <c r="AW66" s="156">
        <v>0</v>
      </c>
      <c r="AX66" s="156">
        <v>2</v>
      </c>
      <c r="AY66" s="156">
        <v>24</v>
      </c>
      <c r="AZ66" s="156">
        <v>19</v>
      </c>
      <c r="BA66" s="156">
        <v>1</v>
      </c>
      <c r="BB66" s="156">
        <v>0</v>
      </c>
      <c r="BC66" s="156">
        <v>2</v>
      </c>
      <c r="BD66" s="156">
        <v>2</v>
      </c>
      <c r="BE66" s="156">
        <v>24</v>
      </c>
      <c r="BF66" s="156">
        <v>2</v>
      </c>
      <c r="BG66" s="156">
        <v>16</v>
      </c>
      <c r="BH66" s="156">
        <v>6</v>
      </c>
      <c r="BI66" s="156">
        <v>0</v>
      </c>
      <c r="BJ66" s="156">
        <v>0</v>
      </c>
      <c r="BK66" s="156">
        <v>0</v>
      </c>
      <c r="BL66" s="156">
        <v>24</v>
      </c>
      <c r="BM66" s="156">
        <v>19</v>
      </c>
      <c r="BN66" s="156">
        <v>0</v>
      </c>
      <c r="BO66" s="156">
        <v>0</v>
      </c>
      <c r="BP66" s="156">
        <v>0</v>
      </c>
      <c r="BQ66" s="156">
        <v>0</v>
      </c>
      <c r="BR66" s="156">
        <v>0</v>
      </c>
      <c r="BS66" s="156">
        <v>1</v>
      </c>
      <c r="BT66" s="156">
        <v>0</v>
      </c>
      <c r="BU66" s="156">
        <v>0</v>
      </c>
      <c r="BV66" s="156">
        <v>0</v>
      </c>
      <c r="BW66" s="156">
        <v>0</v>
      </c>
      <c r="BX66" s="156">
        <v>0</v>
      </c>
      <c r="BY66" s="156">
        <v>0</v>
      </c>
      <c r="BZ66" s="156">
        <v>0</v>
      </c>
      <c r="CA66" s="156">
        <v>0</v>
      </c>
      <c r="CB66" s="156">
        <v>0</v>
      </c>
      <c r="CC66" s="156">
        <v>0</v>
      </c>
      <c r="CD66" s="156">
        <v>1</v>
      </c>
      <c r="CE66" s="156">
        <v>3</v>
      </c>
      <c r="CF66" s="156">
        <v>24</v>
      </c>
      <c r="CG66" s="156">
        <v>8</v>
      </c>
      <c r="CH66" s="156">
        <v>16</v>
      </c>
      <c r="CI66" s="156">
        <v>0</v>
      </c>
      <c r="CJ66" s="156">
        <v>24</v>
      </c>
      <c r="CK66" s="156">
        <v>4</v>
      </c>
      <c r="CL66" s="156">
        <v>16</v>
      </c>
      <c r="CM66" s="156">
        <v>0</v>
      </c>
      <c r="CN66" s="156">
        <v>0</v>
      </c>
      <c r="CO66" s="156">
        <v>0</v>
      </c>
      <c r="CP66" s="156">
        <v>0</v>
      </c>
      <c r="CQ66" s="156">
        <v>4</v>
      </c>
      <c r="CR66" s="156"/>
      <c r="CS66" s="156">
        <v>24</v>
      </c>
      <c r="CT66" s="156">
        <v>20</v>
      </c>
      <c r="CU66" s="156">
        <v>0</v>
      </c>
      <c r="CV66" s="156">
        <v>0</v>
      </c>
      <c r="CW66" s="156">
        <v>0</v>
      </c>
      <c r="CX66" s="156">
        <v>0</v>
      </c>
      <c r="CY66" s="156">
        <v>0</v>
      </c>
      <c r="CZ66" s="156">
        <v>4</v>
      </c>
      <c r="DA66" s="156"/>
      <c r="DB66" s="156">
        <v>24</v>
      </c>
      <c r="DC66" s="156">
        <v>6</v>
      </c>
      <c r="DD66" s="156">
        <v>12</v>
      </c>
      <c r="DE66" s="156">
        <v>1</v>
      </c>
      <c r="DF66" s="156">
        <v>0</v>
      </c>
      <c r="DG66" s="156">
        <v>0</v>
      </c>
      <c r="DH66" s="156">
        <v>0</v>
      </c>
      <c r="DI66" s="156">
        <v>5</v>
      </c>
      <c r="DJ66" s="156"/>
      <c r="DK66" s="156">
        <v>24</v>
      </c>
      <c r="DL66" s="156">
        <v>23</v>
      </c>
      <c r="DM66" s="156">
        <v>0</v>
      </c>
      <c r="DN66" s="156">
        <v>0</v>
      </c>
      <c r="DO66" s="156">
        <v>0</v>
      </c>
      <c r="DP66" s="156">
        <v>1</v>
      </c>
      <c r="DQ66" s="156">
        <v>0</v>
      </c>
      <c r="DR66" s="156">
        <v>0</v>
      </c>
      <c r="DS66" s="156"/>
      <c r="DT66" s="156">
        <v>24</v>
      </c>
      <c r="DU66" s="156">
        <v>24</v>
      </c>
      <c r="DV66" s="156">
        <v>0</v>
      </c>
      <c r="DW66" s="156">
        <v>0</v>
      </c>
      <c r="DX66" s="156">
        <v>0</v>
      </c>
      <c r="DY66" s="156">
        <v>0</v>
      </c>
      <c r="DZ66" s="156">
        <v>0</v>
      </c>
      <c r="EA66" s="156">
        <v>0</v>
      </c>
      <c r="EB66" s="156"/>
    </row>
    <row r="67" spans="1:132" ht="15" customHeight="1" x14ac:dyDescent="0.15">
      <c r="A67" s="150"/>
      <c r="B67" s="242" t="s">
        <v>968</v>
      </c>
      <c r="C67" s="243" t="s">
        <v>847</v>
      </c>
      <c r="D67" s="156">
        <v>11</v>
      </c>
      <c r="E67" s="156">
        <v>2</v>
      </c>
      <c r="F67" s="156">
        <v>2</v>
      </c>
      <c r="G67" s="156">
        <v>2</v>
      </c>
      <c r="H67" s="156">
        <v>3</v>
      </c>
      <c r="I67" s="156">
        <v>0</v>
      </c>
      <c r="J67" s="156">
        <v>0</v>
      </c>
      <c r="K67" s="156">
        <v>0</v>
      </c>
      <c r="L67" s="156">
        <v>0</v>
      </c>
      <c r="M67" s="156">
        <v>0</v>
      </c>
      <c r="N67" s="156">
        <v>2</v>
      </c>
      <c r="O67" s="156">
        <v>0</v>
      </c>
      <c r="P67" s="156">
        <v>11</v>
      </c>
      <c r="Q67" s="156">
        <v>4</v>
      </c>
      <c r="R67" s="156">
        <v>4</v>
      </c>
      <c r="S67" s="156">
        <v>1</v>
      </c>
      <c r="T67" s="156">
        <v>0</v>
      </c>
      <c r="U67" s="156">
        <v>0</v>
      </c>
      <c r="V67" s="156">
        <v>0</v>
      </c>
      <c r="W67" s="156">
        <v>0</v>
      </c>
      <c r="X67" s="156">
        <v>0</v>
      </c>
      <c r="Y67" s="156">
        <v>2</v>
      </c>
      <c r="Z67" s="156">
        <v>0</v>
      </c>
      <c r="AA67" s="156">
        <v>11</v>
      </c>
      <c r="AB67" s="156">
        <v>10</v>
      </c>
      <c r="AC67" s="156">
        <v>1</v>
      </c>
      <c r="AD67" s="156">
        <v>0</v>
      </c>
      <c r="AE67" s="156">
        <v>0</v>
      </c>
      <c r="AF67" s="156">
        <v>0</v>
      </c>
      <c r="AG67" s="156">
        <v>11</v>
      </c>
      <c r="AH67" s="156">
        <v>11</v>
      </c>
      <c r="AI67" s="156">
        <v>0</v>
      </c>
      <c r="AJ67" s="156">
        <v>0</v>
      </c>
      <c r="AK67" s="156">
        <v>0</v>
      </c>
      <c r="AL67" s="156">
        <v>0</v>
      </c>
      <c r="AM67" s="156">
        <v>11</v>
      </c>
      <c r="AN67" s="156">
        <v>6</v>
      </c>
      <c r="AO67" s="156">
        <v>0</v>
      </c>
      <c r="AP67" s="156">
        <v>3</v>
      </c>
      <c r="AQ67" s="156">
        <v>2</v>
      </c>
      <c r="AR67" s="156">
        <v>0</v>
      </c>
      <c r="AS67" s="156">
        <v>11</v>
      </c>
      <c r="AT67" s="156">
        <v>11</v>
      </c>
      <c r="AU67" s="156">
        <v>0</v>
      </c>
      <c r="AV67" s="156">
        <v>0</v>
      </c>
      <c r="AW67" s="156">
        <v>0</v>
      </c>
      <c r="AX67" s="156">
        <v>0</v>
      </c>
      <c r="AY67" s="156">
        <v>11</v>
      </c>
      <c r="AZ67" s="156">
        <v>11</v>
      </c>
      <c r="BA67" s="156">
        <v>0</v>
      </c>
      <c r="BB67" s="156">
        <v>0</v>
      </c>
      <c r="BC67" s="156">
        <v>0</v>
      </c>
      <c r="BD67" s="156">
        <v>0</v>
      </c>
      <c r="BE67" s="156">
        <v>11</v>
      </c>
      <c r="BF67" s="156">
        <v>0</v>
      </c>
      <c r="BG67" s="156">
        <v>8</v>
      </c>
      <c r="BH67" s="156">
        <v>2</v>
      </c>
      <c r="BI67" s="156">
        <v>1</v>
      </c>
      <c r="BJ67" s="156">
        <v>0</v>
      </c>
      <c r="BK67" s="156">
        <v>0</v>
      </c>
      <c r="BL67" s="156">
        <v>11</v>
      </c>
      <c r="BM67" s="156">
        <v>8</v>
      </c>
      <c r="BN67" s="156">
        <v>0</v>
      </c>
      <c r="BO67" s="156">
        <v>0</v>
      </c>
      <c r="BP67" s="156">
        <v>0</v>
      </c>
      <c r="BQ67" s="156">
        <v>0</v>
      </c>
      <c r="BR67" s="156">
        <v>0</v>
      </c>
      <c r="BS67" s="156">
        <v>0</v>
      </c>
      <c r="BT67" s="156">
        <v>0</v>
      </c>
      <c r="BU67" s="156">
        <v>1</v>
      </c>
      <c r="BV67" s="156">
        <v>1</v>
      </c>
      <c r="BW67" s="156">
        <v>0</v>
      </c>
      <c r="BX67" s="156">
        <v>0</v>
      </c>
      <c r="BY67" s="156">
        <v>0</v>
      </c>
      <c r="BZ67" s="156">
        <v>0</v>
      </c>
      <c r="CA67" s="156">
        <v>0</v>
      </c>
      <c r="CB67" s="156">
        <v>0</v>
      </c>
      <c r="CC67" s="156">
        <v>0</v>
      </c>
      <c r="CD67" s="156">
        <v>1</v>
      </c>
      <c r="CE67" s="156">
        <v>0</v>
      </c>
      <c r="CF67" s="156">
        <v>11</v>
      </c>
      <c r="CG67" s="156">
        <v>5</v>
      </c>
      <c r="CH67" s="156">
        <v>6</v>
      </c>
      <c r="CI67" s="156">
        <v>0</v>
      </c>
      <c r="CJ67" s="156">
        <v>5</v>
      </c>
      <c r="CK67" s="156">
        <v>0</v>
      </c>
      <c r="CL67" s="156">
        <v>4</v>
      </c>
      <c r="CM67" s="156">
        <v>0</v>
      </c>
      <c r="CN67" s="156">
        <v>0</v>
      </c>
      <c r="CO67" s="156">
        <v>0</v>
      </c>
      <c r="CP67" s="156">
        <v>0</v>
      </c>
      <c r="CQ67" s="156">
        <v>1</v>
      </c>
      <c r="CR67" s="156"/>
      <c r="CS67" s="156">
        <v>5</v>
      </c>
      <c r="CT67" s="156">
        <v>4</v>
      </c>
      <c r="CU67" s="156">
        <v>0</v>
      </c>
      <c r="CV67" s="156">
        <v>0</v>
      </c>
      <c r="CW67" s="156">
        <v>0</v>
      </c>
      <c r="CX67" s="156">
        <v>0</v>
      </c>
      <c r="CY67" s="156">
        <v>0</v>
      </c>
      <c r="CZ67" s="156">
        <v>1</v>
      </c>
      <c r="DA67" s="156"/>
      <c r="DB67" s="156">
        <v>5</v>
      </c>
      <c r="DC67" s="156">
        <v>2</v>
      </c>
      <c r="DD67" s="156">
        <v>3</v>
      </c>
      <c r="DE67" s="156">
        <v>0</v>
      </c>
      <c r="DF67" s="156">
        <v>0</v>
      </c>
      <c r="DG67" s="156">
        <v>0</v>
      </c>
      <c r="DH67" s="156">
        <v>0</v>
      </c>
      <c r="DI67" s="156">
        <v>0</v>
      </c>
      <c r="DJ67" s="156"/>
      <c r="DK67" s="156">
        <v>5</v>
      </c>
      <c r="DL67" s="156">
        <v>4</v>
      </c>
      <c r="DM67" s="156">
        <v>1</v>
      </c>
      <c r="DN67" s="156">
        <v>0</v>
      </c>
      <c r="DO67" s="156">
        <v>0</v>
      </c>
      <c r="DP67" s="156">
        <v>0</v>
      </c>
      <c r="DQ67" s="156">
        <v>0</v>
      </c>
      <c r="DR67" s="156">
        <v>0</v>
      </c>
      <c r="DS67" s="156"/>
      <c r="DT67" s="156">
        <v>5</v>
      </c>
      <c r="DU67" s="156">
        <v>5</v>
      </c>
      <c r="DV67" s="156">
        <v>0</v>
      </c>
      <c r="DW67" s="156">
        <v>0</v>
      </c>
      <c r="DX67" s="156">
        <v>0</v>
      </c>
      <c r="DY67" s="156">
        <v>0</v>
      </c>
      <c r="DZ67" s="156">
        <v>0</v>
      </c>
      <c r="EA67" s="156">
        <v>0</v>
      </c>
      <c r="EB67" s="156"/>
    </row>
    <row r="68" spans="1:132" ht="15" customHeight="1" x14ac:dyDescent="0.15">
      <c r="A68" s="150"/>
      <c r="B68" s="150"/>
      <c r="C68" s="244" t="s">
        <v>848</v>
      </c>
      <c r="D68" s="156">
        <v>14</v>
      </c>
      <c r="E68" s="156">
        <v>1</v>
      </c>
      <c r="F68" s="156">
        <v>3</v>
      </c>
      <c r="G68" s="156">
        <v>7</v>
      </c>
      <c r="H68" s="156">
        <v>2</v>
      </c>
      <c r="I68" s="156">
        <v>1</v>
      </c>
      <c r="J68" s="156">
        <v>0</v>
      </c>
      <c r="K68" s="156">
        <v>0</v>
      </c>
      <c r="L68" s="156">
        <v>0</v>
      </c>
      <c r="M68" s="156">
        <v>0</v>
      </c>
      <c r="N68" s="156">
        <v>0</v>
      </c>
      <c r="O68" s="156">
        <v>0</v>
      </c>
      <c r="P68" s="156">
        <v>14</v>
      </c>
      <c r="Q68" s="156">
        <v>8</v>
      </c>
      <c r="R68" s="156">
        <v>3</v>
      </c>
      <c r="S68" s="156">
        <v>2</v>
      </c>
      <c r="T68" s="156">
        <v>1</v>
      </c>
      <c r="U68" s="156">
        <v>0</v>
      </c>
      <c r="V68" s="156">
        <v>0</v>
      </c>
      <c r="W68" s="156">
        <v>0</v>
      </c>
      <c r="X68" s="156">
        <v>0</v>
      </c>
      <c r="Y68" s="156">
        <v>0</v>
      </c>
      <c r="Z68" s="156">
        <v>0</v>
      </c>
      <c r="AA68" s="156">
        <v>14</v>
      </c>
      <c r="AB68" s="156">
        <v>11</v>
      </c>
      <c r="AC68" s="156">
        <v>0</v>
      </c>
      <c r="AD68" s="156">
        <v>0</v>
      </c>
      <c r="AE68" s="156">
        <v>3</v>
      </c>
      <c r="AF68" s="156">
        <v>0</v>
      </c>
      <c r="AG68" s="156">
        <v>14</v>
      </c>
      <c r="AH68" s="156">
        <v>11</v>
      </c>
      <c r="AI68" s="156">
        <v>0</v>
      </c>
      <c r="AJ68" s="156">
        <v>0</v>
      </c>
      <c r="AK68" s="156">
        <v>3</v>
      </c>
      <c r="AL68" s="156">
        <v>0</v>
      </c>
      <c r="AM68" s="156">
        <v>14</v>
      </c>
      <c r="AN68" s="156">
        <v>7</v>
      </c>
      <c r="AO68" s="156">
        <v>0</v>
      </c>
      <c r="AP68" s="156">
        <v>5</v>
      </c>
      <c r="AQ68" s="156">
        <v>1</v>
      </c>
      <c r="AR68" s="156">
        <v>1</v>
      </c>
      <c r="AS68" s="156">
        <v>14</v>
      </c>
      <c r="AT68" s="156">
        <v>13</v>
      </c>
      <c r="AU68" s="156">
        <v>0</v>
      </c>
      <c r="AV68" s="156">
        <v>0</v>
      </c>
      <c r="AW68" s="156">
        <v>1</v>
      </c>
      <c r="AX68" s="156">
        <v>0</v>
      </c>
      <c r="AY68" s="156">
        <v>14</v>
      </c>
      <c r="AZ68" s="156">
        <v>13</v>
      </c>
      <c r="BA68" s="156">
        <v>0</v>
      </c>
      <c r="BB68" s="156">
        <v>0</v>
      </c>
      <c r="BC68" s="156">
        <v>1</v>
      </c>
      <c r="BD68" s="156">
        <v>0</v>
      </c>
      <c r="BE68" s="156">
        <v>14</v>
      </c>
      <c r="BF68" s="156">
        <v>0</v>
      </c>
      <c r="BG68" s="156">
        <v>10</v>
      </c>
      <c r="BH68" s="156">
        <v>4</v>
      </c>
      <c r="BI68" s="156">
        <v>0</v>
      </c>
      <c r="BJ68" s="156">
        <v>0</v>
      </c>
      <c r="BK68" s="156">
        <v>0</v>
      </c>
      <c r="BL68" s="156">
        <v>14</v>
      </c>
      <c r="BM68" s="156">
        <v>9</v>
      </c>
      <c r="BN68" s="156">
        <v>0</v>
      </c>
      <c r="BO68" s="156">
        <v>0</v>
      </c>
      <c r="BP68" s="156">
        <v>0</v>
      </c>
      <c r="BQ68" s="156">
        <v>0</v>
      </c>
      <c r="BR68" s="156">
        <v>0</v>
      </c>
      <c r="BS68" s="156">
        <v>0</v>
      </c>
      <c r="BT68" s="156">
        <v>0</v>
      </c>
      <c r="BU68" s="156">
        <v>0</v>
      </c>
      <c r="BV68" s="156">
        <v>0</v>
      </c>
      <c r="BW68" s="156">
        <v>0</v>
      </c>
      <c r="BX68" s="156">
        <v>0</v>
      </c>
      <c r="BY68" s="156">
        <v>0</v>
      </c>
      <c r="BZ68" s="156">
        <v>0</v>
      </c>
      <c r="CA68" s="156">
        <v>0</v>
      </c>
      <c r="CB68" s="156">
        <v>0</v>
      </c>
      <c r="CC68" s="156">
        <v>0</v>
      </c>
      <c r="CD68" s="156">
        <v>2</v>
      </c>
      <c r="CE68" s="156">
        <v>3</v>
      </c>
      <c r="CF68" s="156">
        <v>14</v>
      </c>
      <c r="CG68" s="156">
        <v>6</v>
      </c>
      <c r="CH68" s="156">
        <v>8</v>
      </c>
      <c r="CI68" s="156">
        <v>0</v>
      </c>
      <c r="CJ68" s="156">
        <v>14</v>
      </c>
      <c r="CK68" s="156">
        <v>3</v>
      </c>
      <c r="CL68" s="156">
        <v>9</v>
      </c>
      <c r="CM68" s="156">
        <v>0</v>
      </c>
      <c r="CN68" s="156">
        <v>0</v>
      </c>
      <c r="CO68" s="156">
        <v>0</v>
      </c>
      <c r="CP68" s="156">
        <v>0</v>
      </c>
      <c r="CQ68" s="156">
        <v>2</v>
      </c>
      <c r="CR68" s="156"/>
      <c r="CS68" s="156">
        <v>14</v>
      </c>
      <c r="CT68" s="156">
        <v>12</v>
      </c>
      <c r="CU68" s="156">
        <v>0</v>
      </c>
      <c r="CV68" s="156">
        <v>0</v>
      </c>
      <c r="CW68" s="156">
        <v>0</v>
      </c>
      <c r="CX68" s="156">
        <v>0</v>
      </c>
      <c r="CY68" s="156">
        <v>0</v>
      </c>
      <c r="CZ68" s="156">
        <v>2</v>
      </c>
      <c r="DA68" s="156"/>
      <c r="DB68" s="156">
        <v>14</v>
      </c>
      <c r="DC68" s="156">
        <v>7</v>
      </c>
      <c r="DD68" s="156">
        <v>5</v>
      </c>
      <c r="DE68" s="156">
        <v>0</v>
      </c>
      <c r="DF68" s="156">
        <v>0</v>
      </c>
      <c r="DG68" s="156">
        <v>0</v>
      </c>
      <c r="DH68" s="156">
        <v>0</v>
      </c>
      <c r="DI68" s="156">
        <v>2</v>
      </c>
      <c r="DJ68" s="156"/>
      <c r="DK68" s="156">
        <v>14</v>
      </c>
      <c r="DL68" s="156">
        <v>14</v>
      </c>
      <c r="DM68" s="156">
        <v>0</v>
      </c>
      <c r="DN68" s="156">
        <v>0</v>
      </c>
      <c r="DO68" s="156">
        <v>0</v>
      </c>
      <c r="DP68" s="156">
        <v>0</v>
      </c>
      <c r="DQ68" s="156">
        <v>0</v>
      </c>
      <c r="DR68" s="156">
        <v>0</v>
      </c>
      <c r="DS68" s="156"/>
      <c r="DT68" s="156">
        <v>14</v>
      </c>
      <c r="DU68" s="156">
        <v>13</v>
      </c>
      <c r="DV68" s="156">
        <v>1</v>
      </c>
      <c r="DW68" s="156">
        <v>0</v>
      </c>
      <c r="DX68" s="156">
        <v>0</v>
      </c>
      <c r="DY68" s="156">
        <v>0</v>
      </c>
      <c r="DZ68" s="156">
        <v>0</v>
      </c>
      <c r="EA68" s="156">
        <v>0</v>
      </c>
      <c r="EB68" s="156"/>
    </row>
    <row r="69" spans="1:132" ht="15" customHeight="1" x14ac:dyDescent="0.15">
      <c r="A69" s="150"/>
      <c r="B69" s="150"/>
      <c r="C69" s="244" t="s">
        <v>849</v>
      </c>
      <c r="D69" s="156">
        <v>9</v>
      </c>
      <c r="E69" s="156">
        <v>0</v>
      </c>
      <c r="F69" s="156">
        <v>1</v>
      </c>
      <c r="G69" s="156">
        <v>1</v>
      </c>
      <c r="H69" s="156">
        <v>3</v>
      </c>
      <c r="I69" s="156">
        <v>3</v>
      </c>
      <c r="J69" s="156">
        <v>1</v>
      </c>
      <c r="K69" s="156">
        <v>0</v>
      </c>
      <c r="L69" s="156">
        <v>0</v>
      </c>
      <c r="M69" s="156">
        <v>0</v>
      </c>
      <c r="N69" s="156">
        <v>0</v>
      </c>
      <c r="O69" s="156">
        <v>0</v>
      </c>
      <c r="P69" s="156">
        <v>9</v>
      </c>
      <c r="Q69" s="156">
        <v>5</v>
      </c>
      <c r="R69" s="156">
        <v>2</v>
      </c>
      <c r="S69" s="156">
        <v>1</v>
      </c>
      <c r="T69" s="156">
        <v>1</v>
      </c>
      <c r="U69" s="156">
        <v>0</v>
      </c>
      <c r="V69" s="156">
        <v>0</v>
      </c>
      <c r="W69" s="156">
        <v>0</v>
      </c>
      <c r="X69" s="156">
        <v>0</v>
      </c>
      <c r="Y69" s="156">
        <v>0</v>
      </c>
      <c r="Z69" s="156">
        <v>0</v>
      </c>
      <c r="AA69" s="156">
        <v>9</v>
      </c>
      <c r="AB69" s="156">
        <v>8</v>
      </c>
      <c r="AC69" s="156">
        <v>0</v>
      </c>
      <c r="AD69" s="156">
        <v>0</v>
      </c>
      <c r="AE69" s="156">
        <v>1</v>
      </c>
      <c r="AF69" s="156">
        <v>0</v>
      </c>
      <c r="AG69" s="156">
        <v>9</v>
      </c>
      <c r="AH69" s="156">
        <v>9</v>
      </c>
      <c r="AI69" s="156">
        <v>0</v>
      </c>
      <c r="AJ69" s="156">
        <v>0</v>
      </c>
      <c r="AK69" s="156">
        <v>0</v>
      </c>
      <c r="AL69" s="156">
        <v>0</v>
      </c>
      <c r="AM69" s="156">
        <v>9</v>
      </c>
      <c r="AN69" s="156">
        <v>0</v>
      </c>
      <c r="AO69" s="156">
        <v>0</v>
      </c>
      <c r="AP69" s="156">
        <v>7</v>
      </c>
      <c r="AQ69" s="156">
        <v>2</v>
      </c>
      <c r="AR69" s="156">
        <v>0</v>
      </c>
      <c r="AS69" s="156">
        <v>9</v>
      </c>
      <c r="AT69" s="156">
        <v>9</v>
      </c>
      <c r="AU69" s="156">
        <v>0</v>
      </c>
      <c r="AV69" s="156">
        <v>0</v>
      </c>
      <c r="AW69" s="156">
        <v>0</v>
      </c>
      <c r="AX69" s="156">
        <v>0</v>
      </c>
      <c r="AY69" s="156">
        <v>9</v>
      </c>
      <c r="AZ69" s="156">
        <v>8</v>
      </c>
      <c r="BA69" s="156">
        <v>0</v>
      </c>
      <c r="BB69" s="156">
        <v>0</v>
      </c>
      <c r="BC69" s="156">
        <v>1</v>
      </c>
      <c r="BD69" s="156">
        <v>0</v>
      </c>
      <c r="BE69" s="156">
        <v>9</v>
      </c>
      <c r="BF69" s="156">
        <v>0</v>
      </c>
      <c r="BG69" s="156">
        <v>7</v>
      </c>
      <c r="BH69" s="156">
        <v>2</v>
      </c>
      <c r="BI69" s="156">
        <v>0</v>
      </c>
      <c r="BJ69" s="156">
        <v>0</v>
      </c>
      <c r="BK69" s="156">
        <v>0</v>
      </c>
      <c r="BL69" s="156">
        <v>9</v>
      </c>
      <c r="BM69" s="156">
        <v>8</v>
      </c>
      <c r="BN69" s="156">
        <v>0</v>
      </c>
      <c r="BO69" s="156">
        <v>0</v>
      </c>
      <c r="BP69" s="156">
        <v>0</v>
      </c>
      <c r="BQ69" s="156">
        <v>0</v>
      </c>
      <c r="BR69" s="156">
        <v>0</v>
      </c>
      <c r="BS69" s="156">
        <v>0</v>
      </c>
      <c r="BT69" s="156">
        <v>1</v>
      </c>
      <c r="BU69" s="156">
        <v>0</v>
      </c>
      <c r="BV69" s="156">
        <v>0</v>
      </c>
      <c r="BW69" s="156">
        <v>0</v>
      </c>
      <c r="BX69" s="156">
        <v>0</v>
      </c>
      <c r="BY69" s="156">
        <v>0</v>
      </c>
      <c r="BZ69" s="156">
        <v>0</v>
      </c>
      <c r="CA69" s="156">
        <v>0</v>
      </c>
      <c r="CB69" s="156">
        <v>0</v>
      </c>
      <c r="CC69" s="156">
        <v>0</v>
      </c>
      <c r="CD69" s="156">
        <v>0</v>
      </c>
      <c r="CE69" s="156">
        <v>0</v>
      </c>
      <c r="CF69" s="156">
        <v>9</v>
      </c>
      <c r="CG69" s="156">
        <v>3</v>
      </c>
      <c r="CH69" s="156">
        <v>6</v>
      </c>
      <c r="CI69" s="156">
        <v>0</v>
      </c>
      <c r="CJ69" s="156">
        <v>9</v>
      </c>
      <c r="CK69" s="156">
        <v>0</v>
      </c>
      <c r="CL69" s="156">
        <v>9</v>
      </c>
      <c r="CM69" s="156">
        <v>0</v>
      </c>
      <c r="CN69" s="156">
        <v>0</v>
      </c>
      <c r="CO69" s="156">
        <v>0</v>
      </c>
      <c r="CP69" s="156">
        <v>0</v>
      </c>
      <c r="CQ69" s="156">
        <v>0</v>
      </c>
      <c r="CR69" s="156"/>
      <c r="CS69" s="156">
        <v>9</v>
      </c>
      <c r="CT69" s="156">
        <v>6</v>
      </c>
      <c r="CU69" s="156">
        <v>0</v>
      </c>
      <c r="CV69" s="156">
        <v>0</v>
      </c>
      <c r="CW69" s="156">
        <v>0</v>
      </c>
      <c r="CX69" s="156">
        <v>0</v>
      </c>
      <c r="CY69" s="156">
        <v>0</v>
      </c>
      <c r="CZ69" s="156">
        <v>3</v>
      </c>
      <c r="DA69" s="156"/>
      <c r="DB69" s="156">
        <v>9</v>
      </c>
      <c r="DC69" s="156">
        <v>0</v>
      </c>
      <c r="DD69" s="156">
        <v>8</v>
      </c>
      <c r="DE69" s="156">
        <v>0</v>
      </c>
      <c r="DF69" s="156">
        <v>0</v>
      </c>
      <c r="DG69" s="156">
        <v>0</v>
      </c>
      <c r="DH69" s="156">
        <v>0</v>
      </c>
      <c r="DI69" s="156">
        <v>1</v>
      </c>
      <c r="DJ69" s="156"/>
      <c r="DK69" s="156">
        <v>9</v>
      </c>
      <c r="DL69" s="156">
        <v>8</v>
      </c>
      <c r="DM69" s="156">
        <v>1</v>
      </c>
      <c r="DN69" s="156">
        <v>0</v>
      </c>
      <c r="DO69" s="156">
        <v>0</v>
      </c>
      <c r="DP69" s="156">
        <v>0</v>
      </c>
      <c r="DQ69" s="156">
        <v>0</v>
      </c>
      <c r="DR69" s="156">
        <v>0</v>
      </c>
      <c r="DS69" s="156"/>
      <c r="DT69" s="156">
        <v>9</v>
      </c>
      <c r="DU69" s="156">
        <v>7</v>
      </c>
      <c r="DV69" s="156">
        <v>2</v>
      </c>
      <c r="DW69" s="156">
        <v>0</v>
      </c>
      <c r="DX69" s="156">
        <v>0</v>
      </c>
      <c r="DY69" s="156">
        <v>0</v>
      </c>
      <c r="DZ69" s="156">
        <v>0</v>
      </c>
      <c r="EA69" s="156">
        <v>0</v>
      </c>
      <c r="EB69" s="156"/>
    </row>
    <row r="70" spans="1:132" ht="15" customHeight="1" x14ac:dyDescent="0.15">
      <c r="A70" s="150"/>
      <c r="B70" s="150"/>
      <c r="C70" s="244" t="s">
        <v>850</v>
      </c>
      <c r="D70" s="156">
        <v>1</v>
      </c>
      <c r="E70" s="156">
        <v>0</v>
      </c>
      <c r="F70" s="156">
        <v>0</v>
      </c>
      <c r="G70" s="156">
        <v>0</v>
      </c>
      <c r="H70" s="156">
        <v>1</v>
      </c>
      <c r="I70" s="156">
        <v>0</v>
      </c>
      <c r="J70" s="156">
        <v>0</v>
      </c>
      <c r="K70" s="156">
        <v>0</v>
      </c>
      <c r="L70" s="156">
        <v>0</v>
      </c>
      <c r="M70" s="156">
        <v>0</v>
      </c>
      <c r="N70" s="156">
        <v>0</v>
      </c>
      <c r="O70" s="156">
        <v>0</v>
      </c>
      <c r="P70" s="156">
        <v>1</v>
      </c>
      <c r="Q70" s="156">
        <v>0</v>
      </c>
      <c r="R70" s="156">
        <v>1</v>
      </c>
      <c r="S70" s="156">
        <v>0</v>
      </c>
      <c r="T70" s="156">
        <v>0</v>
      </c>
      <c r="U70" s="156">
        <v>0</v>
      </c>
      <c r="V70" s="156">
        <v>0</v>
      </c>
      <c r="W70" s="156">
        <v>0</v>
      </c>
      <c r="X70" s="156">
        <v>0</v>
      </c>
      <c r="Y70" s="156">
        <v>0</v>
      </c>
      <c r="Z70" s="156">
        <v>0</v>
      </c>
      <c r="AA70" s="156">
        <v>1</v>
      </c>
      <c r="AB70" s="156">
        <v>0</v>
      </c>
      <c r="AC70" s="156">
        <v>1</v>
      </c>
      <c r="AD70" s="156">
        <v>0</v>
      </c>
      <c r="AE70" s="156">
        <v>0</v>
      </c>
      <c r="AF70" s="156">
        <v>0</v>
      </c>
      <c r="AG70" s="156">
        <v>1</v>
      </c>
      <c r="AH70" s="156">
        <v>1</v>
      </c>
      <c r="AI70" s="156">
        <v>0</v>
      </c>
      <c r="AJ70" s="156">
        <v>0</v>
      </c>
      <c r="AK70" s="156">
        <v>0</v>
      </c>
      <c r="AL70" s="156">
        <v>0</v>
      </c>
      <c r="AM70" s="156">
        <v>1</v>
      </c>
      <c r="AN70" s="156">
        <v>0</v>
      </c>
      <c r="AO70" s="156">
        <v>1</v>
      </c>
      <c r="AP70" s="156">
        <v>0</v>
      </c>
      <c r="AQ70" s="156">
        <v>0</v>
      </c>
      <c r="AR70" s="156">
        <v>0</v>
      </c>
      <c r="AS70" s="156">
        <v>1</v>
      </c>
      <c r="AT70" s="156">
        <v>1</v>
      </c>
      <c r="AU70" s="156">
        <v>0</v>
      </c>
      <c r="AV70" s="156">
        <v>0</v>
      </c>
      <c r="AW70" s="156">
        <v>0</v>
      </c>
      <c r="AX70" s="156">
        <v>0</v>
      </c>
      <c r="AY70" s="156">
        <v>1</v>
      </c>
      <c r="AZ70" s="156">
        <v>0</v>
      </c>
      <c r="BA70" s="156">
        <v>1</v>
      </c>
      <c r="BB70" s="156">
        <v>0</v>
      </c>
      <c r="BC70" s="156">
        <v>0</v>
      </c>
      <c r="BD70" s="156">
        <v>0</v>
      </c>
      <c r="BE70" s="156">
        <v>1</v>
      </c>
      <c r="BF70" s="156">
        <v>0</v>
      </c>
      <c r="BG70" s="156">
        <v>1</v>
      </c>
      <c r="BH70" s="156">
        <v>0</v>
      </c>
      <c r="BI70" s="156">
        <v>0</v>
      </c>
      <c r="BJ70" s="156">
        <v>0</v>
      </c>
      <c r="BK70" s="156">
        <v>0</v>
      </c>
      <c r="BL70" s="156">
        <v>1</v>
      </c>
      <c r="BM70" s="156">
        <v>1</v>
      </c>
      <c r="BN70" s="156">
        <v>0</v>
      </c>
      <c r="BO70" s="156">
        <v>0</v>
      </c>
      <c r="BP70" s="156">
        <v>0</v>
      </c>
      <c r="BQ70" s="156">
        <v>0</v>
      </c>
      <c r="BR70" s="156">
        <v>0</v>
      </c>
      <c r="BS70" s="156">
        <v>0</v>
      </c>
      <c r="BT70" s="156">
        <v>0</v>
      </c>
      <c r="BU70" s="156">
        <v>0</v>
      </c>
      <c r="BV70" s="156">
        <v>0</v>
      </c>
      <c r="BW70" s="156">
        <v>0</v>
      </c>
      <c r="BX70" s="156">
        <v>0</v>
      </c>
      <c r="BY70" s="156">
        <v>0</v>
      </c>
      <c r="BZ70" s="156">
        <v>0</v>
      </c>
      <c r="CA70" s="156">
        <v>0</v>
      </c>
      <c r="CB70" s="156">
        <v>0</v>
      </c>
      <c r="CC70" s="156">
        <v>0</v>
      </c>
      <c r="CD70" s="156">
        <v>0</v>
      </c>
      <c r="CE70" s="156">
        <v>0</v>
      </c>
      <c r="CF70" s="156">
        <v>1</v>
      </c>
      <c r="CG70" s="156">
        <v>0</v>
      </c>
      <c r="CH70" s="156">
        <v>1</v>
      </c>
      <c r="CI70" s="156">
        <v>0</v>
      </c>
      <c r="CJ70" s="156">
        <v>1</v>
      </c>
      <c r="CK70" s="156">
        <v>1</v>
      </c>
      <c r="CL70" s="156">
        <v>0</v>
      </c>
      <c r="CM70" s="156">
        <v>0</v>
      </c>
      <c r="CN70" s="156">
        <v>0</v>
      </c>
      <c r="CO70" s="156">
        <v>0</v>
      </c>
      <c r="CP70" s="156">
        <v>0</v>
      </c>
      <c r="CQ70" s="156">
        <v>0</v>
      </c>
      <c r="CR70" s="156"/>
      <c r="CS70" s="156">
        <v>1</v>
      </c>
      <c r="CT70" s="156">
        <v>1</v>
      </c>
      <c r="CU70" s="156">
        <v>0</v>
      </c>
      <c r="CV70" s="156">
        <v>0</v>
      </c>
      <c r="CW70" s="156">
        <v>0</v>
      </c>
      <c r="CX70" s="156">
        <v>0</v>
      </c>
      <c r="CY70" s="156">
        <v>0</v>
      </c>
      <c r="CZ70" s="156">
        <v>0</v>
      </c>
      <c r="DA70" s="156"/>
      <c r="DB70" s="156">
        <v>1</v>
      </c>
      <c r="DC70" s="156">
        <v>0</v>
      </c>
      <c r="DD70" s="156">
        <v>0</v>
      </c>
      <c r="DE70" s="156">
        <v>1</v>
      </c>
      <c r="DF70" s="156">
        <v>0</v>
      </c>
      <c r="DG70" s="156">
        <v>0</v>
      </c>
      <c r="DH70" s="156">
        <v>0</v>
      </c>
      <c r="DI70" s="156">
        <v>0</v>
      </c>
      <c r="DJ70" s="156"/>
      <c r="DK70" s="156">
        <v>1</v>
      </c>
      <c r="DL70" s="156">
        <v>1</v>
      </c>
      <c r="DM70" s="156">
        <v>0</v>
      </c>
      <c r="DN70" s="156">
        <v>0</v>
      </c>
      <c r="DO70" s="156">
        <v>0</v>
      </c>
      <c r="DP70" s="156">
        <v>0</v>
      </c>
      <c r="DQ70" s="156">
        <v>0</v>
      </c>
      <c r="DR70" s="156">
        <v>0</v>
      </c>
      <c r="DS70" s="156"/>
      <c r="DT70" s="156">
        <v>1</v>
      </c>
      <c r="DU70" s="156">
        <v>1</v>
      </c>
      <c r="DV70" s="156">
        <v>0</v>
      </c>
      <c r="DW70" s="156">
        <v>0</v>
      </c>
      <c r="DX70" s="156">
        <v>0</v>
      </c>
      <c r="DY70" s="156">
        <v>0</v>
      </c>
      <c r="DZ70" s="156">
        <v>0</v>
      </c>
      <c r="EA70" s="156">
        <v>0</v>
      </c>
      <c r="EB70" s="156"/>
    </row>
    <row r="71" spans="1:132" ht="15" customHeight="1" x14ac:dyDescent="0.15">
      <c r="A71" s="150"/>
      <c r="B71" s="150"/>
      <c r="C71" s="244" t="s">
        <v>720</v>
      </c>
      <c r="D71" s="156">
        <v>1</v>
      </c>
      <c r="E71" s="156">
        <v>0</v>
      </c>
      <c r="F71" s="156">
        <v>0</v>
      </c>
      <c r="G71" s="156">
        <v>0</v>
      </c>
      <c r="H71" s="156">
        <v>0</v>
      </c>
      <c r="I71" s="156">
        <v>0</v>
      </c>
      <c r="J71" s="156">
        <v>0</v>
      </c>
      <c r="K71" s="156">
        <v>0</v>
      </c>
      <c r="L71" s="156">
        <v>0</v>
      </c>
      <c r="M71" s="156">
        <v>0</v>
      </c>
      <c r="N71" s="156">
        <v>0</v>
      </c>
      <c r="O71" s="156">
        <v>1</v>
      </c>
      <c r="P71" s="156">
        <v>1</v>
      </c>
      <c r="Q71" s="156">
        <v>0</v>
      </c>
      <c r="R71" s="156">
        <v>0</v>
      </c>
      <c r="S71" s="156">
        <v>1</v>
      </c>
      <c r="T71" s="156">
        <v>0</v>
      </c>
      <c r="U71" s="156">
        <v>0</v>
      </c>
      <c r="V71" s="156">
        <v>0</v>
      </c>
      <c r="W71" s="156">
        <v>0</v>
      </c>
      <c r="X71" s="156">
        <v>0</v>
      </c>
      <c r="Y71" s="156">
        <v>0</v>
      </c>
      <c r="Z71" s="156">
        <v>0</v>
      </c>
      <c r="AA71" s="156">
        <v>1</v>
      </c>
      <c r="AB71" s="156">
        <v>1</v>
      </c>
      <c r="AC71" s="156">
        <v>0</v>
      </c>
      <c r="AD71" s="156">
        <v>0</v>
      </c>
      <c r="AE71" s="156">
        <v>0</v>
      </c>
      <c r="AF71" s="156">
        <v>0</v>
      </c>
      <c r="AG71" s="156">
        <v>1</v>
      </c>
      <c r="AH71" s="156">
        <v>1</v>
      </c>
      <c r="AI71" s="156">
        <v>0</v>
      </c>
      <c r="AJ71" s="156">
        <v>0</v>
      </c>
      <c r="AK71" s="156">
        <v>0</v>
      </c>
      <c r="AL71" s="156">
        <v>0</v>
      </c>
      <c r="AM71" s="156">
        <v>1</v>
      </c>
      <c r="AN71" s="156">
        <v>0</v>
      </c>
      <c r="AO71" s="156">
        <v>0</v>
      </c>
      <c r="AP71" s="156">
        <v>1</v>
      </c>
      <c r="AQ71" s="156">
        <v>0</v>
      </c>
      <c r="AR71" s="156">
        <v>0</v>
      </c>
      <c r="AS71" s="156">
        <v>1</v>
      </c>
      <c r="AT71" s="156">
        <v>1</v>
      </c>
      <c r="AU71" s="156">
        <v>0</v>
      </c>
      <c r="AV71" s="156">
        <v>0</v>
      </c>
      <c r="AW71" s="156">
        <v>0</v>
      </c>
      <c r="AX71" s="156">
        <v>0</v>
      </c>
      <c r="AY71" s="156">
        <v>1</v>
      </c>
      <c r="AZ71" s="156">
        <v>1</v>
      </c>
      <c r="BA71" s="156">
        <v>0</v>
      </c>
      <c r="BB71" s="156">
        <v>0</v>
      </c>
      <c r="BC71" s="156">
        <v>0</v>
      </c>
      <c r="BD71" s="156">
        <v>0</v>
      </c>
      <c r="BE71" s="156">
        <v>1</v>
      </c>
      <c r="BF71" s="156">
        <v>0</v>
      </c>
      <c r="BG71" s="156">
        <v>1</v>
      </c>
      <c r="BH71" s="156">
        <v>0</v>
      </c>
      <c r="BI71" s="156">
        <v>0</v>
      </c>
      <c r="BJ71" s="156">
        <v>0</v>
      </c>
      <c r="BK71" s="156">
        <v>0</v>
      </c>
      <c r="BL71" s="156">
        <v>1</v>
      </c>
      <c r="BM71" s="156">
        <v>1</v>
      </c>
      <c r="BN71" s="156">
        <v>0</v>
      </c>
      <c r="BO71" s="156">
        <v>0</v>
      </c>
      <c r="BP71" s="156">
        <v>0</v>
      </c>
      <c r="BQ71" s="156">
        <v>0</v>
      </c>
      <c r="BR71" s="156">
        <v>0</v>
      </c>
      <c r="BS71" s="156">
        <v>0</v>
      </c>
      <c r="BT71" s="156">
        <v>0</v>
      </c>
      <c r="BU71" s="156">
        <v>0</v>
      </c>
      <c r="BV71" s="156">
        <v>0</v>
      </c>
      <c r="BW71" s="156">
        <v>0</v>
      </c>
      <c r="BX71" s="156">
        <v>0</v>
      </c>
      <c r="BY71" s="156">
        <v>0</v>
      </c>
      <c r="BZ71" s="156">
        <v>0</v>
      </c>
      <c r="CA71" s="156">
        <v>0</v>
      </c>
      <c r="CB71" s="156">
        <v>0</v>
      </c>
      <c r="CC71" s="156">
        <v>0</v>
      </c>
      <c r="CD71" s="156">
        <v>0</v>
      </c>
      <c r="CE71" s="156">
        <v>0</v>
      </c>
      <c r="CF71" s="156">
        <v>1</v>
      </c>
      <c r="CG71" s="156">
        <v>1</v>
      </c>
      <c r="CH71" s="156">
        <v>0</v>
      </c>
      <c r="CI71" s="156">
        <v>0</v>
      </c>
      <c r="CJ71" s="156">
        <v>1</v>
      </c>
      <c r="CK71" s="156">
        <v>0</v>
      </c>
      <c r="CL71" s="156">
        <v>1</v>
      </c>
      <c r="CM71" s="156">
        <v>0</v>
      </c>
      <c r="CN71" s="156">
        <v>0</v>
      </c>
      <c r="CO71" s="156">
        <v>0</v>
      </c>
      <c r="CP71" s="156">
        <v>0</v>
      </c>
      <c r="CQ71" s="156">
        <v>0</v>
      </c>
      <c r="CR71" s="156"/>
      <c r="CS71" s="156">
        <v>1</v>
      </c>
      <c r="CT71" s="156">
        <v>1</v>
      </c>
      <c r="CU71" s="156">
        <v>0</v>
      </c>
      <c r="CV71" s="156">
        <v>0</v>
      </c>
      <c r="CW71" s="156">
        <v>0</v>
      </c>
      <c r="CX71" s="156">
        <v>0</v>
      </c>
      <c r="CY71" s="156">
        <v>0</v>
      </c>
      <c r="CZ71" s="156">
        <v>0</v>
      </c>
      <c r="DA71" s="156"/>
      <c r="DB71" s="156">
        <v>1</v>
      </c>
      <c r="DC71" s="156">
        <v>1</v>
      </c>
      <c r="DD71" s="156">
        <v>0</v>
      </c>
      <c r="DE71" s="156">
        <v>0</v>
      </c>
      <c r="DF71" s="156">
        <v>0</v>
      </c>
      <c r="DG71" s="156">
        <v>0</v>
      </c>
      <c r="DH71" s="156">
        <v>0</v>
      </c>
      <c r="DI71" s="156">
        <v>0</v>
      </c>
      <c r="DJ71" s="156"/>
      <c r="DK71" s="156">
        <v>1</v>
      </c>
      <c r="DL71" s="156">
        <v>0</v>
      </c>
      <c r="DM71" s="156">
        <v>0</v>
      </c>
      <c r="DN71" s="156">
        <v>0</v>
      </c>
      <c r="DO71" s="156">
        <v>0</v>
      </c>
      <c r="DP71" s="156">
        <v>0</v>
      </c>
      <c r="DQ71" s="156">
        <v>1</v>
      </c>
      <c r="DR71" s="156">
        <v>0</v>
      </c>
      <c r="DS71" s="156"/>
      <c r="DT71" s="156">
        <v>1</v>
      </c>
      <c r="DU71" s="156">
        <v>1</v>
      </c>
      <c r="DV71" s="156">
        <v>0</v>
      </c>
      <c r="DW71" s="156">
        <v>0</v>
      </c>
      <c r="DX71" s="156">
        <v>0</v>
      </c>
      <c r="DY71" s="156">
        <v>0</v>
      </c>
      <c r="DZ71" s="156">
        <v>0</v>
      </c>
      <c r="EA71" s="156">
        <v>0</v>
      </c>
      <c r="EB71" s="156"/>
    </row>
    <row r="72" spans="1:132" ht="15" customHeight="1" x14ac:dyDescent="0.15">
      <c r="A72" s="150"/>
      <c r="B72" s="150"/>
      <c r="C72" s="244" t="s">
        <v>851</v>
      </c>
      <c r="D72" s="156">
        <v>1</v>
      </c>
      <c r="E72" s="156">
        <v>0</v>
      </c>
      <c r="F72" s="156">
        <v>0</v>
      </c>
      <c r="G72" s="156">
        <v>0</v>
      </c>
      <c r="H72" s="156">
        <v>0</v>
      </c>
      <c r="I72" s="156">
        <v>1</v>
      </c>
      <c r="J72" s="156">
        <v>0</v>
      </c>
      <c r="K72" s="156">
        <v>0</v>
      </c>
      <c r="L72" s="156">
        <v>0</v>
      </c>
      <c r="M72" s="156">
        <v>0</v>
      </c>
      <c r="N72" s="156">
        <v>0</v>
      </c>
      <c r="O72" s="156">
        <v>0</v>
      </c>
      <c r="P72" s="156">
        <v>1</v>
      </c>
      <c r="Q72" s="156">
        <v>0</v>
      </c>
      <c r="R72" s="156">
        <v>0</v>
      </c>
      <c r="S72" s="156">
        <v>1</v>
      </c>
      <c r="T72" s="156">
        <v>0</v>
      </c>
      <c r="U72" s="156">
        <v>0</v>
      </c>
      <c r="V72" s="156">
        <v>0</v>
      </c>
      <c r="W72" s="156">
        <v>0</v>
      </c>
      <c r="X72" s="156">
        <v>0</v>
      </c>
      <c r="Y72" s="156">
        <v>0</v>
      </c>
      <c r="Z72" s="156">
        <v>0</v>
      </c>
      <c r="AA72" s="156">
        <v>1</v>
      </c>
      <c r="AB72" s="156">
        <v>1</v>
      </c>
      <c r="AC72" s="156">
        <v>0</v>
      </c>
      <c r="AD72" s="156">
        <v>0</v>
      </c>
      <c r="AE72" s="156">
        <v>0</v>
      </c>
      <c r="AF72" s="156">
        <v>0</v>
      </c>
      <c r="AG72" s="156">
        <v>1</v>
      </c>
      <c r="AH72" s="156">
        <v>1</v>
      </c>
      <c r="AI72" s="156">
        <v>0</v>
      </c>
      <c r="AJ72" s="156">
        <v>0</v>
      </c>
      <c r="AK72" s="156">
        <v>0</v>
      </c>
      <c r="AL72" s="156">
        <v>0</v>
      </c>
      <c r="AM72" s="156">
        <v>1</v>
      </c>
      <c r="AN72" s="156">
        <v>0</v>
      </c>
      <c r="AO72" s="156">
        <v>0</v>
      </c>
      <c r="AP72" s="156">
        <v>1</v>
      </c>
      <c r="AQ72" s="156">
        <v>0</v>
      </c>
      <c r="AR72" s="156">
        <v>0</v>
      </c>
      <c r="AS72" s="156">
        <v>1</v>
      </c>
      <c r="AT72" s="156">
        <v>1</v>
      </c>
      <c r="AU72" s="156">
        <v>0</v>
      </c>
      <c r="AV72" s="156">
        <v>0</v>
      </c>
      <c r="AW72" s="156">
        <v>0</v>
      </c>
      <c r="AX72" s="156">
        <v>0</v>
      </c>
      <c r="AY72" s="156">
        <v>1</v>
      </c>
      <c r="AZ72" s="156">
        <v>1</v>
      </c>
      <c r="BA72" s="156">
        <v>0</v>
      </c>
      <c r="BB72" s="156">
        <v>0</v>
      </c>
      <c r="BC72" s="156">
        <v>0</v>
      </c>
      <c r="BD72" s="156">
        <v>0</v>
      </c>
      <c r="BE72" s="156">
        <v>1</v>
      </c>
      <c r="BF72" s="156">
        <v>0</v>
      </c>
      <c r="BG72" s="156">
        <v>1</v>
      </c>
      <c r="BH72" s="156">
        <v>0</v>
      </c>
      <c r="BI72" s="156">
        <v>0</v>
      </c>
      <c r="BJ72" s="156">
        <v>0</v>
      </c>
      <c r="BK72" s="156">
        <v>0</v>
      </c>
      <c r="BL72" s="156">
        <v>1</v>
      </c>
      <c r="BM72" s="156">
        <v>1</v>
      </c>
      <c r="BN72" s="156">
        <v>0</v>
      </c>
      <c r="BO72" s="156">
        <v>0</v>
      </c>
      <c r="BP72" s="156">
        <v>0</v>
      </c>
      <c r="BQ72" s="156">
        <v>0</v>
      </c>
      <c r="BR72" s="156">
        <v>0</v>
      </c>
      <c r="BS72" s="156">
        <v>0</v>
      </c>
      <c r="BT72" s="156">
        <v>0</v>
      </c>
      <c r="BU72" s="156">
        <v>0</v>
      </c>
      <c r="BV72" s="156">
        <v>0</v>
      </c>
      <c r="BW72" s="156">
        <v>0</v>
      </c>
      <c r="BX72" s="156">
        <v>0</v>
      </c>
      <c r="BY72" s="156">
        <v>0</v>
      </c>
      <c r="BZ72" s="156">
        <v>0</v>
      </c>
      <c r="CA72" s="156">
        <v>0</v>
      </c>
      <c r="CB72" s="156">
        <v>0</v>
      </c>
      <c r="CC72" s="156">
        <v>0</v>
      </c>
      <c r="CD72" s="156">
        <v>0</v>
      </c>
      <c r="CE72" s="156">
        <v>0</v>
      </c>
      <c r="CF72" s="156">
        <v>1</v>
      </c>
      <c r="CG72" s="156">
        <v>0</v>
      </c>
      <c r="CH72" s="156">
        <v>1</v>
      </c>
      <c r="CI72" s="156">
        <v>0</v>
      </c>
      <c r="CJ72" s="156">
        <v>1</v>
      </c>
      <c r="CK72" s="156">
        <v>1</v>
      </c>
      <c r="CL72" s="156">
        <v>0</v>
      </c>
      <c r="CM72" s="156">
        <v>0</v>
      </c>
      <c r="CN72" s="156">
        <v>0</v>
      </c>
      <c r="CO72" s="156">
        <v>0</v>
      </c>
      <c r="CP72" s="156">
        <v>0</v>
      </c>
      <c r="CQ72" s="156">
        <v>0</v>
      </c>
      <c r="CR72" s="156"/>
      <c r="CS72" s="156">
        <v>1</v>
      </c>
      <c r="CT72" s="156">
        <v>1</v>
      </c>
      <c r="CU72" s="156">
        <v>0</v>
      </c>
      <c r="CV72" s="156">
        <v>0</v>
      </c>
      <c r="CW72" s="156">
        <v>0</v>
      </c>
      <c r="CX72" s="156">
        <v>0</v>
      </c>
      <c r="CY72" s="156">
        <v>0</v>
      </c>
      <c r="CZ72" s="156">
        <v>0</v>
      </c>
      <c r="DA72" s="156"/>
      <c r="DB72" s="156">
        <v>1</v>
      </c>
      <c r="DC72" s="156">
        <v>0</v>
      </c>
      <c r="DD72" s="156">
        <v>0</v>
      </c>
      <c r="DE72" s="156">
        <v>0</v>
      </c>
      <c r="DF72" s="156">
        <v>1</v>
      </c>
      <c r="DG72" s="156">
        <v>0</v>
      </c>
      <c r="DH72" s="156">
        <v>0</v>
      </c>
      <c r="DI72" s="156">
        <v>0</v>
      </c>
      <c r="DJ72" s="156"/>
      <c r="DK72" s="156">
        <v>1</v>
      </c>
      <c r="DL72" s="156">
        <v>1</v>
      </c>
      <c r="DM72" s="156">
        <v>0</v>
      </c>
      <c r="DN72" s="156">
        <v>0</v>
      </c>
      <c r="DO72" s="156">
        <v>0</v>
      </c>
      <c r="DP72" s="156">
        <v>0</v>
      </c>
      <c r="DQ72" s="156">
        <v>0</v>
      </c>
      <c r="DR72" s="156">
        <v>0</v>
      </c>
      <c r="DS72" s="156"/>
      <c r="DT72" s="156">
        <v>1</v>
      </c>
      <c r="DU72" s="156">
        <v>1</v>
      </c>
      <c r="DV72" s="156">
        <v>0</v>
      </c>
      <c r="DW72" s="156">
        <v>0</v>
      </c>
      <c r="DX72" s="156">
        <v>0</v>
      </c>
      <c r="DY72" s="156">
        <v>0</v>
      </c>
      <c r="DZ72" s="156">
        <v>0</v>
      </c>
      <c r="EA72" s="156">
        <v>0</v>
      </c>
      <c r="EB72" s="156"/>
    </row>
    <row r="73" spans="1:132" ht="15" customHeight="1" x14ac:dyDescent="0.15">
      <c r="A73" s="150"/>
      <c r="B73" s="236"/>
      <c r="C73" s="152" t="s">
        <v>852</v>
      </c>
      <c r="D73" s="156">
        <v>28</v>
      </c>
      <c r="E73" s="156">
        <v>2</v>
      </c>
      <c r="F73" s="156">
        <v>3</v>
      </c>
      <c r="G73" s="156">
        <v>7</v>
      </c>
      <c r="H73" s="156">
        <v>6</v>
      </c>
      <c r="I73" s="156">
        <v>5</v>
      </c>
      <c r="J73" s="156">
        <v>2</v>
      </c>
      <c r="K73" s="156">
        <v>2</v>
      </c>
      <c r="L73" s="156">
        <v>0</v>
      </c>
      <c r="M73" s="156">
        <v>0</v>
      </c>
      <c r="N73" s="156">
        <v>0</v>
      </c>
      <c r="O73" s="156">
        <v>1</v>
      </c>
      <c r="P73" s="156">
        <v>28</v>
      </c>
      <c r="Q73" s="156">
        <v>12</v>
      </c>
      <c r="R73" s="156">
        <v>7</v>
      </c>
      <c r="S73" s="156">
        <v>4</v>
      </c>
      <c r="T73" s="156">
        <v>4</v>
      </c>
      <c r="U73" s="156">
        <v>1</v>
      </c>
      <c r="V73" s="156">
        <v>0</v>
      </c>
      <c r="W73" s="156">
        <v>0</v>
      </c>
      <c r="X73" s="156">
        <v>0</v>
      </c>
      <c r="Y73" s="156">
        <v>0</v>
      </c>
      <c r="Z73" s="156">
        <v>0</v>
      </c>
      <c r="AA73" s="156">
        <v>28</v>
      </c>
      <c r="AB73" s="156">
        <v>20</v>
      </c>
      <c r="AC73" s="156">
        <v>0</v>
      </c>
      <c r="AD73" s="156">
        <v>0</v>
      </c>
      <c r="AE73" s="156">
        <v>5</v>
      </c>
      <c r="AF73" s="156">
        <v>3</v>
      </c>
      <c r="AG73" s="156">
        <v>28</v>
      </c>
      <c r="AH73" s="156">
        <v>21</v>
      </c>
      <c r="AI73" s="156">
        <v>0</v>
      </c>
      <c r="AJ73" s="156">
        <v>1</v>
      </c>
      <c r="AK73" s="156">
        <v>2</v>
      </c>
      <c r="AL73" s="156">
        <v>4</v>
      </c>
      <c r="AM73" s="156">
        <v>28</v>
      </c>
      <c r="AN73" s="156">
        <v>8</v>
      </c>
      <c r="AO73" s="156">
        <v>2</v>
      </c>
      <c r="AP73" s="156">
        <v>14</v>
      </c>
      <c r="AQ73" s="156">
        <v>2</v>
      </c>
      <c r="AR73" s="156">
        <v>2</v>
      </c>
      <c r="AS73" s="156">
        <v>28</v>
      </c>
      <c r="AT73" s="156">
        <v>22</v>
      </c>
      <c r="AU73" s="156">
        <v>0</v>
      </c>
      <c r="AV73" s="156">
        <v>1</v>
      </c>
      <c r="AW73" s="156">
        <v>1</v>
      </c>
      <c r="AX73" s="156">
        <v>4</v>
      </c>
      <c r="AY73" s="156">
        <v>28</v>
      </c>
      <c r="AZ73" s="156">
        <v>21</v>
      </c>
      <c r="BA73" s="156">
        <v>0</v>
      </c>
      <c r="BB73" s="156">
        <v>2</v>
      </c>
      <c r="BC73" s="156">
        <v>2</v>
      </c>
      <c r="BD73" s="156">
        <v>3</v>
      </c>
      <c r="BE73" s="156">
        <v>28</v>
      </c>
      <c r="BF73" s="156">
        <v>1</v>
      </c>
      <c r="BG73" s="156">
        <v>16</v>
      </c>
      <c r="BH73" s="156">
        <v>10</v>
      </c>
      <c r="BI73" s="156">
        <v>1</v>
      </c>
      <c r="BJ73" s="156">
        <v>0</v>
      </c>
      <c r="BK73" s="156">
        <v>0</v>
      </c>
      <c r="BL73" s="156">
        <v>28</v>
      </c>
      <c r="BM73" s="156">
        <v>17</v>
      </c>
      <c r="BN73" s="156">
        <v>0</v>
      </c>
      <c r="BO73" s="156">
        <v>0</v>
      </c>
      <c r="BP73" s="156">
        <v>0</v>
      </c>
      <c r="BQ73" s="156">
        <v>0</v>
      </c>
      <c r="BR73" s="156">
        <v>0</v>
      </c>
      <c r="BS73" s="156">
        <v>0</v>
      </c>
      <c r="BT73" s="156">
        <v>0</v>
      </c>
      <c r="BU73" s="156">
        <v>0</v>
      </c>
      <c r="BV73" s="156">
        <v>1</v>
      </c>
      <c r="BW73" s="156">
        <v>0</v>
      </c>
      <c r="BX73" s="156">
        <v>0</v>
      </c>
      <c r="BY73" s="156">
        <v>0</v>
      </c>
      <c r="BZ73" s="156">
        <v>0</v>
      </c>
      <c r="CA73" s="156">
        <v>0</v>
      </c>
      <c r="CB73" s="156">
        <v>0</v>
      </c>
      <c r="CC73" s="156">
        <v>0</v>
      </c>
      <c r="CD73" s="156">
        <v>2</v>
      </c>
      <c r="CE73" s="156">
        <v>8</v>
      </c>
      <c r="CF73" s="156">
        <v>28</v>
      </c>
      <c r="CG73" s="156">
        <v>12</v>
      </c>
      <c r="CH73" s="156">
        <v>16</v>
      </c>
      <c r="CI73" s="156">
        <v>0</v>
      </c>
      <c r="CJ73" s="156">
        <v>28</v>
      </c>
      <c r="CK73" s="156">
        <v>6</v>
      </c>
      <c r="CL73" s="156">
        <v>16</v>
      </c>
      <c r="CM73" s="156">
        <v>0</v>
      </c>
      <c r="CN73" s="156">
        <v>1</v>
      </c>
      <c r="CO73" s="156">
        <v>0</v>
      </c>
      <c r="CP73" s="156">
        <v>0</v>
      </c>
      <c r="CQ73" s="156">
        <v>5</v>
      </c>
      <c r="CR73" s="156"/>
      <c r="CS73" s="156">
        <v>28</v>
      </c>
      <c r="CT73" s="156">
        <v>18</v>
      </c>
      <c r="CU73" s="156">
        <v>0</v>
      </c>
      <c r="CV73" s="156">
        <v>0</v>
      </c>
      <c r="CW73" s="156">
        <v>0</v>
      </c>
      <c r="CX73" s="156">
        <v>0</v>
      </c>
      <c r="CY73" s="156">
        <v>0</v>
      </c>
      <c r="CZ73" s="156">
        <v>10</v>
      </c>
      <c r="DA73" s="156"/>
      <c r="DB73" s="156">
        <v>28</v>
      </c>
      <c r="DC73" s="156">
        <v>4</v>
      </c>
      <c r="DD73" s="156">
        <v>11</v>
      </c>
      <c r="DE73" s="156">
        <v>0</v>
      </c>
      <c r="DF73" s="156">
        <v>2</v>
      </c>
      <c r="DG73" s="156">
        <v>1</v>
      </c>
      <c r="DH73" s="156">
        <v>0</v>
      </c>
      <c r="DI73" s="156">
        <v>10</v>
      </c>
      <c r="DJ73" s="156"/>
      <c r="DK73" s="156">
        <v>28</v>
      </c>
      <c r="DL73" s="156">
        <v>27</v>
      </c>
      <c r="DM73" s="156">
        <v>1</v>
      </c>
      <c r="DN73" s="156">
        <v>0</v>
      </c>
      <c r="DO73" s="156">
        <v>0</v>
      </c>
      <c r="DP73" s="156">
        <v>0</v>
      </c>
      <c r="DQ73" s="156">
        <v>0</v>
      </c>
      <c r="DR73" s="156">
        <v>0</v>
      </c>
      <c r="DS73" s="156"/>
      <c r="DT73" s="156">
        <v>28</v>
      </c>
      <c r="DU73" s="156">
        <v>27</v>
      </c>
      <c r="DV73" s="156">
        <v>0</v>
      </c>
      <c r="DW73" s="156">
        <v>1</v>
      </c>
      <c r="DX73" s="156">
        <v>0</v>
      </c>
      <c r="DY73" s="156">
        <v>0</v>
      </c>
      <c r="DZ73" s="156">
        <v>0</v>
      </c>
      <c r="EA73" s="156">
        <v>0</v>
      </c>
      <c r="EB73" s="156"/>
    </row>
    <row r="74" spans="1:132" ht="15" customHeight="1" x14ac:dyDescent="0.15">
      <c r="A74" s="150"/>
      <c r="B74" s="242" t="s">
        <v>969</v>
      </c>
      <c r="C74" s="243" t="s">
        <v>847</v>
      </c>
      <c r="D74" s="156">
        <v>47</v>
      </c>
      <c r="E74" s="156">
        <v>0</v>
      </c>
      <c r="F74" s="156">
        <v>5</v>
      </c>
      <c r="G74" s="156">
        <v>9</v>
      </c>
      <c r="H74" s="156">
        <v>14</v>
      </c>
      <c r="I74" s="156">
        <v>15</v>
      </c>
      <c r="J74" s="156">
        <v>3</v>
      </c>
      <c r="K74" s="156">
        <v>1</v>
      </c>
      <c r="L74" s="156">
        <v>0</v>
      </c>
      <c r="M74" s="156">
        <v>0</v>
      </c>
      <c r="N74" s="156">
        <v>0</v>
      </c>
      <c r="O74" s="156">
        <v>0</v>
      </c>
      <c r="P74" s="156">
        <v>47</v>
      </c>
      <c r="Q74" s="156">
        <v>10</v>
      </c>
      <c r="R74" s="156">
        <v>11</v>
      </c>
      <c r="S74" s="156">
        <v>11</v>
      </c>
      <c r="T74" s="156">
        <v>9</v>
      </c>
      <c r="U74" s="156">
        <v>5</v>
      </c>
      <c r="V74" s="156">
        <v>0</v>
      </c>
      <c r="W74" s="156">
        <v>1</v>
      </c>
      <c r="X74" s="156">
        <v>0</v>
      </c>
      <c r="Y74" s="156">
        <v>0</v>
      </c>
      <c r="Z74" s="156">
        <v>0</v>
      </c>
      <c r="AA74" s="156">
        <v>47</v>
      </c>
      <c r="AB74" s="156">
        <v>42</v>
      </c>
      <c r="AC74" s="156">
        <v>0</v>
      </c>
      <c r="AD74" s="156">
        <v>1</v>
      </c>
      <c r="AE74" s="156">
        <v>4</v>
      </c>
      <c r="AF74" s="156">
        <v>0</v>
      </c>
      <c r="AG74" s="156">
        <v>47</v>
      </c>
      <c r="AH74" s="156">
        <v>36</v>
      </c>
      <c r="AI74" s="156">
        <v>3</v>
      </c>
      <c r="AJ74" s="156">
        <v>3</v>
      </c>
      <c r="AK74" s="156">
        <v>4</v>
      </c>
      <c r="AL74" s="156">
        <v>1</v>
      </c>
      <c r="AM74" s="156">
        <v>47</v>
      </c>
      <c r="AN74" s="156">
        <v>6</v>
      </c>
      <c r="AO74" s="156">
        <v>2</v>
      </c>
      <c r="AP74" s="156">
        <v>33</v>
      </c>
      <c r="AQ74" s="156">
        <v>4</v>
      </c>
      <c r="AR74" s="156">
        <v>2</v>
      </c>
      <c r="AS74" s="156">
        <v>47</v>
      </c>
      <c r="AT74" s="156">
        <v>42</v>
      </c>
      <c r="AU74" s="156">
        <v>0</v>
      </c>
      <c r="AV74" s="156">
        <v>1</v>
      </c>
      <c r="AW74" s="156">
        <v>2</v>
      </c>
      <c r="AX74" s="156">
        <v>2</v>
      </c>
      <c r="AY74" s="156">
        <v>47</v>
      </c>
      <c r="AZ74" s="156">
        <v>36</v>
      </c>
      <c r="BA74" s="156">
        <v>1</v>
      </c>
      <c r="BB74" s="156">
        <v>6</v>
      </c>
      <c r="BC74" s="156">
        <v>3</v>
      </c>
      <c r="BD74" s="156">
        <v>1</v>
      </c>
      <c r="BE74" s="156">
        <v>47</v>
      </c>
      <c r="BF74" s="156">
        <v>0</v>
      </c>
      <c r="BG74" s="156">
        <v>40</v>
      </c>
      <c r="BH74" s="156">
        <v>7</v>
      </c>
      <c r="BI74" s="156">
        <v>0</v>
      </c>
      <c r="BJ74" s="156">
        <v>0</v>
      </c>
      <c r="BK74" s="156">
        <v>0</v>
      </c>
      <c r="BL74" s="156">
        <v>47</v>
      </c>
      <c r="BM74" s="156">
        <v>33</v>
      </c>
      <c r="BN74" s="156">
        <v>0</v>
      </c>
      <c r="BO74" s="156">
        <v>0</v>
      </c>
      <c r="BP74" s="156">
        <v>0</v>
      </c>
      <c r="BQ74" s="156">
        <v>0</v>
      </c>
      <c r="BR74" s="156">
        <v>0</v>
      </c>
      <c r="BS74" s="156">
        <v>1</v>
      </c>
      <c r="BT74" s="156">
        <v>0</v>
      </c>
      <c r="BU74" s="156">
        <v>0</v>
      </c>
      <c r="BV74" s="156">
        <v>2</v>
      </c>
      <c r="BW74" s="156">
        <v>0</v>
      </c>
      <c r="BX74" s="156">
        <v>0</v>
      </c>
      <c r="BY74" s="156">
        <v>0</v>
      </c>
      <c r="BZ74" s="156">
        <v>2</v>
      </c>
      <c r="CA74" s="156">
        <v>0</v>
      </c>
      <c r="CB74" s="156">
        <v>0</v>
      </c>
      <c r="CC74" s="156">
        <v>0</v>
      </c>
      <c r="CD74" s="156">
        <v>3</v>
      </c>
      <c r="CE74" s="156">
        <v>7</v>
      </c>
      <c r="CF74" s="156">
        <v>47</v>
      </c>
      <c r="CG74" s="156">
        <v>11</v>
      </c>
      <c r="CH74" s="156">
        <v>34</v>
      </c>
      <c r="CI74" s="156">
        <v>2</v>
      </c>
      <c r="CJ74" s="156">
        <v>43</v>
      </c>
      <c r="CK74" s="156">
        <v>15</v>
      </c>
      <c r="CL74" s="156">
        <v>13</v>
      </c>
      <c r="CM74" s="156">
        <v>8</v>
      </c>
      <c r="CN74" s="156">
        <v>6</v>
      </c>
      <c r="CO74" s="156">
        <v>0</v>
      </c>
      <c r="CP74" s="156">
        <v>1</v>
      </c>
      <c r="CQ74" s="156">
        <v>0</v>
      </c>
      <c r="CR74" s="156"/>
      <c r="CS74" s="156">
        <v>43</v>
      </c>
      <c r="CT74" s="156">
        <v>39</v>
      </c>
      <c r="CU74" s="156">
        <v>0</v>
      </c>
      <c r="CV74" s="156">
        <v>4</v>
      </c>
      <c r="CW74" s="156">
        <v>0</v>
      </c>
      <c r="CX74" s="156">
        <v>0</v>
      </c>
      <c r="CY74" s="156">
        <v>0</v>
      </c>
      <c r="CZ74" s="156">
        <v>0</v>
      </c>
      <c r="DA74" s="156"/>
      <c r="DB74" s="156">
        <v>43</v>
      </c>
      <c r="DC74" s="156">
        <v>14</v>
      </c>
      <c r="DD74" s="156">
        <v>7</v>
      </c>
      <c r="DE74" s="156">
        <v>15</v>
      </c>
      <c r="DF74" s="156">
        <v>5</v>
      </c>
      <c r="DG74" s="156">
        <v>0</v>
      </c>
      <c r="DH74" s="156">
        <v>0</v>
      </c>
      <c r="DI74" s="156">
        <v>2</v>
      </c>
      <c r="DJ74" s="156"/>
      <c r="DK74" s="156">
        <v>43</v>
      </c>
      <c r="DL74" s="156">
        <v>40</v>
      </c>
      <c r="DM74" s="156">
        <v>2</v>
      </c>
      <c r="DN74" s="156">
        <v>1</v>
      </c>
      <c r="DO74" s="156">
        <v>0</v>
      </c>
      <c r="DP74" s="156">
        <v>0</v>
      </c>
      <c r="DQ74" s="156">
        <v>0</v>
      </c>
      <c r="DR74" s="156">
        <v>0</v>
      </c>
      <c r="DS74" s="156"/>
      <c r="DT74" s="156">
        <v>43</v>
      </c>
      <c r="DU74" s="156">
        <v>33</v>
      </c>
      <c r="DV74" s="156">
        <v>10</v>
      </c>
      <c r="DW74" s="156">
        <v>0</v>
      </c>
      <c r="DX74" s="156">
        <v>0</v>
      </c>
      <c r="DY74" s="156">
        <v>0</v>
      </c>
      <c r="DZ74" s="156">
        <v>0</v>
      </c>
      <c r="EA74" s="156">
        <v>0</v>
      </c>
      <c r="EB74" s="156"/>
    </row>
    <row r="75" spans="1:132" ht="15" customHeight="1" x14ac:dyDescent="0.15">
      <c r="A75" s="150"/>
      <c r="B75" s="150"/>
      <c r="C75" s="244" t="s">
        <v>848</v>
      </c>
      <c r="D75" s="156">
        <v>45</v>
      </c>
      <c r="E75" s="156">
        <v>4</v>
      </c>
      <c r="F75" s="156">
        <v>1</v>
      </c>
      <c r="G75" s="156">
        <v>11</v>
      </c>
      <c r="H75" s="156">
        <v>13</v>
      </c>
      <c r="I75" s="156">
        <v>12</v>
      </c>
      <c r="J75" s="156">
        <v>3</v>
      </c>
      <c r="K75" s="156">
        <v>0</v>
      </c>
      <c r="L75" s="156">
        <v>0</v>
      </c>
      <c r="M75" s="156">
        <v>0</v>
      </c>
      <c r="N75" s="156">
        <v>0</v>
      </c>
      <c r="O75" s="156">
        <v>1</v>
      </c>
      <c r="P75" s="156">
        <v>45</v>
      </c>
      <c r="Q75" s="156">
        <v>9</v>
      </c>
      <c r="R75" s="156">
        <v>9</v>
      </c>
      <c r="S75" s="156">
        <v>9</v>
      </c>
      <c r="T75" s="156">
        <v>9</v>
      </c>
      <c r="U75" s="156">
        <v>7</v>
      </c>
      <c r="V75" s="156">
        <v>1</v>
      </c>
      <c r="W75" s="156">
        <v>0</v>
      </c>
      <c r="X75" s="156">
        <v>0</v>
      </c>
      <c r="Y75" s="156">
        <v>0</v>
      </c>
      <c r="Z75" s="156">
        <v>1</v>
      </c>
      <c r="AA75" s="156">
        <v>45</v>
      </c>
      <c r="AB75" s="156">
        <v>42</v>
      </c>
      <c r="AC75" s="156">
        <v>0</v>
      </c>
      <c r="AD75" s="156">
        <v>1</v>
      </c>
      <c r="AE75" s="156">
        <v>2</v>
      </c>
      <c r="AF75" s="156">
        <v>0</v>
      </c>
      <c r="AG75" s="156">
        <v>45</v>
      </c>
      <c r="AH75" s="156">
        <v>39</v>
      </c>
      <c r="AI75" s="156">
        <v>2</v>
      </c>
      <c r="AJ75" s="156">
        <v>1</v>
      </c>
      <c r="AK75" s="156">
        <v>3</v>
      </c>
      <c r="AL75" s="156">
        <v>0</v>
      </c>
      <c r="AM75" s="156">
        <v>45</v>
      </c>
      <c r="AN75" s="156">
        <v>7</v>
      </c>
      <c r="AO75" s="156">
        <v>3</v>
      </c>
      <c r="AP75" s="156">
        <v>30</v>
      </c>
      <c r="AQ75" s="156">
        <v>5</v>
      </c>
      <c r="AR75" s="156">
        <v>0</v>
      </c>
      <c r="AS75" s="156">
        <v>45</v>
      </c>
      <c r="AT75" s="156">
        <v>40</v>
      </c>
      <c r="AU75" s="156">
        <v>1</v>
      </c>
      <c r="AV75" s="156">
        <v>3</v>
      </c>
      <c r="AW75" s="156">
        <v>1</v>
      </c>
      <c r="AX75" s="156">
        <v>0</v>
      </c>
      <c r="AY75" s="156">
        <v>45</v>
      </c>
      <c r="AZ75" s="156">
        <v>39</v>
      </c>
      <c r="BA75" s="156">
        <v>1</v>
      </c>
      <c r="BB75" s="156">
        <v>3</v>
      </c>
      <c r="BC75" s="156">
        <v>1</v>
      </c>
      <c r="BD75" s="156">
        <v>1</v>
      </c>
      <c r="BE75" s="156">
        <v>45</v>
      </c>
      <c r="BF75" s="156">
        <v>4</v>
      </c>
      <c r="BG75" s="156">
        <v>28</v>
      </c>
      <c r="BH75" s="156">
        <v>12</v>
      </c>
      <c r="BI75" s="156">
        <v>1</v>
      </c>
      <c r="BJ75" s="156">
        <v>0</v>
      </c>
      <c r="BK75" s="156">
        <v>0</v>
      </c>
      <c r="BL75" s="156">
        <v>45</v>
      </c>
      <c r="BM75" s="156">
        <v>36</v>
      </c>
      <c r="BN75" s="156">
        <v>0</v>
      </c>
      <c r="BO75" s="156">
        <v>0</v>
      </c>
      <c r="BP75" s="156">
        <v>0</v>
      </c>
      <c r="BQ75" s="156">
        <v>0</v>
      </c>
      <c r="BR75" s="156">
        <v>0</v>
      </c>
      <c r="BS75" s="156">
        <v>0</v>
      </c>
      <c r="BT75" s="156">
        <v>1</v>
      </c>
      <c r="BU75" s="156">
        <v>0</v>
      </c>
      <c r="BV75" s="156">
        <v>0</v>
      </c>
      <c r="BW75" s="156">
        <v>0</v>
      </c>
      <c r="BX75" s="156">
        <v>0</v>
      </c>
      <c r="BY75" s="156">
        <v>0</v>
      </c>
      <c r="BZ75" s="156">
        <v>0</v>
      </c>
      <c r="CA75" s="156">
        <v>0</v>
      </c>
      <c r="CB75" s="156">
        <v>0</v>
      </c>
      <c r="CC75" s="156">
        <v>0</v>
      </c>
      <c r="CD75" s="156">
        <v>0</v>
      </c>
      <c r="CE75" s="156">
        <v>8</v>
      </c>
      <c r="CF75" s="156">
        <v>45</v>
      </c>
      <c r="CG75" s="156">
        <v>10</v>
      </c>
      <c r="CH75" s="156">
        <v>35</v>
      </c>
      <c r="CI75" s="156">
        <v>0</v>
      </c>
      <c r="CJ75" s="156">
        <v>45</v>
      </c>
      <c r="CK75" s="156">
        <v>11</v>
      </c>
      <c r="CL75" s="156">
        <v>28</v>
      </c>
      <c r="CM75" s="156">
        <v>5</v>
      </c>
      <c r="CN75" s="156">
        <v>0</v>
      </c>
      <c r="CO75" s="156">
        <v>0</v>
      </c>
      <c r="CP75" s="156">
        <v>0</v>
      </c>
      <c r="CQ75" s="156">
        <v>1</v>
      </c>
      <c r="CR75" s="156"/>
      <c r="CS75" s="156">
        <v>45</v>
      </c>
      <c r="CT75" s="156">
        <v>34</v>
      </c>
      <c r="CU75" s="156">
        <v>1</v>
      </c>
      <c r="CV75" s="156">
        <v>4</v>
      </c>
      <c r="CW75" s="156">
        <v>0</v>
      </c>
      <c r="CX75" s="156">
        <v>0</v>
      </c>
      <c r="CY75" s="156">
        <v>0</v>
      </c>
      <c r="CZ75" s="156">
        <v>6</v>
      </c>
      <c r="DA75" s="156"/>
      <c r="DB75" s="156">
        <v>45</v>
      </c>
      <c r="DC75" s="156">
        <v>20</v>
      </c>
      <c r="DD75" s="156">
        <v>14</v>
      </c>
      <c r="DE75" s="156">
        <v>4</v>
      </c>
      <c r="DF75" s="156">
        <v>3</v>
      </c>
      <c r="DG75" s="156">
        <v>0</v>
      </c>
      <c r="DH75" s="156">
        <v>0</v>
      </c>
      <c r="DI75" s="156">
        <v>4</v>
      </c>
      <c r="DJ75" s="156"/>
      <c r="DK75" s="156">
        <v>45</v>
      </c>
      <c r="DL75" s="156">
        <v>43</v>
      </c>
      <c r="DM75" s="156">
        <v>0</v>
      </c>
      <c r="DN75" s="156">
        <v>2</v>
      </c>
      <c r="DO75" s="156">
        <v>0</v>
      </c>
      <c r="DP75" s="156">
        <v>0</v>
      </c>
      <c r="DQ75" s="156">
        <v>0</v>
      </c>
      <c r="DR75" s="156">
        <v>0</v>
      </c>
      <c r="DS75" s="156"/>
      <c r="DT75" s="156">
        <v>45</v>
      </c>
      <c r="DU75" s="156">
        <v>36</v>
      </c>
      <c r="DV75" s="156">
        <v>8</v>
      </c>
      <c r="DW75" s="156">
        <v>0</v>
      </c>
      <c r="DX75" s="156">
        <v>0</v>
      </c>
      <c r="DY75" s="156">
        <v>0</v>
      </c>
      <c r="DZ75" s="156">
        <v>1</v>
      </c>
      <c r="EA75" s="156">
        <v>0</v>
      </c>
      <c r="EB75" s="156"/>
    </row>
    <row r="76" spans="1:132" ht="15" customHeight="1" x14ac:dyDescent="0.15">
      <c r="A76" s="150"/>
      <c r="B76" s="150"/>
      <c r="C76" s="244" t="s">
        <v>849</v>
      </c>
      <c r="D76" s="156">
        <v>32</v>
      </c>
      <c r="E76" s="156">
        <v>2</v>
      </c>
      <c r="F76" s="156">
        <v>0</v>
      </c>
      <c r="G76" s="156">
        <v>9</v>
      </c>
      <c r="H76" s="156">
        <v>10</v>
      </c>
      <c r="I76" s="156">
        <v>9</v>
      </c>
      <c r="J76" s="156">
        <v>2</v>
      </c>
      <c r="K76" s="156">
        <v>0</v>
      </c>
      <c r="L76" s="156">
        <v>0</v>
      </c>
      <c r="M76" s="156">
        <v>0</v>
      </c>
      <c r="N76" s="156">
        <v>0</v>
      </c>
      <c r="O76" s="156">
        <v>0</v>
      </c>
      <c r="P76" s="156">
        <v>32</v>
      </c>
      <c r="Q76" s="156">
        <v>2</v>
      </c>
      <c r="R76" s="156">
        <v>8</v>
      </c>
      <c r="S76" s="156">
        <v>8</v>
      </c>
      <c r="T76" s="156">
        <v>8</v>
      </c>
      <c r="U76" s="156">
        <v>4</v>
      </c>
      <c r="V76" s="156">
        <v>2</v>
      </c>
      <c r="W76" s="156">
        <v>0</v>
      </c>
      <c r="X76" s="156">
        <v>0</v>
      </c>
      <c r="Y76" s="156">
        <v>0</v>
      </c>
      <c r="Z76" s="156">
        <v>0</v>
      </c>
      <c r="AA76" s="156">
        <v>32</v>
      </c>
      <c r="AB76" s="156">
        <v>27</v>
      </c>
      <c r="AC76" s="156">
        <v>0</v>
      </c>
      <c r="AD76" s="156">
        <v>0</v>
      </c>
      <c r="AE76" s="156">
        <v>5</v>
      </c>
      <c r="AF76" s="156">
        <v>0</v>
      </c>
      <c r="AG76" s="156">
        <v>32</v>
      </c>
      <c r="AH76" s="156">
        <v>27</v>
      </c>
      <c r="AI76" s="156">
        <v>0</v>
      </c>
      <c r="AJ76" s="156">
        <v>1</v>
      </c>
      <c r="AK76" s="156">
        <v>2</v>
      </c>
      <c r="AL76" s="156">
        <v>2</v>
      </c>
      <c r="AM76" s="156">
        <v>32</v>
      </c>
      <c r="AN76" s="156">
        <v>3</v>
      </c>
      <c r="AO76" s="156">
        <v>2</v>
      </c>
      <c r="AP76" s="156">
        <v>23</v>
      </c>
      <c r="AQ76" s="156">
        <v>2</v>
      </c>
      <c r="AR76" s="156">
        <v>2</v>
      </c>
      <c r="AS76" s="156">
        <v>32</v>
      </c>
      <c r="AT76" s="156">
        <v>28</v>
      </c>
      <c r="AU76" s="156">
        <v>0</v>
      </c>
      <c r="AV76" s="156">
        <v>0</v>
      </c>
      <c r="AW76" s="156">
        <v>2</v>
      </c>
      <c r="AX76" s="156">
        <v>2</v>
      </c>
      <c r="AY76" s="156">
        <v>32</v>
      </c>
      <c r="AZ76" s="156">
        <v>26</v>
      </c>
      <c r="BA76" s="156">
        <v>1</v>
      </c>
      <c r="BB76" s="156">
        <v>4</v>
      </c>
      <c r="BC76" s="156">
        <v>1</v>
      </c>
      <c r="BD76" s="156">
        <v>0</v>
      </c>
      <c r="BE76" s="156">
        <v>32</v>
      </c>
      <c r="BF76" s="156">
        <v>1</v>
      </c>
      <c r="BG76" s="156">
        <v>23</v>
      </c>
      <c r="BH76" s="156">
        <v>7</v>
      </c>
      <c r="BI76" s="156">
        <v>0</v>
      </c>
      <c r="BJ76" s="156">
        <v>0</v>
      </c>
      <c r="BK76" s="156">
        <v>1</v>
      </c>
      <c r="BL76" s="156">
        <v>32</v>
      </c>
      <c r="BM76" s="156">
        <v>22</v>
      </c>
      <c r="BN76" s="156">
        <v>0</v>
      </c>
      <c r="BO76" s="156">
        <v>0</v>
      </c>
      <c r="BP76" s="156">
        <v>0</v>
      </c>
      <c r="BQ76" s="156">
        <v>0</v>
      </c>
      <c r="BR76" s="156">
        <v>0</v>
      </c>
      <c r="BS76" s="156">
        <v>3</v>
      </c>
      <c r="BT76" s="156">
        <v>0</v>
      </c>
      <c r="BU76" s="156">
        <v>1</v>
      </c>
      <c r="BV76" s="156">
        <v>0</v>
      </c>
      <c r="BW76" s="156">
        <v>0</v>
      </c>
      <c r="BX76" s="156">
        <v>0</v>
      </c>
      <c r="BY76" s="156">
        <v>0</v>
      </c>
      <c r="BZ76" s="156">
        <v>2</v>
      </c>
      <c r="CA76" s="156">
        <v>0</v>
      </c>
      <c r="CB76" s="156">
        <v>0</v>
      </c>
      <c r="CC76" s="156">
        <v>0</v>
      </c>
      <c r="CD76" s="156">
        <v>1</v>
      </c>
      <c r="CE76" s="156">
        <v>3</v>
      </c>
      <c r="CF76" s="156">
        <v>32</v>
      </c>
      <c r="CG76" s="156">
        <v>10</v>
      </c>
      <c r="CH76" s="156">
        <v>22</v>
      </c>
      <c r="CI76" s="156">
        <v>0</v>
      </c>
      <c r="CJ76" s="156">
        <v>32</v>
      </c>
      <c r="CK76" s="156">
        <v>8</v>
      </c>
      <c r="CL76" s="156">
        <v>16</v>
      </c>
      <c r="CM76" s="156">
        <v>7</v>
      </c>
      <c r="CN76" s="156">
        <v>0</v>
      </c>
      <c r="CO76" s="156">
        <v>0</v>
      </c>
      <c r="CP76" s="156">
        <v>0</v>
      </c>
      <c r="CQ76" s="156">
        <v>1</v>
      </c>
      <c r="CR76" s="156"/>
      <c r="CS76" s="156">
        <v>32</v>
      </c>
      <c r="CT76" s="156">
        <v>24</v>
      </c>
      <c r="CU76" s="156">
        <v>0</v>
      </c>
      <c r="CV76" s="156">
        <v>1</v>
      </c>
      <c r="CW76" s="156">
        <v>1</v>
      </c>
      <c r="CX76" s="156">
        <v>0</v>
      </c>
      <c r="CY76" s="156">
        <v>0</v>
      </c>
      <c r="CZ76" s="156">
        <v>6</v>
      </c>
      <c r="DA76" s="156"/>
      <c r="DB76" s="156">
        <v>32</v>
      </c>
      <c r="DC76" s="156">
        <v>9</v>
      </c>
      <c r="DD76" s="156">
        <v>8</v>
      </c>
      <c r="DE76" s="156">
        <v>10</v>
      </c>
      <c r="DF76" s="156">
        <v>0</v>
      </c>
      <c r="DG76" s="156">
        <v>0</v>
      </c>
      <c r="DH76" s="156">
        <v>0</v>
      </c>
      <c r="DI76" s="156">
        <v>5</v>
      </c>
      <c r="DJ76" s="156"/>
      <c r="DK76" s="156">
        <v>32</v>
      </c>
      <c r="DL76" s="156">
        <v>27</v>
      </c>
      <c r="DM76" s="156">
        <v>3</v>
      </c>
      <c r="DN76" s="156">
        <v>2</v>
      </c>
      <c r="DO76" s="156">
        <v>0</v>
      </c>
      <c r="DP76" s="156">
        <v>0</v>
      </c>
      <c r="DQ76" s="156">
        <v>0</v>
      </c>
      <c r="DR76" s="156">
        <v>0</v>
      </c>
      <c r="DS76" s="156"/>
      <c r="DT76" s="156">
        <v>32</v>
      </c>
      <c r="DU76" s="156">
        <v>27</v>
      </c>
      <c r="DV76" s="156">
        <v>4</v>
      </c>
      <c r="DW76" s="156">
        <v>1</v>
      </c>
      <c r="DX76" s="156">
        <v>0</v>
      </c>
      <c r="DY76" s="156">
        <v>0</v>
      </c>
      <c r="DZ76" s="156">
        <v>0</v>
      </c>
      <c r="EA76" s="156">
        <v>0</v>
      </c>
      <c r="EB76" s="156"/>
    </row>
    <row r="77" spans="1:132" ht="15" customHeight="1" x14ac:dyDescent="0.15">
      <c r="A77" s="150"/>
      <c r="B77" s="150"/>
      <c r="C77" s="244" t="s">
        <v>850</v>
      </c>
      <c r="D77" s="156">
        <v>30</v>
      </c>
      <c r="E77" s="156">
        <v>0</v>
      </c>
      <c r="F77" s="156">
        <v>0</v>
      </c>
      <c r="G77" s="156">
        <v>5</v>
      </c>
      <c r="H77" s="156">
        <v>14</v>
      </c>
      <c r="I77" s="156">
        <v>6</v>
      </c>
      <c r="J77" s="156">
        <v>2</v>
      </c>
      <c r="K77" s="156">
        <v>3</v>
      </c>
      <c r="L77" s="156">
        <v>0</v>
      </c>
      <c r="M77" s="156">
        <v>0</v>
      </c>
      <c r="N77" s="156">
        <v>0</v>
      </c>
      <c r="O77" s="156">
        <v>0</v>
      </c>
      <c r="P77" s="156">
        <v>30</v>
      </c>
      <c r="Q77" s="156">
        <v>3</v>
      </c>
      <c r="R77" s="156">
        <v>1</v>
      </c>
      <c r="S77" s="156">
        <v>9</v>
      </c>
      <c r="T77" s="156">
        <v>13</v>
      </c>
      <c r="U77" s="156">
        <v>4</v>
      </c>
      <c r="V77" s="156">
        <v>0</v>
      </c>
      <c r="W77" s="156">
        <v>0</v>
      </c>
      <c r="X77" s="156">
        <v>0</v>
      </c>
      <c r="Y77" s="156">
        <v>0</v>
      </c>
      <c r="Z77" s="156">
        <v>0</v>
      </c>
      <c r="AA77" s="156">
        <v>30</v>
      </c>
      <c r="AB77" s="156">
        <v>23</v>
      </c>
      <c r="AC77" s="156">
        <v>0</v>
      </c>
      <c r="AD77" s="156">
        <v>0</v>
      </c>
      <c r="AE77" s="156">
        <v>6</v>
      </c>
      <c r="AF77" s="156">
        <v>1</v>
      </c>
      <c r="AG77" s="156">
        <v>30</v>
      </c>
      <c r="AH77" s="156">
        <v>25</v>
      </c>
      <c r="AI77" s="156">
        <v>1</v>
      </c>
      <c r="AJ77" s="156">
        <v>1</v>
      </c>
      <c r="AK77" s="156">
        <v>1</v>
      </c>
      <c r="AL77" s="156">
        <v>2</v>
      </c>
      <c r="AM77" s="156">
        <v>30</v>
      </c>
      <c r="AN77" s="156">
        <v>2</v>
      </c>
      <c r="AO77" s="156">
        <v>1</v>
      </c>
      <c r="AP77" s="156">
        <v>23</v>
      </c>
      <c r="AQ77" s="156">
        <v>2</v>
      </c>
      <c r="AR77" s="156">
        <v>2</v>
      </c>
      <c r="AS77" s="156">
        <v>30</v>
      </c>
      <c r="AT77" s="156">
        <v>27</v>
      </c>
      <c r="AU77" s="156">
        <v>0</v>
      </c>
      <c r="AV77" s="156">
        <v>1</v>
      </c>
      <c r="AW77" s="156">
        <v>1</v>
      </c>
      <c r="AX77" s="156">
        <v>1</v>
      </c>
      <c r="AY77" s="156">
        <v>30</v>
      </c>
      <c r="AZ77" s="156">
        <v>28</v>
      </c>
      <c r="BA77" s="156">
        <v>0</v>
      </c>
      <c r="BB77" s="156">
        <v>1</v>
      </c>
      <c r="BC77" s="156">
        <v>0</v>
      </c>
      <c r="BD77" s="156">
        <v>1</v>
      </c>
      <c r="BE77" s="156">
        <v>30</v>
      </c>
      <c r="BF77" s="156">
        <v>2</v>
      </c>
      <c r="BG77" s="156">
        <v>20</v>
      </c>
      <c r="BH77" s="156">
        <v>7</v>
      </c>
      <c r="BI77" s="156">
        <v>0</v>
      </c>
      <c r="BJ77" s="156">
        <v>1</v>
      </c>
      <c r="BK77" s="156">
        <v>0</v>
      </c>
      <c r="BL77" s="156">
        <v>30</v>
      </c>
      <c r="BM77" s="156">
        <v>21</v>
      </c>
      <c r="BN77" s="156">
        <v>0</v>
      </c>
      <c r="BO77" s="156">
        <v>0</v>
      </c>
      <c r="BP77" s="156">
        <v>0</v>
      </c>
      <c r="BQ77" s="156">
        <v>0</v>
      </c>
      <c r="BR77" s="156">
        <v>0</v>
      </c>
      <c r="BS77" s="156">
        <v>1</v>
      </c>
      <c r="BT77" s="156">
        <v>1</v>
      </c>
      <c r="BU77" s="156">
        <v>0</v>
      </c>
      <c r="BV77" s="156">
        <v>0</v>
      </c>
      <c r="BW77" s="156">
        <v>0</v>
      </c>
      <c r="BX77" s="156">
        <v>0</v>
      </c>
      <c r="BY77" s="156">
        <v>0</v>
      </c>
      <c r="BZ77" s="156">
        <v>0</v>
      </c>
      <c r="CA77" s="156">
        <v>0</v>
      </c>
      <c r="CB77" s="156">
        <v>0</v>
      </c>
      <c r="CC77" s="156">
        <v>0</v>
      </c>
      <c r="CD77" s="156">
        <v>2</v>
      </c>
      <c r="CE77" s="156">
        <v>5</v>
      </c>
      <c r="CF77" s="156">
        <v>30</v>
      </c>
      <c r="CG77" s="156">
        <v>7</v>
      </c>
      <c r="CH77" s="156">
        <v>23</v>
      </c>
      <c r="CI77" s="156">
        <v>0</v>
      </c>
      <c r="CJ77" s="156">
        <v>30</v>
      </c>
      <c r="CK77" s="156">
        <v>6</v>
      </c>
      <c r="CL77" s="156">
        <v>17</v>
      </c>
      <c r="CM77" s="156">
        <v>2</v>
      </c>
      <c r="CN77" s="156">
        <v>2</v>
      </c>
      <c r="CO77" s="156">
        <v>0</v>
      </c>
      <c r="CP77" s="156">
        <v>0</v>
      </c>
      <c r="CQ77" s="156">
        <v>3</v>
      </c>
      <c r="CR77" s="156"/>
      <c r="CS77" s="156">
        <v>30</v>
      </c>
      <c r="CT77" s="156">
        <v>24</v>
      </c>
      <c r="CU77" s="156">
        <v>1</v>
      </c>
      <c r="CV77" s="156">
        <v>2</v>
      </c>
      <c r="CW77" s="156">
        <v>0</v>
      </c>
      <c r="CX77" s="156">
        <v>0</v>
      </c>
      <c r="CY77" s="156">
        <v>0</v>
      </c>
      <c r="CZ77" s="156">
        <v>3</v>
      </c>
      <c r="DA77" s="156"/>
      <c r="DB77" s="156">
        <v>30</v>
      </c>
      <c r="DC77" s="156">
        <v>3</v>
      </c>
      <c r="DD77" s="156">
        <v>3</v>
      </c>
      <c r="DE77" s="156">
        <v>14</v>
      </c>
      <c r="DF77" s="156">
        <v>4</v>
      </c>
      <c r="DG77" s="156">
        <v>0</v>
      </c>
      <c r="DH77" s="156">
        <v>0</v>
      </c>
      <c r="DI77" s="156">
        <v>6</v>
      </c>
      <c r="DJ77" s="156"/>
      <c r="DK77" s="156">
        <v>30</v>
      </c>
      <c r="DL77" s="156">
        <v>24</v>
      </c>
      <c r="DM77" s="156">
        <v>3</v>
      </c>
      <c r="DN77" s="156">
        <v>1</v>
      </c>
      <c r="DO77" s="156">
        <v>1</v>
      </c>
      <c r="DP77" s="156">
        <v>0</v>
      </c>
      <c r="DQ77" s="156">
        <v>1</v>
      </c>
      <c r="DR77" s="156">
        <v>0</v>
      </c>
      <c r="DS77" s="156"/>
      <c r="DT77" s="156">
        <v>30</v>
      </c>
      <c r="DU77" s="156">
        <v>17</v>
      </c>
      <c r="DV77" s="156">
        <v>13</v>
      </c>
      <c r="DW77" s="156">
        <v>0</v>
      </c>
      <c r="DX77" s="156">
        <v>0</v>
      </c>
      <c r="DY77" s="156">
        <v>0</v>
      </c>
      <c r="DZ77" s="156">
        <v>0</v>
      </c>
      <c r="EA77" s="156">
        <v>0</v>
      </c>
      <c r="EB77" s="156"/>
    </row>
    <row r="78" spans="1:132" ht="15" customHeight="1" x14ac:dyDescent="0.15">
      <c r="A78" s="150"/>
      <c r="B78" s="150"/>
      <c r="C78" s="244" t="s">
        <v>720</v>
      </c>
      <c r="D78" s="156">
        <v>73</v>
      </c>
      <c r="E78" s="156">
        <v>3</v>
      </c>
      <c r="F78" s="156">
        <v>4</v>
      </c>
      <c r="G78" s="156">
        <v>11</v>
      </c>
      <c r="H78" s="156">
        <v>25</v>
      </c>
      <c r="I78" s="156">
        <v>15</v>
      </c>
      <c r="J78" s="156">
        <v>8</v>
      </c>
      <c r="K78" s="156">
        <v>5</v>
      </c>
      <c r="L78" s="156">
        <v>0</v>
      </c>
      <c r="M78" s="156">
        <v>0</v>
      </c>
      <c r="N78" s="156">
        <v>0</v>
      </c>
      <c r="O78" s="156">
        <v>2</v>
      </c>
      <c r="P78" s="156">
        <v>73</v>
      </c>
      <c r="Q78" s="156">
        <v>2</v>
      </c>
      <c r="R78" s="156">
        <v>6</v>
      </c>
      <c r="S78" s="156">
        <v>26</v>
      </c>
      <c r="T78" s="156">
        <v>23</v>
      </c>
      <c r="U78" s="156">
        <v>7</v>
      </c>
      <c r="V78" s="156">
        <v>3</v>
      </c>
      <c r="W78" s="156">
        <v>4</v>
      </c>
      <c r="X78" s="156">
        <v>0</v>
      </c>
      <c r="Y78" s="156">
        <v>0</v>
      </c>
      <c r="Z78" s="156">
        <v>2</v>
      </c>
      <c r="AA78" s="156">
        <v>73</v>
      </c>
      <c r="AB78" s="156">
        <v>59</v>
      </c>
      <c r="AC78" s="156">
        <v>0</v>
      </c>
      <c r="AD78" s="156">
        <v>2</v>
      </c>
      <c r="AE78" s="156">
        <v>12</v>
      </c>
      <c r="AF78" s="156">
        <v>0</v>
      </c>
      <c r="AG78" s="156">
        <v>73</v>
      </c>
      <c r="AH78" s="156">
        <v>62</v>
      </c>
      <c r="AI78" s="156">
        <v>0</v>
      </c>
      <c r="AJ78" s="156">
        <v>5</v>
      </c>
      <c r="AK78" s="156">
        <v>5</v>
      </c>
      <c r="AL78" s="156">
        <v>1</v>
      </c>
      <c r="AM78" s="156">
        <v>73</v>
      </c>
      <c r="AN78" s="156">
        <v>5</v>
      </c>
      <c r="AO78" s="156">
        <v>1</v>
      </c>
      <c r="AP78" s="156">
        <v>52</v>
      </c>
      <c r="AQ78" s="156">
        <v>14</v>
      </c>
      <c r="AR78" s="156">
        <v>1</v>
      </c>
      <c r="AS78" s="156">
        <v>73</v>
      </c>
      <c r="AT78" s="156">
        <v>64</v>
      </c>
      <c r="AU78" s="156">
        <v>0</v>
      </c>
      <c r="AV78" s="156">
        <v>3</v>
      </c>
      <c r="AW78" s="156">
        <v>4</v>
      </c>
      <c r="AX78" s="156">
        <v>2</v>
      </c>
      <c r="AY78" s="156">
        <v>73</v>
      </c>
      <c r="AZ78" s="156">
        <v>46</v>
      </c>
      <c r="BA78" s="156">
        <v>2</v>
      </c>
      <c r="BB78" s="156">
        <v>12</v>
      </c>
      <c r="BC78" s="156">
        <v>11</v>
      </c>
      <c r="BD78" s="156">
        <v>2</v>
      </c>
      <c r="BE78" s="156">
        <v>73</v>
      </c>
      <c r="BF78" s="156">
        <v>3</v>
      </c>
      <c r="BG78" s="156">
        <v>56</v>
      </c>
      <c r="BH78" s="156">
        <v>13</v>
      </c>
      <c r="BI78" s="156">
        <v>0</v>
      </c>
      <c r="BJ78" s="156">
        <v>0</v>
      </c>
      <c r="BK78" s="156">
        <v>1</v>
      </c>
      <c r="BL78" s="156">
        <v>73</v>
      </c>
      <c r="BM78" s="156">
        <v>53</v>
      </c>
      <c r="BN78" s="156">
        <v>0</v>
      </c>
      <c r="BO78" s="156">
        <v>0</v>
      </c>
      <c r="BP78" s="156">
        <v>0</v>
      </c>
      <c r="BQ78" s="156">
        <v>0</v>
      </c>
      <c r="BR78" s="156">
        <v>0</v>
      </c>
      <c r="BS78" s="156">
        <v>2</v>
      </c>
      <c r="BT78" s="156">
        <v>1</v>
      </c>
      <c r="BU78" s="156">
        <v>1</v>
      </c>
      <c r="BV78" s="156">
        <v>0</v>
      </c>
      <c r="BW78" s="156">
        <v>0</v>
      </c>
      <c r="BX78" s="156">
        <v>0</v>
      </c>
      <c r="BY78" s="156">
        <v>0</v>
      </c>
      <c r="BZ78" s="156">
        <v>0</v>
      </c>
      <c r="CA78" s="156">
        <v>0</v>
      </c>
      <c r="CB78" s="156">
        <v>0</v>
      </c>
      <c r="CC78" s="156">
        <v>0</v>
      </c>
      <c r="CD78" s="156">
        <v>4</v>
      </c>
      <c r="CE78" s="156">
        <v>13</v>
      </c>
      <c r="CF78" s="156">
        <v>73</v>
      </c>
      <c r="CG78" s="156">
        <v>16</v>
      </c>
      <c r="CH78" s="156">
        <v>57</v>
      </c>
      <c r="CI78" s="156">
        <v>0</v>
      </c>
      <c r="CJ78" s="156">
        <v>73</v>
      </c>
      <c r="CK78" s="156">
        <v>20</v>
      </c>
      <c r="CL78" s="156">
        <v>20</v>
      </c>
      <c r="CM78" s="156">
        <v>11</v>
      </c>
      <c r="CN78" s="156">
        <v>14</v>
      </c>
      <c r="CO78" s="156">
        <v>0</v>
      </c>
      <c r="CP78" s="156">
        <v>0</v>
      </c>
      <c r="CQ78" s="156">
        <v>8</v>
      </c>
      <c r="CR78" s="156"/>
      <c r="CS78" s="156">
        <v>73</v>
      </c>
      <c r="CT78" s="156">
        <v>58</v>
      </c>
      <c r="CU78" s="156">
        <v>2</v>
      </c>
      <c r="CV78" s="156">
        <v>2</v>
      </c>
      <c r="CW78" s="156">
        <v>0</v>
      </c>
      <c r="CX78" s="156">
        <v>0</v>
      </c>
      <c r="CY78" s="156">
        <v>0</v>
      </c>
      <c r="CZ78" s="156">
        <v>11</v>
      </c>
      <c r="DA78" s="156"/>
      <c r="DB78" s="156">
        <v>73</v>
      </c>
      <c r="DC78" s="156">
        <v>10</v>
      </c>
      <c r="DD78" s="156">
        <v>10</v>
      </c>
      <c r="DE78" s="156">
        <v>16</v>
      </c>
      <c r="DF78" s="156">
        <v>29</v>
      </c>
      <c r="DG78" s="156">
        <v>0</v>
      </c>
      <c r="DH78" s="156">
        <v>0</v>
      </c>
      <c r="DI78" s="156">
        <v>8</v>
      </c>
      <c r="DJ78" s="156"/>
      <c r="DK78" s="156">
        <v>73</v>
      </c>
      <c r="DL78" s="156">
        <v>64</v>
      </c>
      <c r="DM78" s="156">
        <v>3</v>
      </c>
      <c r="DN78" s="156">
        <v>4</v>
      </c>
      <c r="DO78" s="156">
        <v>2</v>
      </c>
      <c r="DP78" s="156">
        <v>0</v>
      </c>
      <c r="DQ78" s="156">
        <v>0</v>
      </c>
      <c r="DR78" s="156">
        <v>0</v>
      </c>
      <c r="DS78" s="156"/>
      <c r="DT78" s="156">
        <v>73</v>
      </c>
      <c r="DU78" s="156">
        <v>54</v>
      </c>
      <c r="DV78" s="156">
        <v>18</v>
      </c>
      <c r="DW78" s="156">
        <v>0</v>
      </c>
      <c r="DX78" s="156">
        <v>1</v>
      </c>
      <c r="DY78" s="156">
        <v>0</v>
      </c>
      <c r="DZ78" s="156">
        <v>0</v>
      </c>
      <c r="EA78" s="156">
        <v>0</v>
      </c>
      <c r="EB78" s="156"/>
    </row>
    <row r="79" spans="1:132" ht="15" customHeight="1" x14ac:dyDescent="0.15">
      <c r="A79" s="150"/>
      <c r="B79" s="150"/>
      <c r="C79" s="244" t="s">
        <v>851</v>
      </c>
      <c r="D79" s="156">
        <v>3</v>
      </c>
      <c r="E79" s="156">
        <v>0</v>
      </c>
      <c r="F79" s="156">
        <v>0</v>
      </c>
      <c r="G79" s="156">
        <v>1</v>
      </c>
      <c r="H79" s="156">
        <v>0</v>
      </c>
      <c r="I79" s="156">
        <v>2</v>
      </c>
      <c r="J79" s="156">
        <v>0</v>
      </c>
      <c r="K79" s="156">
        <v>0</v>
      </c>
      <c r="L79" s="156">
        <v>0</v>
      </c>
      <c r="M79" s="156">
        <v>0</v>
      </c>
      <c r="N79" s="156">
        <v>0</v>
      </c>
      <c r="O79" s="156">
        <v>0</v>
      </c>
      <c r="P79" s="156">
        <v>3</v>
      </c>
      <c r="Q79" s="156">
        <v>0</v>
      </c>
      <c r="R79" s="156">
        <v>0</v>
      </c>
      <c r="S79" s="156">
        <v>3</v>
      </c>
      <c r="T79" s="156">
        <v>0</v>
      </c>
      <c r="U79" s="156">
        <v>0</v>
      </c>
      <c r="V79" s="156">
        <v>0</v>
      </c>
      <c r="W79" s="156">
        <v>0</v>
      </c>
      <c r="X79" s="156">
        <v>0</v>
      </c>
      <c r="Y79" s="156">
        <v>0</v>
      </c>
      <c r="Z79" s="156">
        <v>0</v>
      </c>
      <c r="AA79" s="156">
        <v>3</v>
      </c>
      <c r="AB79" s="156">
        <v>2</v>
      </c>
      <c r="AC79" s="156">
        <v>0</v>
      </c>
      <c r="AD79" s="156">
        <v>0</v>
      </c>
      <c r="AE79" s="156">
        <v>1</v>
      </c>
      <c r="AF79" s="156">
        <v>0</v>
      </c>
      <c r="AG79" s="156">
        <v>3</v>
      </c>
      <c r="AH79" s="156">
        <v>1</v>
      </c>
      <c r="AI79" s="156">
        <v>0</v>
      </c>
      <c r="AJ79" s="156">
        <v>0</v>
      </c>
      <c r="AK79" s="156">
        <v>2</v>
      </c>
      <c r="AL79" s="156">
        <v>0</v>
      </c>
      <c r="AM79" s="156">
        <v>3</v>
      </c>
      <c r="AN79" s="156">
        <v>0</v>
      </c>
      <c r="AO79" s="156">
        <v>0</v>
      </c>
      <c r="AP79" s="156">
        <v>2</v>
      </c>
      <c r="AQ79" s="156">
        <v>1</v>
      </c>
      <c r="AR79" s="156">
        <v>0</v>
      </c>
      <c r="AS79" s="156">
        <v>3</v>
      </c>
      <c r="AT79" s="156">
        <v>1</v>
      </c>
      <c r="AU79" s="156">
        <v>0</v>
      </c>
      <c r="AV79" s="156">
        <v>0</v>
      </c>
      <c r="AW79" s="156">
        <v>2</v>
      </c>
      <c r="AX79" s="156">
        <v>0</v>
      </c>
      <c r="AY79" s="156">
        <v>3</v>
      </c>
      <c r="AZ79" s="156">
        <v>1</v>
      </c>
      <c r="BA79" s="156">
        <v>0</v>
      </c>
      <c r="BB79" s="156">
        <v>1</v>
      </c>
      <c r="BC79" s="156">
        <v>1</v>
      </c>
      <c r="BD79" s="156">
        <v>0</v>
      </c>
      <c r="BE79" s="156">
        <v>3</v>
      </c>
      <c r="BF79" s="156">
        <v>1</v>
      </c>
      <c r="BG79" s="156">
        <v>2</v>
      </c>
      <c r="BH79" s="156">
        <v>0</v>
      </c>
      <c r="BI79" s="156">
        <v>0</v>
      </c>
      <c r="BJ79" s="156">
        <v>0</v>
      </c>
      <c r="BK79" s="156">
        <v>0</v>
      </c>
      <c r="BL79" s="156">
        <v>3</v>
      </c>
      <c r="BM79" s="156">
        <v>3</v>
      </c>
      <c r="BN79" s="156">
        <v>0</v>
      </c>
      <c r="BO79" s="156">
        <v>0</v>
      </c>
      <c r="BP79" s="156">
        <v>0</v>
      </c>
      <c r="BQ79" s="156">
        <v>0</v>
      </c>
      <c r="BR79" s="156">
        <v>0</v>
      </c>
      <c r="BS79" s="156">
        <v>0</v>
      </c>
      <c r="BT79" s="156">
        <v>0</v>
      </c>
      <c r="BU79" s="156">
        <v>0</v>
      </c>
      <c r="BV79" s="156">
        <v>0</v>
      </c>
      <c r="BW79" s="156">
        <v>0</v>
      </c>
      <c r="BX79" s="156">
        <v>0</v>
      </c>
      <c r="BY79" s="156">
        <v>0</v>
      </c>
      <c r="BZ79" s="156">
        <v>0</v>
      </c>
      <c r="CA79" s="156">
        <v>0</v>
      </c>
      <c r="CB79" s="156">
        <v>0</v>
      </c>
      <c r="CC79" s="156">
        <v>0</v>
      </c>
      <c r="CD79" s="156">
        <v>0</v>
      </c>
      <c r="CE79" s="156">
        <v>0</v>
      </c>
      <c r="CF79" s="156">
        <v>3</v>
      </c>
      <c r="CG79" s="156">
        <v>1</v>
      </c>
      <c r="CH79" s="156">
        <v>2</v>
      </c>
      <c r="CI79" s="156">
        <v>0</v>
      </c>
      <c r="CJ79" s="156">
        <v>3</v>
      </c>
      <c r="CK79" s="156">
        <v>0</v>
      </c>
      <c r="CL79" s="156">
        <v>1</v>
      </c>
      <c r="CM79" s="156">
        <v>0</v>
      </c>
      <c r="CN79" s="156">
        <v>0</v>
      </c>
      <c r="CO79" s="156">
        <v>0</v>
      </c>
      <c r="CP79" s="156">
        <v>0</v>
      </c>
      <c r="CQ79" s="156">
        <v>2</v>
      </c>
      <c r="CR79" s="156"/>
      <c r="CS79" s="156">
        <v>3</v>
      </c>
      <c r="CT79" s="156">
        <v>1</v>
      </c>
      <c r="CU79" s="156">
        <v>0</v>
      </c>
      <c r="CV79" s="156">
        <v>0</v>
      </c>
      <c r="CW79" s="156">
        <v>0</v>
      </c>
      <c r="CX79" s="156">
        <v>0</v>
      </c>
      <c r="CY79" s="156">
        <v>0</v>
      </c>
      <c r="CZ79" s="156">
        <v>2</v>
      </c>
      <c r="DA79" s="156"/>
      <c r="DB79" s="156">
        <v>3</v>
      </c>
      <c r="DC79" s="156">
        <v>0</v>
      </c>
      <c r="DD79" s="156">
        <v>0</v>
      </c>
      <c r="DE79" s="156">
        <v>0</v>
      </c>
      <c r="DF79" s="156">
        <v>1</v>
      </c>
      <c r="DG79" s="156">
        <v>0</v>
      </c>
      <c r="DH79" s="156">
        <v>0</v>
      </c>
      <c r="DI79" s="156">
        <v>2</v>
      </c>
      <c r="DJ79" s="156"/>
      <c r="DK79" s="156">
        <v>3</v>
      </c>
      <c r="DL79" s="156">
        <v>3</v>
      </c>
      <c r="DM79" s="156">
        <v>0</v>
      </c>
      <c r="DN79" s="156">
        <v>0</v>
      </c>
      <c r="DO79" s="156">
        <v>0</v>
      </c>
      <c r="DP79" s="156">
        <v>0</v>
      </c>
      <c r="DQ79" s="156">
        <v>0</v>
      </c>
      <c r="DR79" s="156">
        <v>0</v>
      </c>
      <c r="DS79" s="156"/>
      <c r="DT79" s="156">
        <v>3</v>
      </c>
      <c r="DU79" s="156">
        <v>1</v>
      </c>
      <c r="DV79" s="156">
        <v>2</v>
      </c>
      <c r="DW79" s="156">
        <v>0</v>
      </c>
      <c r="DX79" s="156">
        <v>0</v>
      </c>
      <c r="DY79" s="156">
        <v>0</v>
      </c>
      <c r="DZ79" s="156">
        <v>0</v>
      </c>
      <c r="EA79" s="156">
        <v>0</v>
      </c>
      <c r="EB79" s="156"/>
    </row>
    <row r="80" spans="1:132" ht="15" customHeight="1" x14ac:dyDescent="0.15">
      <c r="A80" s="150"/>
      <c r="B80" s="236"/>
      <c r="C80" s="152" t="s">
        <v>852</v>
      </c>
      <c r="D80" s="156">
        <v>140</v>
      </c>
      <c r="E80" s="156">
        <v>10</v>
      </c>
      <c r="F80" s="156">
        <v>12</v>
      </c>
      <c r="G80" s="156">
        <v>30</v>
      </c>
      <c r="H80" s="156">
        <v>33</v>
      </c>
      <c r="I80" s="156">
        <v>39</v>
      </c>
      <c r="J80" s="156">
        <v>8</v>
      </c>
      <c r="K80" s="156">
        <v>4</v>
      </c>
      <c r="L80" s="156">
        <v>0</v>
      </c>
      <c r="M80" s="156">
        <v>0</v>
      </c>
      <c r="N80" s="156">
        <v>0</v>
      </c>
      <c r="O80" s="156">
        <v>4</v>
      </c>
      <c r="P80" s="156">
        <v>140</v>
      </c>
      <c r="Q80" s="156">
        <v>15</v>
      </c>
      <c r="R80" s="156">
        <v>30</v>
      </c>
      <c r="S80" s="156">
        <v>37</v>
      </c>
      <c r="T80" s="156">
        <v>34</v>
      </c>
      <c r="U80" s="156">
        <v>11</v>
      </c>
      <c r="V80" s="156">
        <v>7</v>
      </c>
      <c r="W80" s="156">
        <v>2</v>
      </c>
      <c r="X80" s="156">
        <v>1</v>
      </c>
      <c r="Y80" s="156">
        <v>0</v>
      </c>
      <c r="Z80" s="156">
        <v>3</v>
      </c>
      <c r="AA80" s="156">
        <v>140</v>
      </c>
      <c r="AB80" s="156">
        <v>112</v>
      </c>
      <c r="AC80" s="156">
        <v>0</v>
      </c>
      <c r="AD80" s="156">
        <v>4</v>
      </c>
      <c r="AE80" s="156">
        <v>21</v>
      </c>
      <c r="AF80" s="156">
        <v>3</v>
      </c>
      <c r="AG80" s="156">
        <v>140</v>
      </c>
      <c r="AH80" s="156">
        <v>120</v>
      </c>
      <c r="AI80" s="156">
        <v>0</v>
      </c>
      <c r="AJ80" s="156">
        <v>7</v>
      </c>
      <c r="AK80" s="156">
        <v>10</v>
      </c>
      <c r="AL80" s="156">
        <v>3</v>
      </c>
      <c r="AM80" s="156">
        <v>140</v>
      </c>
      <c r="AN80" s="156">
        <v>27</v>
      </c>
      <c r="AO80" s="156">
        <v>5</v>
      </c>
      <c r="AP80" s="156">
        <v>85</v>
      </c>
      <c r="AQ80" s="156">
        <v>17</v>
      </c>
      <c r="AR80" s="156">
        <v>6</v>
      </c>
      <c r="AS80" s="156">
        <v>140</v>
      </c>
      <c r="AT80" s="156">
        <v>126</v>
      </c>
      <c r="AU80" s="156">
        <v>0</v>
      </c>
      <c r="AV80" s="156">
        <v>5</v>
      </c>
      <c r="AW80" s="156">
        <v>5</v>
      </c>
      <c r="AX80" s="156">
        <v>4</v>
      </c>
      <c r="AY80" s="156">
        <v>140</v>
      </c>
      <c r="AZ80" s="156">
        <v>115</v>
      </c>
      <c r="BA80" s="156">
        <v>2</v>
      </c>
      <c r="BB80" s="156">
        <v>14</v>
      </c>
      <c r="BC80" s="156">
        <v>6</v>
      </c>
      <c r="BD80" s="156">
        <v>3</v>
      </c>
      <c r="BE80" s="156">
        <v>140</v>
      </c>
      <c r="BF80" s="156">
        <v>6</v>
      </c>
      <c r="BG80" s="156">
        <v>107</v>
      </c>
      <c r="BH80" s="156">
        <v>24</v>
      </c>
      <c r="BI80" s="156">
        <v>1</v>
      </c>
      <c r="BJ80" s="156">
        <v>1</v>
      </c>
      <c r="BK80" s="156">
        <v>1</v>
      </c>
      <c r="BL80" s="156">
        <v>140</v>
      </c>
      <c r="BM80" s="156">
        <v>108</v>
      </c>
      <c r="BN80" s="156">
        <v>0</v>
      </c>
      <c r="BO80" s="156">
        <v>0</v>
      </c>
      <c r="BP80" s="156">
        <v>0</v>
      </c>
      <c r="BQ80" s="156">
        <v>0</v>
      </c>
      <c r="BR80" s="156">
        <v>0</v>
      </c>
      <c r="BS80" s="156">
        <v>4</v>
      </c>
      <c r="BT80" s="156">
        <v>1</v>
      </c>
      <c r="BU80" s="156">
        <v>0</v>
      </c>
      <c r="BV80" s="156">
        <v>2</v>
      </c>
      <c r="BW80" s="156">
        <v>0</v>
      </c>
      <c r="BX80" s="156">
        <v>0</v>
      </c>
      <c r="BY80" s="156">
        <v>1</v>
      </c>
      <c r="BZ80" s="156">
        <v>0</v>
      </c>
      <c r="CA80" s="156">
        <v>0</v>
      </c>
      <c r="CB80" s="156">
        <v>0</v>
      </c>
      <c r="CC80" s="156">
        <v>0</v>
      </c>
      <c r="CD80" s="156">
        <v>6</v>
      </c>
      <c r="CE80" s="156">
        <v>18</v>
      </c>
      <c r="CF80" s="156">
        <v>140</v>
      </c>
      <c r="CG80" s="156">
        <v>28</v>
      </c>
      <c r="CH80" s="156">
        <v>108</v>
      </c>
      <c r="CI80" s="156">
        <v>4</v>
      </c>
      <c r="CJ80" s="156">
        <v>140</v>
      </c>
      <c r="CK80" s="156">
        <v>23</v>
      </c>
      <c r="CL80" s="156">
        <v>54</v>
      </c>
      <c r="CM80" s="156">
        <v>16</v>
      </c>
      <c r="CN80" s="156">
        <v>17</v>
      </c>
      <c r="CO80" s="156">
        <v>1</v>
      </c>
      <c r="CP80" s="156">
        <v>0</v>
      </c>
      <c r="CQ80" s="156">
        <v>29</v>
      </c>
      <c r="CR80" s="156"/>
      <c r="CS80" s="156">
        <v>140</v>
      </c>
      <c r="CT80" s="156">
        <v>89</v>
      </c>
      <c r="CU80" s="156">
        <v>0</v>
      </c>
      <c r="CV80" s="156">
        <v>6</v>
      </c>
      <c r="CW80" s="156">
        <v>0</v>
      </c>
      <c r="CX80" s="156">
        <v>0</v>
      </c>
      <c r="CY80" s="156">
        <v>0</v>
      </c>
      <c r="CZ80" s="156">
        <v>45</v>
      </c>
      <c r="DA80" s="156"/>
      <c r="DB80" s="156">
        <v>140</v>
      </c>
      <c r="DC80" s="156">
        <v>27</v>
      </c>
      <c r="DD80" s="156">
        <v>19</v>
      </c>
      <c r="DE80" s="156">
        <v>39</v>
      </c>
      <c r="DF80" s="156">
        <v>18</v>
      </c>
      <c r="DG80" s="156">
        <v>0</v>
      </c>
      <c r="DH80" s="156">
        <v>0</v>
      </c>
      <c r="DI80" s="156">
        <v>37</v>
      </c>
      <c r="DJ80" s="156"/>
      <c r="DK80" s="156">
        <v>140</v>
      </c>
      <c r="DL80" s="156">
        <v>126</v>
      </c>
      <c r="DM80" s="156">
        <v>8</v>
      </c>
      <c r="DN80" s="156">
        <v>4</v>
      </c>
      <c r="DO80" s="156">
        <v>1</v>
      </c>
      <c r="DP80" s="156">
        <v>0</v>
      </c>
      <c r="DQ80" s="156">
        <v>1</v>
      </c>
      <c r="DR80" s="156">
        <v>0</v>
      </c>
      <c r="DS80" s="156"/>
      <c r="DT80" s="156">
        <v>140</v>
      </c>
      <c r="DU80" s="156">
        <v>109</v>
      </c>
      <c r="DV80" s="156">
        <v>29</v>
      </c>
      <c r="DW80" s="156">
        <v>2</v>
      </c>
      <c r="DX80" s="156">
        <v>0</v>
      </c>
      <c r="DY80" s="156">
        <v>0</v>
      </c>
      <c r="DZ80" s="156">
        <v>0</v>
      </c>
      <c r="EA80" s="156">
        <v>0</v>
      </c>
      <c r="EB80" s="156"/>
    </row>
    <row r="81" spans="1:132" ht="15" customHeight="1" x14ac:dyDescent="0.15">
      <c r="A81" s="150"/>
      <c r="B81" s="242" t="s">
        <v>970</v>
      </c>
      <c r="C81" s="243" t="s">
        <v>847</v>
      </c>
      <c r="D81" s="156">
        <v>32</v>
      </c>
      <c r="E81" s="156">
        <v>0</v>
      </c>
      <c r="F81" s="156">
        <v>0</v>
      </c>
      <c r="G81" s="156">
        <v>2</v>
      </c>
      <c r="H81" s="156">
        <v>9</v>
      </c>
      <c r="I81" s="156">
        <v>10</v>
      </c>
      <c r="J81" s="156">
        <v>5</v>
      </c>
      <c r="K81" s="156">
        <v>3</v>
      </c>
      <c r="L81" s="156">
        <v>0</v>
      </c>
      <c r="M81" s="156">
        <v>1</v>
      </c>
      <c r="N81" s="156">
        <v>0</v>
      </c>
      <c r="O81" s="156">
        <v>2</v>
      </c>
      <c r="P81" s="156">
        <v>32</v>
      </c>
      <c r="Q81" s="156">
        <v>2</v>
      </c>
      <c r="R81" s="156">
        <v>4</v>
      </c>
      <c r="S81" s="156">
        <v>8</v>
      </c>
      <c r="T81" s="156">
        <v>8</v>
      </c>
      <c r="U81" s="156">
        <v>7</v>
      </c>
      <c r="V81" s="156">
        <v>1</v>
      </c>
      <c r="W81" s="156">
        <v>0</v>
      </c>
      <c r="X81" s="156">
        <v>0</v>
      </c>
      <c r="Y81" s="156">
        <v>0</v>
      </c>
      <c r="Z81" s="156">
        <v>2</v>
      </c>
      <c r="AA81" s="156">
        <v>32</v>
      </c>
      <c r="AB81" s="156">
        <v>26</v>
      </c>
      <c r="AC81" s="156">
        <v>0</v>
      </c>
      <c r="AD81" s="156">
        <v>0</v>
      </c>
      <c r="AE81" s="156">
        <v>5</v>
      </c>
      <c r="AF81" s="156">
        <v>1</v>
      </c>
      <c r="AG81" s="156">
        <v>32</v>
      </c>
      <c r="AH81" s="156">
        <v>21</v>
      </c>
      <c r="AI81" s="156">
        <v>0</v>
      </c>
      <c r="AJ81" s="156">
        <v>7</v>
      </c>
      <c r="AK81" s="156">
        <v>2</v>
      </c>
      <c r="AL81" s="156">
        <v>2</v>
      </c>
      <c r="AM81" s="156">
        <v>32</v>
      </c>
      <c r="AN81" s="156">
        <v>1</v>
      </c>
      <c r="AO81" s="156">
        <v>1</v>
      </c>
      <c r="AP81" s="156">
        <v>23</v>
      </c>
      <c r="AQ81" s="156">
        <v>6</v>
      </c>
      <c r="AR81" s="156">
        <v>1</v>
      </c>
      <c r="AS81" s="156">
        <v>32</v>
      </c>
      <c r="AT81" s="156">
        <v>23</v>
      </c>
      <c r="AU81" s="156">
        <v>1</v>
      </c>
      <c r="AV81" s="156">
        <v>2</v>
      </c>
      <c r="AW81" s="156">
        <v>3</v>
      </c>
      <c r="AX81" s="156">
        <v>3</v>
      </c>
      <c r="AY81" s="156">
        <v>32</v>
      </c>
      <c r="AZ81" s="156">
        <v>18</v>
      </c>
      <c r="BA81" s="156">
        <v>1</v>
      </c>
      <c r="BB81" s="156">
        <v>4</v>
      </c>
      <c r="BC81" s="156">
        <v>5</v>
      </c>
      <c r="BD81" s="156">
        <v>4</v>
      </c>
      <c r="BE81" s="156">
        <v>32</v>
      </c>
      <c r="BF81" s="156">
        <v>1</v>
      </c>
      <c r="BG81" s="156">
        <v>25</v>
      </c>
      <c r="BH81" s="156">
        <v>6</v>
      </c>
      <c r="BI81" s="156">
        <v>0</v>
      </c>
      <c r="BJ81" s="156">
        <v>0</v>
      </c>
      <c r="BK81" s="156">
        <v>0</v>
      </c>
      <c r="BL81" s="156">
        <v>32</v>
      </c>
      <c r="BM81" s="156">
        <v>24</v>
      </c>
      <c r="BN81" s="156">
        <v>0</v>
      </c>
      <c r="BO81" s="156">
        <v>0</v>
      </c>
      <c r="BP81" s="156">
        <v>0</v>
      </c>
      <c r="BQ81" s="156">
        <v>0</v>
      </c>
      <c r="BR81" s="156">
        <v>0</v>
      </c>
      <c r="BS81" s="156">
        <v>1</v>
      </c>
      <c r="BT81" s="156">
        <v>1</v>
      </c>
      <c r="BU81" s="156">
        <v>0</v>
      </c>
      <c r="BV81" s="156">
        <v>1</v>
      </c>
      <c r="BW81" s="156">
        <v>0</v>
      </c>
      <c r="BX81" s="156">
        <v>0</v>
      </c>
      <c r="BY81" s="156">
        <v>0</v>
      </c>
      <c r="BZ81" s="156">
        <v>1</v>
      </c>
      <c r="CA81" s="156">
        <v>0</v>
      </c>
      <c r="CB81" s="156">
        <v>0</v>
      </c>
      <c r="CC81" s="156">
        <v>0</v>
      </c>
      <c r="CD81" s="156">
        <v>2</v>
      </c>
      <c r="CE81" s="156">
        <v>2</v>
      </c>
      <c r="CF81" s="156">
        <v>32</v>
      </c>
      <c r="CG81" s="156">
        <v>6</v>
      </c>
      <c r="CH81" s="156">
        <v>26</v>
      </c>
      <c r="CI81" s="156">
        <v>0</v>
      </c>
      <c r="CJ81" s="156">
        <v>29</v>
      </c>
      <c r="CK81" s="156">
        <v>8</v>
      </c>
      <c r="CL81" s="156">
        <v>9</v>
      </c>
      <c r="CM81" s="156">
        <v>5</v>
      </c>
      <c r="CN81" s="156">
        <v>7</v>
      </c>
      <c r="CO81" s="156">
        <v>0</v>
      </c>
      <c r="CP81" s="156">
        <v>0</v>
      </c>
      <c r="CQ81" s="156">
        <v>0</v>
      </c>
      <c r="CR81" s="156"/>
      <c r="CS81" s="156">
        <v>29</v>
      </c>
      <c r="CT81" s="156">
        <v>25</v>
      </c>
      <c r="CU81" s="156">
        <v>0</v>
      </c>
      <c r="CV81" s="156">
        <v>1</v>
      </c>
      <c r="CW81" s="156">
        <v>1</v>
      </c>
      <c r="CX81" s="156">
        <v>0</v>
      </c>
      <c r="CY81" s="156">
        <v>0</v>
      </c>
      <c r="CZ81" s="156">
        <v>2</v>
      </c>
      <c r="DA81" s="156"/>
      <c r="DB81" s="156">
        <v>29</v>
      </c>
      <c r="DC81" s="156">
        <v>14</v>
      </c>
      <c r="DD81" s="156">
        <v>4</v>
      </c>
      <c r="DE81" s="156">
        <v>6</v>
      </c>
      <c r="DF81" s="156">
        <v>5</v>
      </c>
      <c r="DG81" s="156">
        <v>0</v>
      </c>
      <c r="DH81" s="156">
        <v>0</v>
      </c>
      <c r="DI81" s="156">
        <v>0</v>
      </c>
      <c r="DJ81" s="156"/>
      <c r="DK81" s="156">
        <v>29</v>
      </c>
      <c r="DL81" s="156">
        <v>23</v>
      </c>
      <c r="DM81" s="156">
        <v>4</v>
      </c>
      <c r="DN81" s="156">
        <v>2</v>
      </c>
      <c r="DO81" s="156">
        <v>0</v>
      </c>
      <c r="DP81" s="156">
        <v>0</v>
      </c>
      <c r="DQ81" s="156">
        <v>0</v>
      </c>
      <c r="DR81" s="156">
        <v>0</v>
      </c>
      <c r="DS81" s="156"/>
      <c r="DT81" s="156">
        <v>29</v>
      </c>
      <c r="DU81" s="156">
        <v>26</v>
      </c>
      <c r="DV81" s="156">
        <v>2</v>
      </c>
      <c r="DW81" s="156">
        <v>1</v>
      </c>
      <c r="DX81" s="156">
        <v>0</v>
      </c>
      <c r="DY81" s="156">
        <v>0</v>
      </c>
      <c r="DZ81" s="156">
        <v>0</v>
      </c>
      <c r="EA81" s="156">
        <v>0</v>
      </c>
      <c r="EB81" s="156"/>
    </row>
    <row r="82" spans="1:132" ht="15" customHeight="1" x14ac:dyDescent="0.15">
      <c r="A82" s="150"/>
      <c r="B82" s="150"/>
      <c r="C82" s="244" t="s">
        <v>848</v>
      </c>
      <c r="D82" s="156">
        <v>24</v>
      </c>
      <c r="E82" s="156">
        <v>1</v>
      </c>
      <c r="F82" s="156">
        <v>0</v>
      </c>
      <c r="G82" s="156">
        <v>4</v>
      </c>
      <c r="H82" s="156">
        <v>8</v>
      </c>
      <c r="I82" s="156">
        <v>6</v>
      </c>
      <c r="J82" s="156">
        <v>2</v>
      </c>
      <c r="K82" s="156">
        <v>3</v>
      </c>
      <c r="L82" s="156">
        <v>0</v>
      </c>
      <c r="M82" s="156">
        <v>0</v>
      </c>
      <c r="N82" s="156">
        <v>0</v>
      </c>
      <c r="O82" s="156">
        <v>0</v>
      </c>
      <c r="P82" s="156">
        <v>24</v>
      </c>
      <c r="Q82" s="156">
        <v>3</v>
      </c>
      <c r="R82" s="156">
        <v>6</v>
      </c>
      <c r="S82" s="156">
        <v>5</v>
      </c>
      <c r="T82" s="156">
        <v>5</v>
      </c>
      <c r="U82" s="156">
        <v>4</v>
      </c>
      <c r="V82" s="156">
        <v>1</v>
      </c>
      <c r="W82" s="156">
        <v>0</v>
      </c>
      <c r="X82" s="156">
        <v>0</v>
      </c>
      <c r="Y82" s="156">
        <v>0</v>
      </c>
      <c r="Z82" s="156">
        <v>0</v>
      </c>
      <c r="AA82" s="156">
        <v>24</v>
      </c>
      <c r="AB82" s="156">
        <v>18</v>
      </c>
      <c r="AC82" s="156">
        <v>1</v>
      </c>
      <c r="AD82" s="156">
        <v>2</v>
      </c>
      <c r="AE82" s="156">
        <v>3</v>
      </c>
      <c r="AF82" s="156">
        <v>0</v>
      </c>
      <c r="AG82" s="156">
        <v>24</v>
      </c>
      <c r="AH82" s="156">
        <v>20</v>
      </c>
      <c r="AI82" s="156">
        <v>0</v>
      </c>
      <c r="AJ82" s="156">
        <v>1</v>
      </c>
      <c r="AK82" s="156">
        <v>3</v>
      </c>
      <c r="AL82" s="156">
        <v>0</v>
      </c>
      <c r="AM82" s="156">
        <v>24</v>
      </c>
      <c r="AN82" s="156">
        <v>2</v>
      </c>
      <c r="AO82" s="156">
        <v>2</v>
      </c>
      <c r="AP82" s="156">
        <v>19</v>
      </c>
      <c r="AQ82" s="156">
        <v>0</v>
      </c>
      <c r="AR82" s="156">
        <v>1</v>
      </c>
      <c r="AS82" s="156">
        <v>24</v>
      </c>
      <c r="AT82" s="156">
        <v>17</v>
      </c>
      <c r="AU82" s="156">
        <v>0</v>
      </c>
      <c r="AV82" s="156">
        <v>6</v>
      </c>
      <c r="AW82" s="156">
        <v>1</v>
      </c>
      <c r="AX82" s="156">
        <v>0</v>
      </c>
      <c r="AY82" s="156">
        <v>24</v>
      </c>
      <c r="AZ82" s="156">
        <v>17</v>
      </c>
      <c r="BA82" s="156">
        <v>0</v>
      </c>
      <c r="BB82" s="156">
        <v>6</v>
      </c>
      <c r="BC82" s="156">
        <v>0</v>
      </c>
      <c r="BD82" s="156">
        <v>1</v>
      </c>
      <c r="BE82" s="156">
        <v>24</v>
      </c>
      <c r="BF82" s="156">
        <v>4</v>
      </c>
      <c r="BG82" s="156">
        <v>13</v>
      </c>
      <c r="BH82" s="156">
        <v>7</v>
      </c>
      <c r="BI82" s="156">
        <v>0</v>
      </c>
      <c r="BJ82" s="156">
        <v>0</v>
      </c>
      <c r="BK82" s="156">
        <v>0</v>
      </c>
      <c r="BL82" s="156">
        <v>24</v>
      </c>
      <c r="BM82" s="156">
        <v>17</v>
      </c>
      <c r="BN82" s="156">
        <v>0</v>
      </c>
      <c r="BO82" s="156">
        <v>0</v>
      </c>
      <c r="BP82" s="156">
        <v>0</v>
      </c>
      <c r="BQ82" s="156">
        <v>0</v>
      </c>
      <c r="BR82" s="156">
        <v>0</v>
      </c>
      <c r="BS82" s="156">
        <v>0</v>
      </c>
      <c r="BT82" s="156">
        <v>1</v>
      </c>
      <c r="BU82" s="156">
        <v>1</v>
      </c>
      <c r="BV82" s="156">
        <v>1</v>
      </c>
      <c r="BW82" s="156">
        <v>0</v>
      </c>
      <c r="BX82" s="156">
        <v>0</v>
      </c>
      <c r="BY82" s="156">
        <v>0</v>
      </c>
      <c r="BZ82" s="156">
        <v>1</v>
      </c>
      <c r="CA82" s="156">
        <v>0</v>
      </c>
      <c r="CB82" s="156">
        <v>0</v>
      </c>
      <c r="CC82" s="156">
        <v>0</v>
      </c>
      <c r="CD82" s="156">
        <v>0</v>
      </c>
      <c r="CE82" s="156">
        <v>4</v>
      </c>
      <c r="CF82" s="156">
        <v>24</v>
      </c>
      <c r="CG82" s="156">
        <v>5</v>
      </c>
      <c r="CH82" s="156">
        <v>18</v>
      </c>
      <c r="CI82" s="156">
        <v>1</v>
      </c>
      <c r="CJ82" s="156">
        <v>24</v>
      </c>
      <c r="CK82" s="156">
        <v>2</v>
      </c>
      <c r="CL82" s="156">
        <v>17</v>
      </c>
      <c r="CM82" s="156">
        <v>3</v>
      </c>
      <c r="CN82" s="156">
        <v>1</v>
      </c>
      <c r="CO82" s="156">
        <v>0</v>
      </c>
      <c r="CP82" s="156">
        <v>0</v>
      </c>
      <c r="CQ82" s="156">
        <v>1</v>
      </c>
      <c r="CR82" s="156"/>
      <c r="CS82" s="156">
        <v>24</v>
      </c>
      <c r="CT82" s="156">
        <v>18</v>
      </c>
      <c r="CU82" s="156">
        <v>0</v>
      </c>
      <c r="CV82" s="156">
        <v>0</v>
      </c>
      <c r="CW82" s="156">
        <v>0</v>
      </c>
      <c r="CX82" s="156">
        <v>0</v>
      </c>
      <c r="CY82" s="156">
        <v>0</v>
      </c>
      <c r="CZ82" s="156">
        <v>6</v>
      </c>
      <c r="DA82" s="156"/>
      <c r="DB82" s="156">
        <v>24</v>
      </c>
      <c r="DC82" s="156">
        <v>8</v>
      </c>
      <c r="DD82" s="156">
        <v>2</v>
      </c>
      <c r="DE82" s="156">
        <v>6</v>
      </c>
      <c r="DF82" s="156">
        <v>2</v>
      </c>
      <c r="DG82" s="156">
        <v>0</v>
      </c>
      <c r="DH82" s="156">
        <v>0</v>
      </c>
      <c r="DI82" s="156">
        <v>6</v>
      </c>
      <c r="DJ82" s="156"/>
      <c r="DK82" s="156">
        <v>24</v>
      </c>
      <c r="DL82" s="156">
        <v>20</v>
      </c>
      <c r="DM82" s="156">
        <v>1</v>
      </c>
      <c r="DN82" s="156">
        <v>3</v>
      </c>
      <c r="DO82" s="156">
        <v>0</v>
      </c>
      <c r="DP82" s="156">
        <v>0</v>
      </c>
      <c r="DQ82" s="156">
        <v>0</v>
      </c>
      <c r="DR82" s="156">
        <v>0</v>
      </c>
      <c r="DS82" s="156"/>
      <c r="DT82" s="156">
        <v>24</v>
      </c>
      <c r="DU82" s="156">
        <v>20</v>
      </c>
      <c r="DV82" s="156">
        <v>4</v>
      </c>
      <c r="DW82" s="156">
        <v>0</v>
      </c>
      <c r="DX82" s="156">
        <v>0</v>
      </c>
      <c r="DY82" s="156">
        <v>0</v>
      </c>
      <c r="DZ82" s="156">
        <v>0</v>
      </c>
      <c r="EA82" s="156">
        <v>0</v>
      </c>
      <c r="EB82" s="156"/>
    </row>
    <row r="83" spans="1:132" ht="15" customHeight="1" x14ac:dyDescent="0.15">
      <c r="A83" s="150"/>
      <c r="B83" s="150"/>
      <c r="C83" s="244" t="s">
        <v>849</v>
      </c>
      <c r="D83" s="156">
        <v>33</v>
      </c>
      <c r="E83" s="156">
        <v>0</v>
      </c>
      <c r="F83" s="156">
        <v>0</v>
      </c>
      <c r="G83" s="156">
        <v>4</v>
      </c>
      <c r="H83" s="156">
        <v>7</v>
      </c>
      <c r="I83" s="156">
        <v>14</v>
      </c>
      <c r="J83" s="156">
        <v>5</v>
      </c>
      <c r="K83" s="156">
        <v>1</v>
      </c>
      <c r="L83" s="156">
        <v>0</v>
      </c>
      <c r="M83" s="156">
        <v>0</v>
      </c>
      <c r="N83" s="156">
        <v>0</v>
      </c>
      <c r="O83" s="156">
        <v>2</v>
      </c>
      <c r="P83" s="156">
        <v>33</v>
      </c>
      <c r="Q83" s="156">
        <v>4</v>
      </c>
      <c r="R83" s="156">
        <v>8</v>
      </c>
      <c r="S83" s="156">
        <v>6</v>
      </c>
      <c r="T83" s="156">
        <v>11</v>
      </c>
      <c r="U83" s="156">
        <v>2</v>
      </c>
      <c r="V83" s="156">
        <v>0</v>
      </c>
      <c r="W83" s="156">
        <v>0</v>
      </c>
      <c r="X83" s="156">
        <v>0</v>
      </c>
      <c r="Y83" s="156">
        <v>0</v>
      </c>
      <c r="Z83" s="156">
        <v>2</v>
      </c>
      <c r="AA83" s="156">
        <v>33</v>
      </c>
      <c r="AB83" s="156">
        <v>27</v>
      </c>
      <c r="AC83" s="156">
        <v>1</v>
      </c>
      <c r="AD83" s="156">
        <v>1</v>
      </c>
      <c r="AE83" s="156">
        <v>3</v>
      </c>
      <c r="AF83" s="156">
        <v>1</v>
      </c>
      <c r="AG83" s="156">
        <v>33</v>
      </c>
      <c r="AH83" s="156">
        <v>22</v>
      </c>
      <c r="AI83" s="156">
        <v>1</v>
      </c>
      <c r="AJ83" s="156">
        <v>4</v>
      </c>
      <c r="AK83" s="156">
        <v>5</v>
      </c>
      <c r="AL83" s="156">
        <v>1</v>
      </c>
      <c r="AM83" s="156">
        <v>33</v>
      </c>
      <c r="AN83" s="156">
        <v>2</v>
      </c>
      <c r="AO83" s="156">
        <v>0</v>
      </c>
      <c r="AP83" s="156">
        <v>29</v>
      </c>
      <c r="AQ83" s="156">
        <v>2</v>
      </c>
      <c r="AR83" s="156">
        <v>0</v>
      </c>
      <c r="AS83" s="156">
        <v>33</v>
      </c>
      <c r="AT83" s="156">
        <v>26</v>
      </c>
      <c r="AU83" s="156">
        <v>0</v>
      </c>
      <c r="AV83" s="156">
        <v>4</v>
      </c>
      <c r="AW83" s="156">
        <v>3</v>
      </c>
      <c r="AX83" s="156">
        <v>0</v>
      </c>
      <c r="AY83" s="156">
        <v>33</v>
      </c>
      <c r="AZ83" s="156">
        <v>25</v>
      </c>
      <c r="BA83" s="156">
        <v>0</v>
      </c>
      <c r="BB83" s="156">
        <v>6</v>
      </c>
      <c r="BC83" s="156">
        <v>2</v>
      </c>
      <c r="BD83" s="156">
        <v>0</v>
      </c>
      <c r="BE83" s="156">
        <v>33</v>
      </c>
      <c r="BF83" s="156">
        <v>1</v>
      </c>
      <c r="BG83" s="156">
        <v>25</v>
      </c>
      <c r="BH83" s="156">
        <v>6</v>
      </c>
      <c r="BI83" s="156">
        <v>1</v>
      </c>
      <c r="BJ83" s="156">
        <v>0</v>
      </c>
      <c r="BK83" s="156">
        <v>0</v>
      </c>
      <c r="BL83" s="156">
        <v>33</v>
      </c>
      <c r="BM83" s="156">
        <v>25</v>
      </c>
      <c r="BN83" s="156">
        <v>0</v>
      </c>
      <c r="BO83" s="156">
        <v>1</v>
      </c>
      <c r="BP83" s="156">
        <v>0</v>
      </c>
      <c r="BQ83" s="156">
        <v>0</v>
      </c>
      <c r="BR83" s="156">
        <v>0</v>
      </c>
      <c r="BS83" s="156">
        <v>1</v>
      </c>
      <c r="BT83" s="156">
        <v>1</v>
      </c>
      <c r="BU83" s="156">
        <v>1</v>
      </c>
      <c r="BV83" s="156">
        <v>1</v>
      </c>
      <c r="BW83" s="156">
        <v>0</v>
      </c>
      <c r="BX83" s="156">
        <v>0</v>
      </c>
      <c r="BY83" s="156">
        <v>0</v>
      </c>
      <c r="BZ83" s="156">
        <v>1</v>
      </c>
      <c r="CA83" s="156">
        <v>0</v>
      </c>
      <c r="CB83" s="156">
        <v>0</v>
      </c>
      <c r="CC83" s="156">
        <v>0</v>
      </c>
      <c r="CD83" s="156">
        <v>2</v>
      </c>
      <c r="CE83" s="156">
        <v>3</v>
      </c>
      <c r="CF83" s="156">
        <v>33</v>
      </c>
      <c r="CG83" s="156">
        <v>15</v>
      </c>
      <c r="CH83" s="156">
        <v>18</v>
      </c>
      <c r="CI83" s="156">
        <v>0</v>
      </c>
      <c r="CJ83" s="156">
        <v>33</v>
      </c>
      <c r="CK83" s="156">
        <v>7</v>
      </c>
      <c r="CL83" s="156">
        <v>19</v>
      </c>
      <c r="CM83" s="156">
        <v>5</v>
      </c>
      <c r="CN83" s="156">
        <v>1</v>
      </c>
      <c r="CO83" s="156">
        <v>0</v>
      </c>
      <c r="CP83" s="156">
        <v>0</v>
      </c>
      <c r="CQ83" s="156">
        <v>1</v>
      </c>
      <c r="CR83" s="156"/>
      <c r="CS83" s="156">
        <v>33</v>
      </c>
      <c r="CT83" s="156">
        <v>21</v>
      </c>
      <c r="CU83" s="156">
        <v>0</v>
      </c>
      <c r="CV83" s="156">
        <v>0</v>
      </c>
      <c r="CW83" s="156">
        <v>1</v>
      </c>
      <c r="CX83" s="156">
        <v>0</v>
      </c>
      <c r="CY83" s="156">
        <v>0</v>
      </c>
      <c r="CZ83" s="156">
        <v>11</v>
      </c>
      <c r="DA83" s="156"/>
      <c r="DB83" s="156">
        <v>33</v>
      </c>
      <c r="DC83" s="156">
        <v>5</v>
      </c>
      <c r="DD83" s="156">
        <v>1</v>
      </c>
      <c r="DE83" s="156">
        <v>19</v>
      </c>
      <c r="DF83" s="156">
        <v>3</v>
      </c>
      <c r="DG83" s="156">
        <v>0</v>
      </c>
      <c r="DH83" s="156">
        <v>0</v>
      </c>
      <c r="DI83" s="156">
        <v>5</v>
      </c>
      <c r="DJ83" s="156"/>
      <c r="DK83" s="156">
        <v>33</v>
      </c>
      <c r="DL83" s="156">
        <v>29</v>
      </c>
      <c r="DM83" s="156">
        <v>2</v>
      </c>
      <c r="DN83" s="156">
        <v>1</v>
      </c>
      <c r="DO83" s="156">
        <v>0</v>
      </c>
      <c r="DP83" s="156">
        <v>1</v>
      </c>
      <c r="DQ83" s="156">
        <v>0</v>
      </c>
      <c r="DR83" s="156">
        <v>0</v>
      </c>
      <c r="DS83" s="156"/>
      <c r="DT83" s="156">
        <v>33</v>
      </c>
      <c r="DU83" s="156">
        <v>25</v>
      </c>
      <c r="DV83" s="156">
        <v>7</v>
      </c>
      <c r="DW83" s="156">
        <v>1</v>
      </c>
      <c r="DX83" s="156">
        <v>0</v>
      </c>
      <c r="DY83" s="156">
        <v>0</v>
      </c>
      <c r="DZ83" s="156">
        <v>0</v>
      </c>
      <c r="EA83" s="156">
        <v>0</v>
      </c>
      <c r="EB83" s="156"/>
    </row>
    <row r="84" spans="1:132" ht="15" customHeight="1" x14ac:dyDescent="0.15">
      <c r="A84" s="150"/>
      <c r="B84" s="150"/>
      <c r="C84" s="244" t="s">
        <v>850</v>
      </c>
      <c r="D84" s="156">
        <v>38</v>
      </c>
      <c r="E84" s="156">
        <v>0</v>
      </c>
      <c r="F84" s="156">
        <v>1</v>
      </c>
      <c r="G84" s="156">
        <v>7</v>
      </c>
      <c r="H84" s="156">
        <v>10</v>
      </c>
      <c r="I84" s="156">
        <v>16</v>
      </c>
      <c r="J84" s="156">
        <v>2</v>
      </c>
      <c r="K84" s="156">
        <v>0</v>
      </c>
      <c r="L84" s="156">
        <v>0</v>
      </c>
      <c r="M84" s="156">
        <v>0</v>
      </c>
      <c r="N84" s="156">
        <v>1</v>
      </c>
      <c r="O84" s="156">
        <v>1</v>
      </c>
      <c r="P84" s="156">
        <v>38</v>
      </c>
      <c r="Q84" s="156">
        <v>5</v>
      </c>
      <c r="R84" s="156">
        <v>4</v>
      </c>
      <c r="S84" s="156">
        <v>8</v>
      </c>
      <c r="T84" s="156">
        <v>11</v>
      </c>
      <c r="U84" s="156">
        <v>5</v>
      </c>
      <c r="V84" s="156">
        <v>1</v>
      </c>
      <c r="W84" s="156">
        <v>0</v>
      </c>
      <c r="X84" s="156">
        <v>1</v>
      </c>
      <c r="Y84" s="156">
        <v>1</v>
      </c>
      <c r="Z84" s="156">
        <v>2</v>
      </c>
      <c r="AA84" s="156">
        <v>38</v>
      </c>
      <c r="AB84" s="156">
        <v>33</v>
      </c>
      <c r="AC84" s="156">
        <v>0</v>
      </c>
      <c r="AD84" s="156">
        <v>2</v>
      </c>
      <c r="AE84" s="156">
        <v>3</v>
      </c>
      <c r="AF84" s="156">
        <v>0</v>
      </c>
      <c r="AG84" s="156">
        <v>38</v>
      </c>
      <c r="AH84" s="156">
        <v>27</v>
      </c>
      <c r="AI84" s="156">
        <v>1</v>
      </c>
      <c r="AJ84" s="156">
        <v>3</v>
      </c>
      <c r="AK84" s="156">
        <v>7</v>
      </c>
      <c r="AL84" s="156">
        <v>0</v>
      </c>
      <c r="AM84" s="156">
        <v>38</v>
      </c>
      <c r="AN84" s="156">
        <v>2</v>
      </c>
      <c r="AO84" s="156">
        <v>3</v>
      </c>
      <c r="AP84" s="156">
        <v>28</v>
      </c>
      <c r="AQ84" s="156">
        <v>5</v>
      </c>
      <c r="AR84" s="156">
        <v>0</v>
      </c>
      <c r="AS84" s="156">
        <v>38</v>
      </c>
      <c r="AT84" s="156">
        <v>28</v>
      </c>
      <c r="AU84" s="156">
        <v>0</v>
      </c>
      <c r="AV84" s="156">
        <v>7</v>
      </c>
      <c r="AW84" s="156">
        <v>3</v>
      </c>
      <c r="AX84" s="156">
        <v>0</v>
      </c>
      <c r="AY84" s="156">
        <v>38</v>
      </c>
      <c r="AZ84" s="156">
        <v>25</v>
      </c>
      <c r="BA84" s="156">
        <v>0</v>
      </c>
      <c r="BB84" s="156">
        <v>11</v>
      </c>
      <c r="BC84" s="156">
        <v>1</v>
      </c>
      <c r="BD84" s="156">
        <v>1</v>
      </c>
      <c r="BE84" s="156">
        <v>38</v>
      </c>
      <c r="BF84" s="156">
        <v>1</v>
      </c>
      <c r="BG84" s="156">
        <v>26</v>
      </c>
      <c r="BH84" s="156">
        <v>10</v>
      </c>
      <c r="BI84" s="156">
        <v>0</v>
      </c>
      <c r="BJ84" s="156">
        <v>0</v>
      </c>
      <c r="BK84" s="156">
        <v>1</v>
      </c>
      <c r="BL84" s="156">
        <v>38</v>
      </c>
      <c r="BM84" s="156">
        <v>27</v>
      </c>
      <c r="BN84" s="156">
        <v>0</v>
      </c>
      <c r="BO84" s="156">
        <v>0</v>
      </c>
      <c r="BP84" s="156">
        <v>0</v>
      </c>
      <c r="BQ84" s="156">
        <v>0</v>
      </c>
      <c r="BR84" s="156">
        <v>0</v>
      </c>
      <c r="BS84" s="156">
        <v>0</v>
      </c>
      <c r="BT84" s="156">
        <v>0</v>
      </c>
      <c r="BU84" s="156">
        <v>1</v>
      </c>
      <c r="BV84" s="156">
        <v>0</v>
      </c>
      <c r="BW84" s="156">
        <v>0</v>
      </c>
      <c r="BX84" s="156">
        <v>0</v>
      </c>
      <c r="BY84" s="156">
        <v>0</v>
      </c>
      <c r="BZ84" s="156">
        <v>0</v>
      </c>
      <c r="CA84" s="156">
        <v>0</v>
      </c>
      <c r="CB84" s="156">
        <v>0</v>
      </c>
      <c r="CC84" s="156">
        <v>0</v>
      </c>
      <c r="CD84" s="156">
        <v>1</v>
      </c>
      <c r="CE84" s="156">
        <v>9</v>
      </c>
      <c r="CF84" s="156">
        <v>38</v>
      </c>
      <c r="CG84" s="156">
        <v>15</v>
      </c>
      <c r="CH84" s="156">
        <v>23</v>
      </c>
      <c r="CI84" s="156">
        <v>0</v>
      </c>
      <c r="CJ84" s="156">
        <v>38</v>
      </c>
      <c r="CK84" s="156">
        <v>7</v>
      </c>
      <c r="CL84" s="156">
        <v>12</v>
      </c>
      <c r="CM84" s="156">
        <v>10</v>
      </c>
      <c r="CN84" s="156">
        <v>5</v>
      </c>
      <c r="CO84" s="156">
        <v>0</v>
      </c>
      <c r="CP84" s="156">
        <v>0</v>
      </c>
      <c r="CQ84" s="156">
        <v>4</v>
      </c>
      <c r="CR84" s="156"/>
      <c r="CS84" s="156">
        <v>38</v>
      </c>
      <c r="CT84" s="156">
        <v>26</v>
      </c>
      <c r="CU84" s="156">
        <v>0</v>
      </c>
      <c r="CV84" s="156">
        <v>1</v>
      </c>
      <c r="CW84" s="156">
        <v>2</v>
      </c>
      <c r="CX84" s="156">
        <v>0</v>
      </c>
      <c r="CY84" s="156">
        <v>0</v>
      </c>
      <c r="CZ84" s="156">
        <v>9</v>
      </c>
      <c r="DA84" s="156"/>
      <c r="DB84" s="156">
        <v>38</v>
      </c>
      <c r="DC84" s="156">
        <v>7</v>
      </c>
      <c r="DD84" s="156">
        <v>3</v>
      </c>
      <c r="DE84" s="156">
        <v>13</v>
      </c>
      <c r="DF84" s="156">
        <v>7</v>
      </c>
      <c r="DG84" s="156">
        <v>0</v>
      </c>
      <c r="DH84" s="156">
        <v>0</v>
      </c>
      <c r="DI84" s="156">
        <v>8</v>
      </c>
      <c r="DJ84" s="156"/>
      <c r="DK84" s="156">
        <v>38</v>
      </c>
      <c r="DL84" s="156">
        <v>31</v>
      </c>
      <c r="DM84" s="156">
        <v>4</v>
      </c>
      <c r="DN84" s="156">
        <v>2</v>
      </c>
      <c r="DO84" s="156">
        <v>0</v>
      </c>
      <c r="DP84" s="156">
        <v>1</v>
      </c>
      <c r="DQ84" s="156">
        <v>0</v>
      </c>
      <c r="DR84" s="156">
        <v>0</v>
      </c>
      <c r="DS84" s="156"/>
      <c r="DT84" s="156">
        <v>38</v>
      </c>
      <c r="DU84" s="156">
        <v>31</v>
      </c>
      <c r="DV84" s="156">
        <v>7</v>
      </c>
      <c r="DW84" s="156">
        <v>0</v>
      </c>
      <c r="DX84" s="156">
        <v>0</v>
      </c>
      <c r="DY84" s="156">
        <v>0</v>
      </c>
      <c r="DZ84" s="156">
        <v>0</v>
      </c>
      <c r="EA84" s="156">
        <v>0</v>
      </c>
      <c r="EB84" s="156"/>
    </row>
    <row r="85" spans="1:132" ht="15" customHeight="1" x14ac:dyDescent="0.15">
      <c r="A85" s="150"/>
      <c r="B85" s="150"/>
      <c r="C85" s="244" t="s">
        <v>720</v>
      </c>
      <c r="D85" s="156">
        <v>91</v>
      </c>
      <c r="E85" s="156">
        <v>1</v>
      </c>
      <c r="F85" s="156">
        <v>1</v>
      </c>
      <c r="G85" s="156">
        <v>12</v>
      </c>
      <c r="H85" s="156">
        <v>21</v>
      </c>
      <c r="I85" s="156">
        <v>32</v>
      </c>
      <c r="J85" s="156">
        <v>13</v>
      </c>
      <c r="K85" s="156">
        <v>6</v>
      </c>
      <c r="L85" s="156">
        <v>0</v>
      </c>
      <c r="M85" s="156">
        <v>0</v>
      </c>
      <c r="N85" s="156">
        <v>0</v>
      </c>
      <c r="O85" s="156">
        <v>5</v>
      </c>
      <c r="P85" s="156">
        <v>91</v>
      </c>
      <c r="Q85" s="156">
        <v>8</v>
      </c>
      <c r="R85" s="156">
        <v>12</v>
      </c>
      <c r="S85" s="156">
        <v>14</v>
      </c>
      <c r="T85" s="156">
        <v>30</v>
      </c>
      <c r="U85" s="156">
        <v>16</v>
      </c>
      <c r="V85" s="156">
        <v>5</v>
      </c>
      <c r="W85" s="156">
        <v>1</v>
      </c>
      <c r="X85" s="156">
        <v>1</v>
      </c>
      <c r="Y85" s="156">
        <v>0</v>
      </c>
      <c r="Z85" s="156">
        <v>4</v>
      </c>
      <c r="AA85" s="156">
        <v>91</v>
      </c>
      <c r="AB85" s="156">
        <v>73</v>
      </c>
      <c r="AC85" s="156">
        <v>1</v>
      </c>
      <c r="AD85" s="156">
        <v>3</v>
      </c>
      <c r="AE85" s="156">
        <v>13</v>
      </c>
      <c r="AF85" s="156">
        <v>1</v>
      </c>
      <c r="AG85" s="156">
        <v>91</v>
      </c>
      <c r="AH85" s="156">
        <v>59</v>
      </c>
      <c r="AI85" s="156">
        <v>1</v>
      </c>
      <c r="AJ85" s="156">
        <v>12</v>
      </c>
      <c r="AK85" s="156">
        <v>17</v>
      </c>
      <c r="AL85" s="156">
        <v>2</v>
      </c>
      <c r="AM85" s="156">
        <v>91</v>
      </c>
      <c r="AN85" s="156">
        <v>1</v>
      </c>
      <c r="AO85" s="156">
        <v>1</v>
      </c>
      <c r="AP85" s="156">
        <v>72</v>
      </c>
      <c r="AQ85" s="156">
        <v>13</v>
      </c>
      <c r="AR85" s="156">
        <v>4</v>
      </c>
      <c r="AS85" s="156">
        <v>91</v>
      </c>
      <c r="AT85" s="156">
        <v>54</v>
      </c>
      <c r="AU85" s="156">
        <v>0</v>
      </c>
      <c r="AV85" s="156">
        <v>23</v>
      </c>
      <c r="AW85" s="156">
        <v>12</v>
      </c>
      <c r="AX85" s="156">
        <v>2</v>
      </c>
      <c r="AY85" s="156">
        <v>91</v>
      </c>
      <c r="AZ85" s="156">
        <v>38</v>
      </c>
      <c r="BA85" s="156">
        <v>0</v>
      </c>
      <c r="BB85" s="156">
        <v>36</v>
      </c>
      <c r="BC85" s="156">
        <v>14</v>
      </c>
      <c r="BD85" s="156">
        <v>3</v>
      </c>
      <c r="BE85" s="156">
        <v>91</v>
      </c>
      <c r="BF85" s="156">
        <v>7</v>
      </c>
      <c r="BG85" s="156">
        <v>58</v>
      </c>
      <c r="BH85" s="156">
        <v>23</v>
      </c>
      <c r="BI85" s="156">
        <v>2</v>
      </c>
      <c r="BJ85" s="156">
        <v>0</v>
      </c>
      <c r="BK85" s="156">
        <v>1</v>
      </c>
      <c r="BL85" s="156">
        <v>91</v>
      </c>
      <c r="BM85" s="156">
        <v>64</v>
      </c>
      <c r="BN85" s="156">
        <v>0</v>
      </c>
      <c r="BO85" s="156">
        <v>0</v>
      </c>
      <c r="BP85" s="156">
        <v>0</v>
      </c>
      <c r="BQ85" s="156">
        <v>0</v>
      </c>
      <c r="BR85" s="156">
        <v>0</v>
      </c>
      <c r="BS85" s="156">
        <v>3</v>
      </c>
      <c r="BT85" s="156">
        <v>1</v>
      </c>
      <c r="BU85" s="156">
        <v>1</v>
      </c>
      <c r="BV85" s="156">
        <v>3</v>
      </c>
      <c r="BW85" s="156">
        <v>2</v>
      </c>
      <c r="BX85" s="156">
        <v>0</v>
      </c>
      <c r="BY85" s="156">
        <v>1</v>
      </c>
      <c r="BZ85" s="156">
        <v>0</v>
      </c>
      <c r="CA85" s="156">
        <v>0</v>
      </c>
      <c r="CB85" s="156">
        <v>0</v>
      </c>
      <c r="CC85" s="156">
        <v>0</v>
      </c>
      <c r="CD85" s="156">
        <v>7</v>
      </c>
      <c r="CE85" s="156">
        <v>11</v>
      </c>
      <c r="CF85" s="156">
        <v>91</v>
      </c>
      <c r="CG85" s="156">
        <v>18</v>
      </c>
      <c r="CH85" s="156">
        <v>72</v>
      </c>
      <c r="CI85" s="156">
        <v>1</v>
      </c>
      <c r="CJ85" s="156">
        <v>91</v>
      </c>
      <c r="CK85" s="156">
        <v>26</v>
      </c>
      <c r="CL85" s="156">
        <v>20</v>
      </c>
      <c r="CM85" s="156">
        <v>13</v>
      </c>
      <c r="CN85" s="156">
        <v>24</v>
      </c>
      <c r="CO85" s="156">
        <v>0</v>
      </c>
      <c r="CP85" s="156">
        <v>0</v>
      </c>
      <c r="CQ85" s="156">
        <v>8</v>
      </c>
      <c r="CR85" s="156"/>
      <c r="CS85" s="156">
        <v>91</v>
      </c>
      <c r="CT85" s="156">
        <v>66</v>
      </c>
      <c r="CU85" s="156">
        <v>0</v>
      </c>
      <c r="CV85" s="156">
        <v>4</v>
      </c>
      <c r="CW85" s="156">
        <v>6</v>
      </c>
      <c r="CX85" s="156">
        <v>0</v>
      </c>
      <c r="CY85" s="156">
        <v>0</v>
      </c>
      <c r="CZ85" s="156">
        <v>15</v>
      </c>
      <c r="DA85" s="156"/>
      <c r="DB85" s="156">
        <v>91</v>
      </c>
      <c r="DC85" s="156">
        <v>13</v>
      </c>
      <c r="DD85" s="156">
        <v>14</v>
      </c>
      <c r="DE85" s="156">
        <v>15</v>
      </c>
      <c r="DF85" s="156">
        <v>39</v>
      </c>
      <c r="DG85" s="156">
        <v>0</v>
      </c>
      <c r="DH85" s="156">
        <v>0</v>
      </c>
      <c r="DI85" s="156">
        <v>10</v>
      </c>
      <c r="DJ85" s="156"/>
      <c r="DK85" s="156">
        <v>91</v>
      </c>
      <c r="DL85" s="156">
        <v>78</v>
      </c>
      <c r="DM85" s="156">
        <v>7</v>
      </c>
      <c r="DN85" s="156">
        <v>4</v>
      </c>
      <c r="DO85" s="156">
        <v>0</v>
      </c>
      <c r="DP85" s="156">
        <v>0</v>
      </c>
      <c r="DQ85" s="156">
        <v>2</v>
      </c>
      <c r="DR85" s="156">
        <v>0</v>
      </c>
      <c r="DS85" s="156"/>
      <c r="DT85" s="156">
        <v>91</v>
      </c>
      <c r="DU85" s="156">
        <v>54</v>
      </c>
      <c r="DV85" s="156">
        <v>30</v>
      </c>
      <c r="DW85" s="156">
        <v>7</v>
      </c>
      <c r="DX85" s="156">
        <v>0</v>
      </c>
      <c r="DY85" s="156">
        <v>0</v>
      </c>
      <c r="DZ85" s="156">
        <v>0</v>
      </c>
      <c r="EA85" s="156">
        <v>0</v>
      </c>
      <c r="EB85" s="156"/>
    </row>
    <row r="86" spans="1:132" ht="15" customHeight="1" x14ac:dyDescent="0.15">
      <c r="A86" s="150"/>
      <c r="B86" s="150"/>
      <c r="C86" s="244" t="s">
        <v>851</v>
      </c>
      <c r="D86" s="156">
        <v>6</v>
      </c>
      <c r="E86" s="156">
        <v>0</v>
      </c>
      <c r="F86" s="156">
        <v>1</v>
      </c>
      <c r="G86" s="156">
        <v>0</v>
      </c>
      <c r="H86" s="156">
        <v>0</v>
      </c>
      <c r="I86" s="156">
        <v>1</v>
      </c>
      <c r="J86" s="156">
        <v>2</v>
      </c>
      <c r="K86" s="156">
        <v>2</v>
      </c>
      <c r="L86" s="156">
        <v>0</v>
      </c>
      <c r="M86" s="156">
        <v>0</v>
      </c>
      <c r="N86" s="156">
        <v>0</v>
      </c>
      <c r="O86" s="156">
        <v>0</v>
      </c>
      <c r="P86" s="156">
        <v>6</v>
      </c>
      <c r="Q86" s="156">
        <v>0</v>
      </c>
      <c r="R86" s="156">
        <v>2</v>
      </c>
      <c r="S86" s="156">
        <v>0</v>
      </c>
      <c r="T86" s="156">
        <v>1</v>
      </c>
      <c r="U86" s="156">
        <v>2</v>
      </c>
      <c r="V86" s="156">
        <v>1</v>
      </c>
      <c r="W86" s="156">
        <v>0</v>
      </c>
      <c r="X86" s="156">
        <v>0</v>
      </c>
      <c r="Y86" s="156">
        <v>0</v>
      </c>
      <c r="Z86" s="156">
        <v>0</v>
      </c>
      <c r="AA86" s="156">
        <v>6</v>
      </c>
      <c r="AB86" s="156">
        <v>6</v>
      </c>
      <c r="AC86" s="156">
        <v>0</v>
      </c>
      <c r="AD86" s="156">
        <v>0</v>
      </c>
      <c r="AE86" s="156">
        <v>0</v>
      </c>
      <c r="AF86" s="156">
        <v>0</v>
      </c>
      <c r="AG86" s="156">
        <v>6</v>
      </c>
      <c r="AH86" s="156">
        <v>3</v>
      </c>
      <c r="AI86" s="156">
        <v>0</v>
      </c>
      <c r="AJ86" s="156">
        <v>2</v>
      </c>
      <c r="AK86" s="156">
        <v>1</v>
      </c>
      <c r="AL86" s="156">
        <v>0</v>
      </c>
      <c r="AM86" s="156">
        <v>6</v>
      </c>
      <c r="AN86" s="156">
        <v>0</v>
      </c>
      <c r="AO86" s="156">
        <v>0</v>
      </c>
      <c r="AP86" s="156">
        <v>6</v>
      </c>
      <c r="AQ86" s="156">
        <v>0</v>
      </c>
      <c r="AR86" s="156">
        <v>0</v>
      </c>
      <c r="AS86" s="156">
        <v>6</v>
      </c>
      <c r="AT86" s="156">
        <v>2</v>
      </c>
      <c r="AU86" s="156">
        <v>0</v>
      </c>
      <c r="AV86" s="156">
        <v>4</v>
      </c>
      <c r="AW86" s="156">
        <v>0</v>
      </c>
      <c r="AX86" s="156">
        <v>0</v>
      </c>
      <c r="AY86" s="156">
        <v>6</v>
      </c>
      <c r="AZ86" s="156">
        <v>1</v>
      </c>
      <c r="BA86" s="156">
        <v>0</v>
      </c>
      <c r="BB86" s="156">
        <v>5</v>
      </c>
      <c r="BC86" s="156">
        <v>0</v>
      </c>
      <c r="BD86" s="156">
        <v>0</v>
      </c>
      <c r="BE86" s="156">
        <v>6</v>
      </c>
      <c r="BF86" s="156">
        <v>1</v>
      </c>
      <c r="BG86" s="156">
        <v>3</v>
      </c>
      <c r="BH86" s="156">
        <v>2</v>
      </c>
      <c r="BI86" s="156">
        <v>0</v>
      </c>
      <c r="BJ86" s="156">
        <v>0</v>
      </c>
      <c r="BK86" s="156">
        <v>0</v>
      </c>
      <c r="BL86" s="156">
        <v>6</v>
      </c>
      <c r="BM86" s="156">
        <v>3</v>
      </c>
      <c r="BN86" s="156">
        <v>0</v>
      </c>
      <c r="BO86" s="156">
        <v>0</v>
      </c>
      <c r="BP86" s="156">
        <v>0</v>
      </c>
      <c r="BQ86" s="156">
        <v>0</v>
      </c>
      <c r="BR86" s="156">
        <v>0</v>
      </c>
      <c r="BS86" s="156">
        <v>0</v>
      </c>
      <c r="BT86" s="156">
        <v>0</v>
      </c>
      <c r="BU86" s="156">
        <v>0</v>
      </c>
      <c r="BV86" s="156">
        <v>0</v>
      </c>
      <c r="BW86" s="156">
        <v>0</v>
      </c>
      <c r="BX86" s="156">
        <v>0</v>
      </c>
      <c r="BY86" s="156">
        <v>0</v>
      </c>
      <c r="BZ86" s="156">
        <v>0</v>
      </c>
      <c r="CA86" s="156">
        <v>0</v>
      </c>
      <c r="CB86" s="156">
        <v>0</v>
      </c>
      <c r="CC86" s="156">
        <v>0</v>
      </c>
      <c r="CD86" s="156">
        <v>1</v>
      </c>
      <c r="CE86" s="156">
        <v>2</v>
      </c>
      <c r="CF86" s="156">
        <v>6</v>
      </c>
      <c r="CG86" s="156">
        <v>1</v>
      </c>
      <c r="CH86" s="156">
        <v>5</v>
      </c>
      <c r="CI86" s="156">
        <v>0</v>
      </c>
      <c r="CJ86" s="156">
        <v>6</v>
      </c>
      <c r="CK86" s="156">
        <v>1</v>
      </c>
      <c r="CL86" s="156">
        <v>1</v>
      </c>
      <c r="CM86" s="156">
        <v>0</v>
      </c>
      <c r="CN86" s="156">
        <v>1</v>
      </c>
      <c r="CO86" s="156">
        <v>1</v>
      </c>
      <c r="CP86" s="156">
        <v>1</v>
      </c>
      <c r="CQ86" s="156">
        <v>1</v>
      </c>
      <c r="CR86" s="156"/>
      <c r="CS86" s="156">
        <v>6</v>
      </c>
      <c r="CT86" s="156">
        <v>3</v>
      </c>
      <c r="CU86" s="156">
        <v>0</v>
      </c>
      <c r="CV86" s="156">
        <v>0</v>
      </c>
      <c r="CW86" s="156">
        <v>2</v>
      </c>
      <c r="CX86" s="156">
        <v>0</v>
      </c>
      <c r="CY86" s="156">
        <v>0</v>
      </c>
      <c r="CZ86" s="156">
        <v>1</v>
      </c>
      <c r="DA86" s="156"/>
      <c r="DB86" s="156">
        <v>6</v>
      </c>
      <c r="DC86" s="156">
        <v>1</v>
      </c>
      <c r="DD86" s="156">
        <v>0</v>
      </c>
      <c r="DE86" s="156">
        <v>2</v>
      </c>
      <c r="DF86" s="156">
        <v>1</v>
      </c>
      <c r="DG86" s="156">
        <v>1</v>
      </c>
      <c r="DH86" s="156">
        <v>0</v>
      </c>
      <c r="DI86" s="156">
        <v>1</v>
      </c>
      <c r="DJ86" s="156"/>
      <c r="DK86" s="156">
        <v>6</v>
      </c>
      <c r="DL86" s="156">
        <v>5</v>
      </c>
      <c r="DM86" s="156">
        <v>1</v>
      </c>
      <c r="DN86" s="156">
        <v>0</v>
      </c>
      <c r="DO86" s="156">
        <v>0</v>
      </c>
      <c r="DP86" s="156">
        <v>0</v>
      </c>
      <c r="DQ86" s="156">
        <v>0</v>
      </c>
      <c r="DR86" s="156">
        <v>0</v>
      </c>
      <c r="DS86" s="156"/>
      <c r="DT86" s="156">
        <v>6</v>
      </c>
      <c r="DU86" s="156">
        <v>2</v>
      </c>
      <c r="DV86" s="156">
        <v>4</v>
      </c>
      <c r="DW86" s="156">
        <v>0</v>
      </c>
      <c r="DX86" s="156">
        <v>0</v>
      </c>
      <c r="DY86" s="156">
        <v>0</v>
      </c>
      <c r="DZ86" s="156">
        <v>0</v>
      </c>
      <c r="EA86" s="156">
        <v>0</v>
      </c>
      <c r="EB86" s="156"/>
    </row>
    <row r="87" spans="1:132" ht="15" customHeight="1" x14ac:dyDescent="0.15">
      <c r="A87" s="150"/>
      <c r="B87" s="236"/>
      <c r="C87" s="152" t="s">
        <v>852</v>
      </c>
      <c r="D87" s="156">
        <v>146</v>
      </c>
      <c r="E87" s="156">
        <v>2</v>
      </c>
      <c r="F87" s="156">
        <v>3</v>
      </c>
      <c r="G87" s="156">
        <v>18</v>
      </c>
      <c r="H87" s="156">
        <v>37</v>
      </c>
      <c r="I87" s="156">
        <v>44</v>
      </c>
      <c r="J87" s="156">
        <v>21</v>
      </c>
      <c r="K87" s="156">
        <v>13</v>
      </c>
      <c r="L87" s="156">
        <v>1</v>
      </c>
      <c r="M87" s="156">
        <v>0</v>
      </c>
      <c r="N87" s="156">
        <v>0</v>
      </c>
      <c r="O87" s="156">
        <v>7</v>
      </c>
      <c r="P87" s="156">
        <v>146</v>
      </c>
      <c r="Q87" s="156">
        <v>16</v>
      </c>
      <c r="R87" s="156">
        <v>18</v>
      </c>
      <c r="S87" s="156">
        <v>29</v>
      </c>
      <c r="T87" s="156">
        <v>37</v>
      </c>
      <c r="U87" s="156">
        <v>29</v>
      </c>
      <c r="V87" s="156">
        <v>8</v>
      </c>
      <c r="W87" s="156">
        <v>3</v>
      </c>
      <c r="X87" s="156">
        <v>1</v>
      </c>
      <c r="Y87" s="156">
        <v>0</v>
      </c>
      <c r="Z87" s="156">
        <v>5</v>
      </c>
      <c r="AA87" s="156">
        <v>146</v>
      </c>
      <c r="AB87" s="156">
        <v>119</v>
      </c>
      <c r="AC87" s="156">
        <v>2</v>
      </c>
      <c r="AD87" s="156">
        <v>6</v>
      </c>
      <c r="AE87" s="156">
        <v>19</v>
      </c>
      <c r="AF87" s="156">
        <v>0</v>
      </c>
      <c r="AG87" s="156">
        <v>146</v>
      </c>
      <c r="AH87" s="156">
        <v>111</v>
      </c>
      <c r="AI87" s="156">
        <v>0</v>
      </c>
      <c r="AJ87" s="156">
        <v>19</v>
      </c>
      <c r="AK87" s="156">
        <v>13</v>
      </c>
      <c r="AL87" s="156">
        <v>3</v>
      </c>
      <c r="AM87" s="156">
        <v>146</v>
      </c>
      <c r="AN87" s="156">
        <v>8</v>
      </c>
      <c r="AO87" s="156">
        <v>1</v>
      </c>
      <c r="AP87" s="156">
        <v>116</v>
      </c>
      <c r="AQ87" s="156">
        <v>20</v>
      </c>
      <c r="AR87" s="156">
        <v>1</v>
      </c>
      <c r="AS87" s="156">
        <v>146</v>
      </c>
      <c r="AT87" s="156">
        <v>103</v>
      </c>
      <c r="AU87" s="156">
        <v>0</v>
      </c>
      <c r="AV87" s="156">
        <v>26</v>
      </c>
      <c r="AW87" s="156">
        <v>16</v>
      </c>
      <c r="AX87" s="156">
        <v>1</v>
      </c>
      <c r="AY87" s="156">
        <v>146</v>
      </c>
      <c r="AZ87" s="156">
        <v>92</v>
      </c>
      <c r="BA87" s="156">
        <v>2</v>
      </c>
      <c r="BB87" s="156">
        <v>35</v>
      </c>
      <c r="BC87" s="156">
        <v>15</v>
      </c>
      <c r="BD87" s="156">
        <v>2</v>
      </c>
      <c r="BE87" s="156">
        <v>146</v>
      </c>
      <c r="BF87" s="156">
        <v>10</v>
      </c>
      <c r="BG87" s="156">
        <v>93</v>
      </c>
      <c r="BH87" s="156">
        <v>36</v>
      </c>
      <c r="BI87" s="156">
        <v>3</v>
      </c>
      <c r="BJ87" s="156">
        <v>1</v>
      </c>
      <c r="BK87" s="156">
        <v>3</v>
      </c>
      <c r="BL87" s="156">
        <v>146</v>
      </c>
      <c r="BM87" s="156">
        <v>99</v>
      </c>
      <c r="BN87" s="156">
        <v>0</v>
      </c>
      <c r="BO87" s="156">
        <v>0</v>
      </c>
      <c r="BP87" s="156">
        <v>0</v>
      </c>
      <c r="BQ87" s="156">
        <v>0</v>
      </c>
      <c r="BR87" s="156">
        <v>1</v>
      </c>
      <c r="BS87" s="156">
        <v>1</v>
      </c>
      <c r="BT87" s="156">
        <v>2</v>
      </c>
      <c r="BU87" s="156">
        <v>1</v>
      </c>
      <c r="BV87" s="156">
        <v>6</v>
      </c>
      <c r="BW87" s="156">
        <v>3</v>
      </c>
      <c r="BX87" s="156">
        <v>0</v>
      </c>
      <c r="BY87" s="156">
        <v>2</v>
      </c>
      <c r="BZ87" s="156">
        <v>7</v>
      </c>
      <c r="CA87" s="156">
        <v>0</v>
      </c>
      <c r="CB87" s="156">
        <v>0</v>
      </c>
      <c r="CC87" s="156">
        <v>0</v>
      </c>
      <c r="CD87" s="156">
        <v>10</v>
      </c>
      <c r="CE87" s="156">
        <v>18</v>
      </c>
      <c r="CF87" s="156">
        <v>146</v>
      </c>
      <c r="CG87" s="156">
        <v>50</v>
      </c>
      <c r="CH87" s="156">
        <v>92</v>
      </c>
      <c r="CI87" s="156">
        <v>4</v>
      </c>
      <c r="CJ87" s="156">
        <v>146</v>
      </c>
      <c r="CK87" s="156">
        <v>24</v>
      </c>
      <c r="CL87" s="156">
        <v>44</v>
      </c>
      <c r="CM87" s="156">
        <v>21</v>
      </c>
      <c r="CN87" s="156">
        <v>28</v>
      </c>
      <c r="CO87" s="156">
        <v>0</v>
      </c>
      <c r="CP87" s="156">
        <v>2</v>
      </c>
      <c r="CQ87" s="156">
        <v>27</v>
      </c>
      <c r="CR87" s="156"/>
      <c r="CS87" s="156">
        <v>146</v>
      </c>
      <c r="CT87" s="156">
        <v>80</v>
      </c>
      <c r="CU87" s="156">
        <v>0</v>
      </c>
      <c r="CV87" s="156">
        <v>5</v>
      </c>
      <c r="CW87" s="156">
        <v>10</v>
      </c>
      <c r="CX87" s="156">
        <v>0</v>
      </c>
      <c r="CY87" s="156">
        <v>0</v>
      </c>
      <c r="CZ87" s="156">
        <v>51</v>
      </c>
      <c r="DA87" s="156"/>
      <c r="DB87" s="156">
        <v>146</v>
      </c>
      <c r="DC87" s="156">
        <v>30</v>
      </c>
      <c r="DD87" s="156">
        <v>18</v>
      </c>
      <c r="DE87" s="156">
        <v>26</v>
      </c>
      <c r="DF87" s="156">
        <v>37</v>
      </c>
      <c r="DG87" s="156">
        <v>1</v>
      </c>
      <c r="DH87" s="156">
        <v>2</v>
      </c>
      <c r="DI87" s="156">
        <v>32</v>
      </c>
      <c r="DJ87" s="156"/>
      <c r="DK87" s="156">
        <v>146</v>
      </c>
      <c r="DL87" s="156">
        <v>120</v>
      </c>
      <c r="DM87" s="156">
        <v>17</v>
      </c>
      <c r="DN87" s="156">
        <v>7</v>
      </c>
      <c r="DO87" s="156">
        <v>1</v>
      </c>
      <c r="DP87" s="156">
        <v>1</v>
      </c>
      <c r="DQ87" s="156">
        <v>0</v>
      </c>
      <c r="DR87" s="156">
        <v>0</v>
      </c>
      <c r="DS87" s="156"/>
      <c r="DT87" s="156">
        <v>146</v>
      </c>
      <c r="DU87" s="156">
        <v>124</v>
      </c>
      <c r="DV87" s="156">
        <v>17</v>
      </c>
      <c r="DW87" s="156">
        <v>4</v>
      </c>
      <c r="DX87" s="156">
        <v>0</v>
      </c>
      <c r="DY87" s="156">
        <v>0</v>
      </c>
      <c r="DZ87" s="156">
        <v>1</v>
      </c>
      <c r="EA87" s="156">
        <v>0</v>
      </c>
      <c r="EB87" s="156"/>
    </row>
    <row r="88" spans="1:132" ht="15" customHeight="1" x14ac:dyDescent="0.15">
      <c r="A88" s="150"/>
      <c r="B88" s="242" t="s">
        <v>971</v>
      </c>
      <c r="C88" s="243" t="s">
        <v>847</v>
      </c>
      <c r="D88" s="156">
        <v>25</v>
      </c>
      <c r="E88" s="156">
        <v>1</v>
      </c>
      <c r="F88" s="156">
        <v>0</v>
      </c>
      <c r="G88" s="156">
        <v>3</v>
      </c>
      <c r="H88" s="156">
        <v>2</v>
      </c>
      <c r="I88" s="156">
        <v>10</v>
      </c>
      <c r="J88" s="156">
        <v>3</v>
      </c>
      <c r="K88" s="156">
        <v>6</v>
      </c>
      <c r="L88" s="156">
        <v>0</v>
      </c>
      <c r="M88" s="156">
        <v>0</v>
      </c>
      <c r="N88" s="156">
        <v>0</v>
      </c>
      <c r="O88" s="156">
        <v>0</v>
      </c>
      <c r="P88" s="156">
        <v>25</v>
      </c>
      <c r="Q88" s="156">
        <v>1</v>
      </c>
      <c r="R88" s="156">
        <v>2</v>
      </c>
      <c r="S88" s="156">
        <v>2</v>
      </c>
      <c r="T88" s="156">
        <v>3</v>
      </c>
      <c r="U88" s="156">
        <v>12</v>
      </c>
      <c r="V88" s="156">
        <v>3</v>
      </c>
      <c r="W88" s="156">
        <v>2</v>
      </c>
      <c r="X88" s="156">
        <v>0</v>
      </c>
      <c r="Y88" s="156">
        <v>0</v>
      </c>
      <c r="Z88" s="156">
        <v>0</v>
      </c>
      <c r="AA88" s="156">
        <v>25</v>
      </c>
      <c r="AB88" s="156">
        <v>18</v>
      </c>
      <c r="AC88" s="156">
        <v>0</v>
      </c>
      <c r="AD88" s="156">
        <v>5</v>
      </c>
      <c r="AE88" s="156">
        <v>1</v>
      </c>
      <c r="AF88" s="156">
        <v>1</v>
      </c>
      <c r="AG88" s="156">
        <v>25</v>
      </c>
      <c r="AH88" s="156">
        <v>7</v>
      </c>
      <c r="AI88" s="156">
        <v>1</v>
      </c>
      <c r="AJ88" s="156">
        <v>11</v>
      </c>
      <c r="AK88" s="156">
        <v>5</v>
      </c>
      <c r="AL88" s="156">
        <v>1</v>
      </c>
      <c r="AM88" s="156">
        <v>25</v>
      </c>
      <c r="AN88" s="156">
        <v>0</v>
      </c>
      <c r="AO88" s="156">
        <v>1</v>
      </c>
      <c r="AP88" s="156">
        <v>22</v>
      </c>
      <c r="AQ88" s="156">
        <v>2</v>
      </c>
      <c r="AR88" s="156">
        <v>0</v>
      </c>
      <c r="AS88" s="156">
        <v>25</v>
      </c>
      <c r="AT88" s="156">
        <v>9</v>
      </c>
      <c r="AU88" s="156">
        <v>0</v>
      </c>
      <c r="AV88" s="156">
        <v>10</v>
      </c>
      <c r="AW88" s="156">
        <v>4</v>
      </c>
      <c r="AX88" s="156">
        <v>2</v>
      </c>
      <c r="AY88" s="156">
        <v>25</v>
      </c>
      <c r="AZ88" s="156">
        <v>1</v>
      </c>
      <c r="BA88" s="156">
        <v>1</v>
      </c>
      <c r="BB88" s="156">
        <v>18</v>
      </c>
      <c r="BC88" s="156">
        <v>4</v>
      </c>
      <c r="BD88" s="156">
        <v>1</v>
      </c>
      <c r="BE88" s="156">
        <v>25</v>
      </c>
      <c r="BF88" s="156">
        <v>1</v>
      </c>
      <c r="BG88" s="156">
        <v>18</v>
      </c>
      <c r="BH88" s="156">
        <v>5</v>
      </c>
      <c r="BI88" s="156">
        <v>1</v>
      </c>
      <c r="BJ88" s="156">
        <v>0</v>
      </c>
      <c r="BK88" s="156">
        <v>0</v>
      </c>
      <c r="BL88" s="156">
        <v>25</v>
      </c>
      <c r="BM88" s="156">
        <v>18</v>
      </c>
      <c r="BN88" s="156">
        <v>1</v>
      </c>
      <c r="BO88" s="156">
        <v>0</v>
      </c>
      <c r="BP88" s="156">
        <v>0</v>
      </c>
      <c r="BQ88" s="156">
        <v>0</v>
      </c>
      <c r="BR88" s="156">
        <v>0</v>
      </c>
      <c r="BS88" s="156">
        <v>0</v>
      </c>
      <c r="BT88" s="156">
        <v>2</v>
      </c>
      <c r="BU88" s="156">
        <v>0</v>
      </c>
      <c r="BV88" s="156">
        <v>0</v>
      </c>
      <c r="BW88" s="156">
        <v>1</v>
      </c>
      <c r="BX88" s="156">
        <v>0</v>
      </c>
      <c r="BY88" s="156">
        <v>1</v>
      </c>
      <c r="BZ88" s="156">
        <v>1</v>
      </c>
      <c r="CA88" s="156">
        <v>0</v>
      </c>
      <c r="CB88" s="156">
        <v>0</v>
      </c>
      <c r="CC88" s="156">
        <v>0</v>
      </c>
      <c r="CD88" s="156">
        <v>0</v>
      </c>
      <c r="CE88" s="156">
        <v>1</v>
      </c>
      <c r="CF88" s="156">
        <v>25</v>
      </c>
      <c r="CG88" s="156">
        <v>6</v>
      </c>
      <c r="CH88" s="156">
        <v>18</v>
      </c>
      <c r="CI88" s="156">
        <v>1</v>
      </c>
      <c r="CJ88" s="156">
        <v>25</v>
      </c>
      <c r="CK88" s="156">
        <v>5</v>
      </c>
      <c r="CL88" s="156">
        <v>2</v>
      </c>
      <c r="CM88" s="156">
        <v>5</v>
      </c>
      <c r="CN88" s="156">
        <v>6</v>
      </c>
      <c r="CO88" s="156">
        <v>5</v>
      </c>
      <c r="CP88" s="156">
        <v>0</v>
      </c>
      <c r="CQ88" s="156">
        <v>2</v>
      </c>
      <c r="CR88" s="156"/>
      <c r="CS88" s="156">
        <v>25</v>
      </c>
      <c r="CT88" s="156">
        <v>23</v>
      </c>
      <c r="CU88" s="156">
        <v>0</v>
      </c>
      <c r="CV88" s="156">
        <v>0</v>
      </c>
      <c r="CW88" s="156">
        <v>1</v>
      </c>
      <c r="CX88" s="156">
        <v>0</v>
      </c>
      <c r="CY88" s="156">
        <v>0</v>
      </c>
      <c r="CZ88" s="156">
        <v>1</v>
      </c>
      <c r="DA88" s="156"/>
      <c r="DB88" s="156">
        <v>25</v>
      </c>
      <c r="DC88" s="156">
        <v>11</v>
      </c>
      <c r="DD88" s="156">
        <v>2</v>
      </c>
      <c r="DE88" s="156">
        <v>4</v>
      </c>
      <c r="DF88" s="156">
        <v>5</v>
      </c>
      <c r="DG88" s="156">
        <v>1</v>
      </c>
      <c r="DH88" s="156">
        <v>0</v>
      </c>
      <c r="DI88" s="156">
        <v>2</v>
      </c>
      <c r="DJ88" s="156"/>
      <c r="DK88" s="156">
        <v>25</v>
      </c>
      <c r="DL88" s="156">
        <v>23</v>
      </c>
      <c r="DM88" s="156">
        <v>1</v>
      </c>
      <c r="DN88" s="156">
        <v>1</v>
      </c>
      <c r="DO88" s="156">
        <v>0</v>
      </c>
      <c r="DP88" s="156">
        <v>0</v>
      </c>
      <c r="DQ88" s="156">
        <v>0</v>
      </c>
      <c r="DR88" s="156">
        <v>0</v>
      </c>
      <c r="DS88" s="156"/>
      <c r="DT88" s="156">
        <v>25</v>
      </c>
      <c r="DU88" s="156">
        <v>20</v>
      </c>
      <c r="DV88" s="156">
        <v>5</v>
      </c>
      <c r="DW88" s="156">
        <v>0</v>
      </c>
      <c r="DX88" s="156">
        <v>0</v>
      </c>
      <c r="DY88" s="156">
        <v>0</v>
      </c>
      <c r="DZ88" s="156">
        <v>0</v>
      </c>
      <c r="EA88" s="156">
        <v>0</v>
      </c>
      <c r="EB88" s="156"/>
    </row>
    <row r="89" spans="1:132" ht="15" customHeight="1" x14ac:dyDescent="0.15">
      <c r="A89" s="150"/>
      <c r="B89" s="150"/>
      <c r="C89" s="244" t="s">
        <v>848</v>
      </c>
      <c r="D89" s="156">
        <v>10</v>
      </c>
      <c r="E89" s="156">
        <v>1</v>
      </c>
      <c r="F89" s="156">
        <v>0</v>
      </c>
      <c r="G89" s="156">
        <v>1</v>
      </c>
      <c r="H89" s="156">
        <v>2</v>
      </c>
      <c r="I89" s="156">
        <v>2</v>
      </c>
      <c r="J89" s="156">
        <v>2</v>
      </c>
      <c r="K89" s="156">
        <v>1</v>
      </c>
      <c r="L89" s="156">
        <v>0</v>
      </c>
      <c r="M89" s="156">
        <v>0</v>
      </c>
      <c r="N89" s="156">
        <v>1</v>
      </c>
      <c r="O89" s="156">
        <v>0</v>
      </c>
      <c r="P89" s="156">
        <v>10</v>
      </c>
      <c r="Q89" s="156">
        <v>0</v>
      </c>
      <c r="R89" s="156">
        <v>1</v>
      </c>
      <c r="S89" s="156">
        <v>4</v>
      </c>
      <c r="T89" s="156">
        <v>2</v>
      </c>
      <c r="U89" s="156">
        <v>1</v>
      </c>
      <c r="V89" s="156">
        <v>0</v>
      </c>
      <c r="W89" s="156">
        <v>1</v>
      </c>
      <c r="X89" s="156">
        <v>0</v>
      </c>
      <c r="Y89" s="156">
        <v>1</v>
      </c>
      <c r="Z89" s="156">
        <v>0</v>
      </c>
      <c r="AA89" s="156">
        <v>10</v>
      </c>
      <c r="AB89" s="156">
        <v>8</v>
      </c>
      <c r="AC89" s="156">
        <v>0</v>
      </c>
      <c r="AD89" s="156">
        <v>0</v>
      </c>
      <c r="AE89" s="156">
        <v>2</v>
      </c>
      <c r="AF89" s="156">
        <v>0</v>
      </c>
      <c r="AG89" s="156">
        <v>10</v>
      </c>
      <c r="AH89" s="156">
        <v>6</v>
      </c>
      <c r="AI89" s="156">
        <v>0</v>
      </c>
      <c r="AJ89" s="156">
        <v>1</v>
      </c>
      <c r="AK89" s="156">
        <v>3</v>
      </c>
      <c r="AL89" s="156">
        <v>0</v>
      </c>
      <c r="AM89" s="156">
        <v>10</v>
      </c>
      <c r="AN89" s="156">
        <v>0</v>
      </c>
      <c r="AO89" s="156">
        <v>0</v>
      </c>
      <c r="AP89" s="156">
        <v>10</v>
      </c>
      <c r="AQ89" s="156">
        <v>0</v>
      </c>
      <c r="AR89" s="156">
        <v>0</v>
      </c>
      <c r="AS89" s="156">
        <v>10</v>
      </c>
      <c r="AT89" s="156">
        <v>4</v>
      </c>
      <c r="AU89" s="156">
        <v>1</v>
      </c>
      <c r="AV89" s="156">
        <v>3</v>
      </c>
      <c r="AW89" s="156">
        <v>2</v>
      </c>
      <c r="AX89" s="156">
        <v>0</v>
      </c>
      <c r="AY89" s="156">
        <v>10</v>
      </c>
      <c r="AZ89" s="156">
        <v>4</v>
      </c>
      <c r="BA89" s="156">
        <v>1</v>
      </c>
      <c r="BB89" s="156">
        <v>1</v>
      </c>
      <c r="BC89" s="156">
        <v>3</v>
      </c>
      <c r="BD89" s="156">
        <v>1</v>
      </c>
      <c r="BE89" s="156">
        <v>10</v>
      </c>
      <c r="BF89" s="156">
        <v>0</v>
      </c>
      <c r="BG89" s="156">
        <v>4</v>
      </c>
      <c r="BH89" s="156">
        <v>6</v>
      </c>
      <c r="BI89" s="156">
        <v>0</v>
      </c>
      <c r="BJ89" s="156">
        <v>0</v>
      </c>
      <c r="BK89" s="156">
        <v>0</v>
      </c>
      <c r="BL89" s="156">
        <v>10</v>
      </c>
      <c r="BM89" s="156">
        <v>6</v>
      </c>
      <c r="BN89" s="156">
        <v>0</v>
      </c>
      <c r="BO89" s="156">
        <v>0</v>
      </c>
      <c r="BP89" s="156">
        <v>0</v>
      </c>
      <c r="BQ89" s="156">
        <v>0</v>
      </c>
      <c r="BR89" s="156">
        <v>0</v>
      </c>
      <c r="BS89" s="156">
        <v>0</v>
      </c>
      <c r="BT89" s="156">
        <v>0</v>
      </c>
      <c r="BU89" s="156">
        <v>0</v>
      </c>
      <c r="BV89" s="156">
        <v>0</v>
      </c>
      <c r="BW89" s="156">
        <v>0</v>
      </c>
      <c r="BX89" s="156">
        <v>0</v>
      </c>
      <c r="BY89" s="156">
        <v>0</v>
      </c>
      <c r="BZ89" s="156">
        <v>1</v>
      </c>
      <c r="CA89" s="156">
        <v>0</v>
      </c>
      <c r="CB89" s="156">
        <v>0</v>
      </c>
      <c r="CC89" s="156">
        <v>0</v>
      </c>
      <c r="CD89" s="156">
        <v>2</v>
      </c>
      <c r="CE89" s="156">
        <v>1</v>
      </c>
      <c r="CF89" s="156">
        <v>10</v>
      </c>
      <c r="CG89" s="156">
        <v>1</v>
      </c>
      <c r="CH89" s="156">
        <v>9</v>
      </c>
      <c r="CI89" s="156">
        <v>0</v>
      </c>
      <c r="CJ89" s="156">
        <v>10</v>
      </c>
      <c r="CK89" s="156">
        <v>1</v>
      </c>
      <c r="CL89" s="156">
        <v>4</v>
      </c>
      <c r="CM89" s="156">
        <v>4</v>
      </c>
      <c r="CN89" s="156">
        <v>1</v>
      </c>
      <c r="CO89" s="156">
        <v>0</v>
      </c>
      <c r="CP89" s="156">
        <v>0</v>
      </c>
      <c r="CQ89" s="156">
        <v>0</v>
      </c>
      <c r="CR89" s="156"/>
      <c r="CS89" s="156">
        <v>10</v>
      </c>
      <c r="CT89" s="156">
        <v>8</v>
      </c>
      <c r="CU89" s="156">
        <v>0</v>
      </c>
      <c r="CV89" s="156">
        <v>0</v>
      </c>
      <c r="CW89" s="156">
        <v>0</v>
      </c>
      <c r="CX89" s="156">
        <v>0</v>
      </c>
      <c r="CY89" s="156">
        <v>0</v>
      </c>
      <c r="CZ89" s="156">
        <v>2</v>
      </c>
      <c r="DA89" s="156"/>
      <c r="DB89" s="156">
        <v>10</v>
      </c>
      <c r="DC89" s="156">
        <v>3</v>
      </c>
      <c r="DD89" s="156">
        <v>2</v>
      </c>
      <c r="DE89" s="156">
        <v>0</v>
      </c>
      <c r="DF89" s="156">
        <v>2</v>
      </c>
      <c r="DG89" s="156">
        <v>0</v>
      </c>
      <c r="DH89" s="156">
        <v>0</v>
      </c>
      <c r="DI89" s="156">
        <v>3</v>
      </c>
      <c r="DJ89" s="156"/>
      <c r="DK89" s="156">
        <v>10</v>
      </c>
      <c r="DL89" s="156">
        <v>8</v>
      </c>
      <c r="DM89" s="156">
        <v>0</v>
      </c>
      <c r="DN89" s="156">
        <v>2</v>
      </c>
      <c r="DO89" s="156">
        <v>0</v>
      </c>
      <c r="DP89" s="156">
        <v>0</v>
      </c>
      <c r="DQ89" s="156">
        <v>0</v>
      </c>
      <c r="DR89" s="156">
        <v>0</v>
      </c>
      <c r="DS89" s="156"/>
      <c r="DT89" s="156">
        <v>10</v>
      </c>
      <c r="DU89" s="156">
        <v>10</v>
      </c>
      <c r="DV89" s="156">
        <v>0</v>
      </c>
      <c r="DW89" s="156">
        <v>0</v>
      </c>
      <c r="DX89" s="156">
        <v>0</v>
      </c>
      <c r="DY89" s="156">
        <v>0</v>
      </c>
      <c r="DZ89" s="156">
        <v>0</v>
      </c>
      <c r="EA89" s="156">
        <v>0</v>
      </c>
      <c r="EB89" s="156"/>
    </row>
    <row r="90" spans="1:132" ht="15" customHeight="1" x14ac:dyDescent="0.15">
      <c r="A90" s="150"/>
      <c r="B90" s="150"/>
      <c r="C90" s="244" t="s">
        <v>849</v>
      </c>
      <c r="D90" s="156">
        <v>16</v>
      </c>
      <c r="E90" s="156">
        <v>0</v>
      </c>
      <c r="F90" s="156">
        <v>0</v>
      </c>
      <c r="G90" s="156">
        <v>2</v>
      </c>
      <c r="H90" s="156">
        <v>3</v>
      </c>
      <c r="I90" s="156">
        <v>8</v>
      </c>
      <c r="J90" s="156">
        <v>1</v>
      </c>
      <c r="K90" s="156">
        <v>2</v>
      </c>
      <c r="L90" s="156">
        <v>0</v>
      </c>
      <c r="M90" s="156">
        <v>0</v>
      </c>
      <c r="N90" s="156">
        <v>0</v>
      </c>
      <c r="O90" s="156">
        <v>0</v>
      </c>
      <c r="P90" s="156">
        <v>16</v>
      </c>
      <c r="Q90" s="156">
        <v>3</v>
      </c>
      <c r="R90" s="156">
        <v>2</v>
      </c>
      <c r="S90" s="156">
        <v>1</v>
      </c>
      <c r="T90" s="156">
        <v>3</v>
      </c>
      <c r="U90" s="156">
        <v>4</v>
      </c>
      <c r="V90" s="156">
        <v>2</v>
      </c>
      <c r="W90" s="156">
        <v>0</v>
      </c>
      <c r="X90" s="156">
        <v>1</v>
      </c>
      <c r="Y90" s="156">
        <v>0</v>
      </c>
      <c r="Z90" s="156">
        <v>0</v>
      </c>
      <c r="AA90" s="156">
        <v>16</v>
      </c>
      <c r="AB90" s="156">
        <v>11</v>
      </c>
      <c r="AC90" s="156">
        <v>0</v>
      </c>
      <c r="AD90" s="156">
        <v>0</v>
      </c>
      <c r="AE90" s="156">
        <v>5</v>
      </c>
      <c r="AF90" s="156">
        <v>0</v>
      </c>
      <c r="AG90" s="156">
        <v>16</v>
      </c>
      <c r="AH90" s="156">
        <v>8</v>
      </c>
      <c r="AI90" s="156">
        <v>0</v>
      </c>
      <c r="AJ90" s="156">
        <v>2</v>
      </c>
      <c r="AK90" s="156">
        <v>5</v>
      </c>
      <c r="AL90" s="156">
        <v>1</v>
      </c>
      <c r="AM90" s="156">
        <v>16</v>
      </c>
      <c r="AN90" s="156">
        <v>0</v>
      </c>
      <c r="AO90" s="156">
        <v>0</v>
      </c>
      <c r="AP90" s="156">
        <v>14</v>
      </c>
      <c r="AQ90" s="156">
        <v>2</v>
      </c>
      <c r="AR90" s="156">
        <v>0</v>
      </c>
      <c r="AS90" s="156">
        <v>16</v>
      </c>
      <c r="AT90" s="156">
        <v>11</v>
      </c>
      <c r="AU90" s="156">
        <v>0</v>
      </c>
      <c r="AV90" s="156">
        <v>0</v>
      </c>
      <c r="AW90" s="156">
        <v>5</v>
      </c>
      <c r="AX90" s="156">
        <v>0</v>
      </c>
      <c r="AY90" s="156">
        <v>16</v>
      </c>
      <c r="AZ90" s="156">
        <v>5</v>
      </c>
      <c r="BA90" s="156">
        <v>0</v>
      </c>
      <c r="BB90" s="156">
        <v>5</v>
      </c>
      <c r="BC90" s="156">
        <v>6</v>
      </c>
      <c r="BD90" s="156">
        <v>0</v>
      </c>
      <c r="BE90" s="156">
        <v>16</v>
      </c>
      <c r="BF90" s="156">
        <v>0</v>
      </c>
      <c r="BG90" s="156">
        <v>10</v>
      </c>
      <c r="BH90" s="156">
        <v>6</v>
      </c>
      <c r="BI90" s="156">
        <v>0</v>
      </c>
      <c r="BJ90" s="156">
        <v>0</v>
      </c>
      <c r="BK90" s="156">
        <v>0</v>
      </c>
      <c r="BL90" s="156">
        <v>16</v>
      </c>
      <c r="BM90" s="156">
        <v>11</v>
      </c>
      <c r="BN90" s="156">
        <v>0</v>
      </c>
      <c r="BO90" s="156">
        <v>0</v>
      </c>
      <c r="BP90" s="156">
        <v>0</v>
      </c>
      <c r="BQ90" s="156">
        <v>0</v>
      </c>
      <c r="BR90" s="156">
        <v>0</v>
      </c>
      <c r="BS90" s="156">
        <v>0</v>
      </c>
      <c r="BT90" s="156">
        <v>1</v>
      </c>
      <c r="BU90" s="156">
        <v>0</v>
      </c>
      <c r="BV90" s="156">
        <v>0</v>
      </c>
      <c r="BW90" s="156">
        <v>1</v>
      </c>
      <c r="BX90" s="156">
        <v>0</v>
      </c>
      <c r="BY90" s="156">
        <v>0</v>
      </c>
      <c r="BZ90" s="156">
        <v>0</v>
      </c>
      <c r="CA90" s="156">
        <v>0</v>
      </c>
      <c r="CB90" s="156">
        <v>0</v>
      </c>
      <c r="CC90" s="156">
        <v>0</v>
      </c>
      <c r="CD90" s="156">
        <v>0</v>
      </c>
      <c r="CE90" s="156">
        <v>3</v>
      </c>
      <c r="CF90" s="156">
        <v>16</v>
      </c>
      <c r="CG90" s="156">
        <v>6</v>
      </c>
      <c r="CH90" s="156">
        <v>10</v>
      </c>
      <c r="CI90" s="156">
        <v>0</v>
      </c>
      <c r="CJ90" s="156">
        <v>16</v>
      </c>
      <c r="CK90" s="156">
        <v>2</v>
      </c>
      <c r="CL90" s="156">
        <v>8</v>
      </c>
      <c r="CM90" s="156">
        <v>3</v>
      </c>
      <c r="CN90" s="156">
        <v>2</v>
      </c>
      <c r="CO90" s="156">
        <v>0</v>
      </c>
      <c r="CP90" s="156">
        <v>0</v>
      </c>
      <c r="CQ90" s="156">
        <v>1</v>
      </c>
      <c r="CR90" s="156"/>
      <c r="CS90" s="156">
        <v>16</v>
      </c>
      <c r="CT90" s="156">
        <v>13</v>
      </c>
      <c r="CU90" s="156">
        <v>0</v>
      </c>
      <c r="CV90" s="156">
        <v>0</v>
      </c>
      <c r="CW90" s="156">
        <v>0</v>
      </c>
      <c r="CX90" s="156">
        <v>0</v>
      </c>
      <c r="CY90" s="156">
        <v>0</v>
      </c>
      <c r="CZ90" s="156">
        <v>3</v>
      </c>
      <c r="DA90" s="156"/>
      <c r="DB90" s="156">
        <v>16</v>
      </c>
      <c r="DC90" s="156">
        <v>4</v>
      </c>
      <c r="DD90" s="156">
        <v>0</v>
      </c>
      <c r="DE90" s="156">
        <v>4</v>
      </c>
      <c r="DF90" s="156">
        <v>5</v>
      </c>
      <c r="DG90" s="156">
        <v>0</v>
      </c>
      <c r="DH90" s="156">
        <v>0</v>
      </c>
      <c r="DI90" s="156">
        <v>3</v>
      </c>
      <c r="DJ90" s="156"/>
      <c r="DK90" s="156">
        <v>16</v>
      </c>
      <c r="DL90" s="156">
        <v>13</v>
      </c>
      <c r="DM90" s="156">
        <v>2</v>
      </c>
      <c r="DN90" s="156">
        <v>0</v>
      </c>
      <c r="DO90" s="156">
        <v>0</v>
      </c>
      <c r="DP90" s="156">
        <v>0</v>
      </c>
      <c r="DQ90" s="156">
        <v>1</v>
      </c>
      <c r="DR90" s="156">
        <v>0</v>
      </c>
      <c r="DS90" s="156"/>
      <c r="DT90" s="156">
        <v>16</v>
      </c>
      <c r="DU90" s="156">
        <v>12</v>
      </c>
      <c r="DV90" s="156">
        <v>3</v>
      </c>
      <c r="DW90" s="156">
        <v>1</v>
      </c>
      <c r="DX90" s="156">
        <v>0</v>
      </c>
      <c r="DY90" s="156">
        <v>0</v>
      </c>
      <c r="DZ90" s="156">
        <v>0</v>
      </c>
      <c r="EA90" s="156">
        <v>0</v>
      </c>
      <c r="EB90" s="156"/>
    </row>
    <row r="91" spans="1:132" ht="15" customHeight="1" x14ac:dyDescent="0.15">
      <c r="A91" s="150"/>
      <c r="B91" s="150"/>
      <c r="C91" s="244" t="s">
        <v>850</v>
      </c>
      <c r="D91" s="156">
        <v>24</v>
      </c>
      <c r="E91" s="156">
        <v>1</v>
      </c>
      <c r="F91" s="156">
        <v>0</v>
      </c>
      <c r="G91" s="156">
        <v>0</v>
      </c>
      <c r="H91" s="156">
        <v>2</v>
      </c>
      <c r="I91" s="156">
        <v>9</v>
      </c>
      <c r="J91" s="156">
        <v>8</v>
      </c>
      <c r="K91" s="156">
        <v>4</v>
      </c>
      <c r="L91" s="156">
        <v>0</v>
      </c>
      <c r="M91" s="156">
        <v>0</v>
      </c>
      <c r="N91" s="156">
        <v>0</v>
      </c>
      <c r="O91" s="156">
        <v>0</v>
      </c>
      <c r="P91" s="156">
        <v>24</v>
      </c>
      <c r="Q91" s="156">
        <v>2</v>
      </c>
      <c r="R91" s="156">
        <v>6</v>
      </c>
      <c r="S91" s="156">
        <v>2</v>
      </c>
      <c r="T91" s="156">
        <v>4</v>
      </c>
      <c r="U91" s="156">
        <v>6</v>
      </c>
      <c r="V91" s="156">
        <v>3</v>
      </c>
      <c r="W91" s="156">
        <v>1</v>
      </c>
      <c r="X91" s="156">
        <v>0</v>
      </c>
      <c r="Y91" s="156">
        <v>0</v>
      </c>
      <c r="Z91" s="156">
        <v>0</v>
      </c>
      <c r="AA91" s="156">
        <v>24</v>
      </c>
      <c r="AB91" s="156">
        <v>19</v>
      </c>
      <c r="AC91" s="156">
        <v>0</v>
      </c>
      <c r="AD91" s="156">
        <v>1</v>
      </c>
      <c r="AE91" s="156">
        <v>4</v>
      </c>
      <c r="AF91" s="156">
        <v>0</v>
      </c>
      <c r="AG91" s="156">
        <v>24</v>
      </c>
      <c r="AH91" s="156">
        <v>10</v>
      </c>
      <c r="AI91" s="156">
        <v>0</v>
      </c>
      <c r="AJ91" s="156">
        <v>4</v>
      </c>
      <c r="AK91" s="156">
        <v>10</v>
      </c>
      <c r="AL91" s="156">
        <v>0</v>
      </c>
      <c r="AM91" s="156">
        <v>24</v>
      </c>
      <c r="AN91" s="156">
        <v>0</v>
      </c>
      <c r="AO91" s="156">
        <v>0</v>
      </c>
      <c r="AP91" s="156">
        <v>20</v>
      </c>
      <c r="AQ91" s="156">
        <v>3</v>
      </c>
      <c r="AR91" s="156">
        <v>1</v>
      </c>
      <c r="AS91" s="156">
        <v>24</v>
      </c>
      <c r="AT91" s="156">
        <v>14</v>
      </c>
      <c r="AU91" s="156">
        <v>0</v>
      </c>
      <c r="AV91" s="156">
        <v>8</v>
      </c>
      <c r="AW91" s="156">
        <v>2</v>
      </c>
      <c r="AX91" s="156">
        <v>0</v>
      </c>
      <c r="AY91" s="156">
        <v>24</v>
      </c>
      <c r="AZ91" s="156">
        <v>6</v>
      </c>
      <c r="BA91" s="156">
        <v>0</v>
      </c>
      <c r="BB91" s="156">
        <v>15</v>
      </c>
      <c r="BC91" s="156">
        <v>3</v>
      </c>
      <c r="BD91" s="156">
        <v>0</v>
      </c>
      <c r="BE91" s="156">
        <v>24</v>
      </c>
      <c r="BF91" s="156">
        <v>1</v>
      </c>
      <c r="BG91" s="156">
        <v>15</v>
      </c>
      <c r="BH91" s="156">
        <v>7</v>
      </c>
      <c r="BI91" s="156">
        <v>0</v>
      </c>
      <c r="BJ91" s="156">
        <v>0</v>
      </c>
      <c r="BK91" s="156">
        <v>1</v>
      </c>
      <c r="BL91" s="156">
        <v>24</v>
      </c>
      <c r="BM91" s="156">
        <v>16</v>
      </c>
      <c r="BN91" s="156">
        <v>0</v>
      </c>
      <c r="BO91" s="156">
        <v>0</v>
      </c>
      <c r="BP91" s="156">
        <v>0</v>
      </c>
      <c r="BQ91" s="156">
        <v>0</v>
      </c>
      <c r="BR91" s="156">
        <v>0</v>
      </c>
      <c r="BS91" s="156">
        <v>2</v>
      </c>
      <c r="BT91" s="156">
        <v>0</v>
      </c>
      <c r="BU91" s="156">
        <v>1</v>
      </c>
      <c r="BV91" s="156">
        <v>2</v>
      </c>
      <c r="BW91" s="156">
        <v>0</v>
      </c>
      <c r="BX91" s="156">
        <v>0</v>
      </c>
      <c r="BY91" s="156">
        <v>0</v>
      </c>
      <c r="BZ91" s="156">
        <v>0</v>
      </c>
      <c r="CA91" s="156">
        <v>0</v>
      </c>
      <c r="CB91" s="156">
        <v>0</v>
      </c>
      <c r="CC91" s="156">
        <v>0</v>
      </c>
      <c r="CD91" s="156">
        <v>1</v>
      </c>
      <c r="CE91" s="156">
        <v>2</v>
      </c>
      <c r="CF91" s="156">
        <v>24</v>
      </c>
      <c r="CG91" s="156">
        <v>9</v>
      </c>
      <c r="CH91" s="156">
        <v>15</v>
      </c>
      <c r="CI91" s="156">
        <v>0</v>
      </c>
      <c r="CJ91" s="156">
        <v>24</v>
      </c>
      <c r="CK91" s="156">
        <v>4</v>
      </c>
      <c r="CL91" s="156">
        <v>5</v>
      </c>
      <c r="CM91" s="156">
        <v>5</v>
      </c>
      <c r="CN91" s="156">
        <v>6</v>
      </c>
      <c r="CO91" s="156">
        <v>2</v>
      </c>
      <c r="CP91" s="156">
        <v>0</v>
      </c>
      <c r="CQ91" s="156">
        <v>2</v>
      </c>
      <c r="CR91" s="156"/>
      <c r="CS91" s="156">
        <v>24</v>
      </c>
      <c r="CT91" s="156">
        <v>16</v>
      </c>
      <c r="CU91" s="156">
        <v>0</v>
      </c>
      <c r="CV91" s="156">
        <v>0</v>
      </c>
      <c r="CW91" s="156">
        <v>2</v>
      </c>
      <c r="CX91" s="156">
        <v>1</v>
      </c>
      <c r="CY91" s="156">
        <v>0</v>
      </c>
      <c r="CZ91" s="156">
        <v>5</v>
      </c>
      <c r="DA91" s="156"/>
      <c r="DB91" s="156">
        <v>24</v>
      </c>
      <c r="DC91" s="156">
        <v>5</v>
      </c>
      <c r="DD91" s="156">
        <v>4</v>
      </c>
      <c r="DE91" s="156">
        <v>6</v>
      </c>
      <c r="DF91" s="156">
        <v>5</v>
      </c>
      <c r="DG91" s="156">
        <v>2</v>
      </c>
      <c r="DH91" s="156">
        <v>0</v>
      </c>
      <c r="DI91" s="156">
        <v>2</v>
      </c>
      <c r="DJ91" s="156"/>
      <c r="DK91" s="156">
        <v>24</v>
      </c>
      <c r="DL91" s="156">
        <v>20</v>
      </c>
      <c r="DM91" s="156">
        <v>1</v>
      </c>
      <c r="DN91" s="156">
        <v>2</v>
      </c>
      <c r="DO91" s="156">
        <v>0</v>
      </c>
      <c r="DP91" s="156">
        <v>0</v>
      </c>
      <c r="DQ91" s="156">
        <v>1</v>
      </c>
      <c r="DR91" s="156">
        <v>0</v>
      </c>
      <c r="DS91" s="156"/>
      <c r="DT91" s="156">
        <v>24</v>
      </c>
      <c r="DU91" s="156">
        <v>21</v>
      </c>
      <c r="DV91" s="156">
        <v>3</v>
      </c>
      <c r="DW91" s="156">
        <v>0</v>
      </c>
      <c r="DX91" s="156">
        <v>0</v>
      </c>
      <c r="DY91" s="156">
        <v>0</v>
      </c>
      <c r="DZ91" s="156">
        <v>0</v>
      </c>
      <c r="EA91" s="156">
        <v>0</v>
      </c>
      <c r="EB91" s="156"/>
    </row>
    <row r="92" spans="1:132" ht="15" customHeight="1" x14ac:dyDescent="0.15">
      <c r="A92" s="150"/>
      <c r="B92" s="150"/>
      <c r="C92" s="244" t="s">
        <v>720</v>
      </c>
      <c r="D92" s="156">
        <v>75</v>
      </c>
      <c r="E92" s="156">
        <v>2</v>
      </c>
      <c r="F92" s="156">
        <v>1</v>
      </c>
      <c r="G92" s="156">
        <v>5</v>
      </c>
      <c r="H92" s="156">
        <v>9</v>
      </c>
      <c r="I92" s="156">
        <v>24</v>
      </c>
      <c r="J92" s="156">
        <v>9</v>
      </c>
      <c r="K92" s="156">
        <v>20</v>
      </c>
      <c r="L92" s="156">
        <v>0</v>
      </c>
      <c r="M92" s="156">
        <v>1</v>
      </c>
      <c r="N92" s="156">
        <v>0</v>
      </c>
      <c r="O92" s="156">
        <v>4</v>
      </c>
      <c r="P92" s="156">
        <v>75</v>
      </c>
      <c r="Q92" s="156">
        <v>6</v>
      </c>
      <c r="R92" s="156">
        <v>7</v>
      </c>
      <c r="S92" s="156">
        <v>11</v>
      </c>
      <c r="T92" s="156">
        <v>15</v>
      </c>
      <c r="U92" s="156">
        <v>21</v>
      </c>
      <c r="V92" s="156">
        <v>7</v>
      </c>
      <c r="W92" s="156">
        <v>3</v>
      </c>
      <c r="X92" s="156">
        <v>0</v>
      </c>
      <c r="Y92" s="156">
        <v>1</v>
      </c>
      <c r="Z92" s="156">
        <v>4</v>
      </c>
      <c r="AA92" s="156">
        <v>75</v>
      </c>
      <c r="AB92" s="156">
        <v>48</v>
      </c>
      <c r="AC92" s="156">
        <v>1</v>
      </c>
      <c r="AD92" s="156">
        <v>4</v>
      </c>
      <c r="AE92" s="156">
        <v>21</v>
      </c>
      <c r="AF92" s="156">
        <v>1</v>
      </c>
      <c r="AG92" s="156">
        <v>75</v>
      </c>
      <c r="AH92" s="156">
        <v>26</v>
      </c>
      <c r="AI92" s="156">
        <v>2</v>
      </c>
      <c r="AJ92" s="156">
        <v>15</v>
      </c>
      <c r="AK92" s="156">
        <v>26</v>
      </c>
      <c r="AL92" s="156">
        <v>6</v>
      </c>
      <c r="AM92" s="156">
        <v>75</v>
      </c>
      <c r="AN92" s="156">
        <v>2</v>
      </c>
      <c r="AO92" s="156">
        <v>0</v>
      </c>
      <c r="AP92" s="156">
        <v>50</v>
      </c>
      <c r="AQ92" s="156">
        <v>17</v>
      </c>
      <c r="AR92" s="156">
        <v>6</v>
      </c>
      <c r="AS92" s="156">
        <v>75</v>
      </c>
      <c r="AT92" s="156">
        <v>21</v>
      </c>
      <c r="AU92" s="156">
        <v>0</v>
      </c>
      <c r="AV92" s="156">
        <v>24</v>
      </c>
      <c r="AW92" s="156">
        <v>23</v>
      </c>
      <c r="AX92" s="156">
        <v>7</v>
      </c>
      <c r="AY92" s="156">
        <v>75</v>
      </c>
      <c r="AZ92" s="156">
        <v>12</v>
      </c>
      <c r="BA92" s="156">
        <v>1</v>
      </c>
      <c r="BB92" s="156">
        <v>33</v>
      </c>
      <c r="BC92" s="156">
        <v>24</v>
      </c>
      <c r="BD92" s="156">
        <v>5</v>
      </c>
      <c r="BE92" s="156">
        <v>75</v>
      </c>
      <c r="BF92" s="156">
        <v>3</v>
      </c>
      <c r="BG92" s="156">
        <v>53</v>
      </c>
      <c r="BH92" s="156">
        <v>18</v>
      </c>
      <c r="BI92" s="156">
        <v>1</v>
      </c>
      <c r="BJ92" s="156">
        <v>0</v>
      </c>
      <c r="BK92" s="156">
        <v>0</v>
      </c>
      <c r="BL92" s="156">
        <v>75</v>
      </c>
      <c r="BM92" s="156">
        <v>50</v>
      </c>
      <c r="BN92" s="156">
        <v>0</v>
      </c>
      <c r="BO92" s="156">
        <v>0</v>
      </c>
      <c r="BP92" s="156">
        <v>0</v>
      </c>
      <c r="BQ92" s="156">
        <v>0</v>
      </c>
      <c r="BR92" s="156">
        <v>0</v>
      </c>
      <c r="BS92" s="156">
        <v>2</v>
      </c>
      <c r="BT92" s="156">
        <v>0</v>
      </c>
      <c r="BU92" s="156">
        <v>0</v>
      </c>
      <c r="BV92" s="156">
        <v>2</v>
      </c>
      <c r="BW92" s="156">
        <v>2</v>
      </c>
      <c r="BX92" s="156">
        <v>0</v>
      </c>
      <c r="BY92" s="156">
        <v>0</v>
      </c>
      <c r="BZ92" s="156">
        <v>3</v>
      </c>
      <c r="CA92" s="156">
        <v>0</v>
      </c>
      <c r="CB92" s="156">
        <v>0</v>
      </c>
      <c r="CC92" s="156">
        <v>0</v>
      </c>
      <c r="CD92" s="156">
        <v>4</v>
      </c>
      <c r="CE92" s="156">
        <v>14</v>
      </c>
      <c r="CF92" s="156">
        <v>75</v>
      </c>
      <c r="CG92" s="156">
        <v>26</v>
      </c>
      <c r="CH92" s="156">
        <v>48</v>
      </c>
      <c r="CI92" s="156">
        <v>1</v>
      </c>
      <c r="CJ92" s="156">
        <v>75</v>
      </c>
      <c r="CK92" s="156">
        <v>17</v>
      </c>
      <c r="CL92" s="156">
        <v>9</v>
      </c>
      <c r="CM92" s="156">
        <v>9</v>
      </c>
      <c r="CN92" s="156">
        <v>23</v>
      </c>
      <c r="CO92" s="156">
        <v>12</v>
      </c>
      <c r="CP92" s="156">
        <v>0</v>
      </c>
      <c r="CQ92" s="156">
        <v>5</v>
      </c>
      <c r="CR92" s="156"/>
      <c r="CS92" s="156">
        <v>75</v>
      </c>
      <c r="CT92" s="156">
        <v>53</v>
      </c>
      <c r="CU92" s="156">
        <v>0</v>
      </c>
      <c r="CV92" s="156">
        <v>0</v>
      </c>
      <c r="CW92" s="156">
        <v>8</v>
      </c>
      <c r="CX92" s="156">
        <v>0</v>
      </c>
      <c r="CY92" s="156">
        <v>0</v>
      </c>
      <c r="CZ92" s="156">
        <v>14</v>
      </c>
      <c r="DA92" s="156"/>
      <c r="DB92" s="156">
        <v>75</v>
      </c>
      <c r="DC92" s="156">
        <v>14</v>
      </c>
      <c r="DD92" s="156">
        <v>7</v>
      </c>
      <c r="DE92" s="156">
        <v>14</v>
      </c>
      <c r="DF92" s="156">
        <v>16</v>
      </c>
      <c r="DG92" s="156">
        <v>18</v>
      </c>
      <c r="DH92" s="156">
        <v>0</v>
      </c>
      <c r="DI92" s="156">
        <v>6</v>
      </c>
      <c r="DJ92" s="156"/>
      <c r="DK92" s="156">
        <v>75</v>
      </c>
      <c r="DL92" s="156">
        <v>56</v>
      </c>
      <c r="DM92" s="156">
        <v>10</v>
      </c>
      <c r="DN92" s="156">
        <v>7</v>
      </c>
      <c r="DO92" s="156">
        <v>2</v>
      </c>
      <c r="DP92" s="156">
        <v>0</v>
      </c>
      <c r="DQ92" s="156">
        <v>0</v>
      </c>
      <c r="DR92" s="156">
        <v>0</v>
      </c>
      <c r="DS92" s="156"/>
      <c r="DT92" s="156">
        <v>75</v>
      </c>
      <c r="DU92" s="156">
        <v>54</v>
      </c>
      <c r="DV92" s="156">
        <v>17</v>
      </c>
      <c r="DW92" s="156">
        <v>4</v>
      </c>
      <c r="DX92" s="156">
        <v>0</v>
      </c>
      <c r="DY92" s="156">
        <v>0</v>
      </c>
      <c r="DZ92" s="156">
        <v>0</v>
      </c>
      <c r="EA92" s="156">
        <v>0</v>
      </c>
      <c r="EB92" s="156"/>
    </row>
    <row r="93" spans="1:132" ht="15" customHeight="1" x14ac:dyDescent="0.15">
      <c r="A93" s="150"/>
      <c r="B93" s="150"/>
      <c r="C93" s="244" t="s">
        <v>851</v>
      </c>
      <c r="D93" s="156">
        <v>3</v>
      </c>
      <c r="E93" s="156">
        <v>0</v>
      </c>
      <c r="F93" s="156">
        <v>0</v>
      </c>
      <c r="G93" s="156">
        <v>1</v>
      </c>
      <c r="H93" s="156">
        <v>0</v>
      </c>
      <c r="I93" s="156">
        <v>0</v>
      </c>
      <c r="J93" s="156">
        <v>0</v>
      </c>
      <c r="K93" s="156">
        <v>0</v>
      </c>
      <c r="L93" s="156">
        <v>0</v>
      </c>
      <c r="M93" s="156">
        <v>0</v>
      </c>
      <c r="N93" s="156">
        <v>0</v>
      </c>
      <c r="O93" s="156">
        <v>2</v>
      </c>
      <c r="P93" s="156">
        <v>3</v>
      </c>
      <c r="Q93" s="156">
        <v>0</v>
      </c>
      <c r="R93" s="156">
        <v>0</v>
      </c>
      <c r="S93" s="156">
        <v>0</v>
      </c>
      <c r="T93" s="156">
        <v>1</v>
      </c>
      <c r="U93" s="156">
        <v>0</v>
      </c>
      <c r="V93" s="156">
        <v>0</v>
      </c>
      <c r="W93" s="156">
        <v>0</v>
      </c>
      <c r="X93" s="156">
        <v>0</v>
      </c>
      <c r="Y93" s="156">
        <v>0</v>
      </c>
      <c r="Z93" s="156">
        <v>2</v>
      </c>
      <c r="AA93" s="156">
        <v>3</v>
      </c>
      <c r="AB93" s="156">
        <v>2</v>
      </c>
      <c r="AC93" s="156">
        <v>0</v>
      </c>
      <c r="AD93" s="156">
        <v>0</v>
      </c>
      <c r="AE93" s="156">
        <v>1</v>
      </c>
      <c r="AF93" s="156">
        <v>0</v>
      </c>
      <c r="AG93" s="156">
        <v>3</v>
      </c>
      <c r="AH93" s="156">
        <v>1</v>
      </c>
      <c r="AI93" s="156">
        <v>0</v>
      </c>
      <c r="AJ93" s="156">
        <v>0</v>
      </c>
      <c r="AK93" s="156">
        <v>2</v>
      </c>
      <c r="AL93" s="156">
        <v>0</v>
      </c>
      <c r="AM93" s="156">
        <v>3</v>
      </c>
      <c r="AN93" s="156">
        <v>0</v>
      </c>
      <c r="AO93" s="156">
        <v>0</v>
      </c>
      <c r="AP93" s="156">
        <v>3</v>
      </c>
      <c r="AQ93" s="156">
        <v>0</v>
      </c>
      <c r="AR93" s="156">
        <v>0</v>
      </c>
      <c r="AS93" s="156">
        <v>3</v>
      </c>
      <c r="AT93" s="156">
        <v>1</v>
      </c>
      <c r="AU93" s="156">
        <v>0</v>
      </c>
      <c r="AV93" s="156">
        <v>0</v>
      </c>
      <c r="AW93" s="156">
        <v>1</v>
      </c>
      <c r="AX93" s="156">
        <v>1</v>
      </c>
      <c r="AY93" s="156">
        <v>3</v>
      </c>
      <c r="AZ93" s="156">
        <v>0</v>
      </c>
      <c r="BA93" s="156">
        <v>0</v>
      </c>
      <c r="BB93" s="156">
        <v>1</v>
      </c>
      <c r="BC93" s="156">
        <v>2</v>
      </c>
      <c r="BD93" s="156">
        <v>0</v>
      </c>
      <c r="BE93" s="156">
        <v>3</v>
      </c>
      <c r="BF93" s="156">
        <v>0</v>
      </c>
      <c r="BG93" s="156">
        <v>3</v>
      </c>
      <c r="BH93" s="156">
        <v>0</v>
      </c>
      <c r="BI93" s="156">
        <v>0</v>
      </c>
      <c r="BJ93" s="156">
        <v>0</v>
      </c>
      <c r="BK93" s="156">
        <v>0</v>
      </c>
      <c r="BL93" s="156">
        <v>3</v>
      </c>
      <c r="BM93" s="156">
        <v>1</v>
      </c>
      <c r="BN93" s="156">
        <v>0</v>
      </c>
      <c r="BO93" s="156">
        <v>0</v>
      </c>
      <c r="BP93" s="156">
        <v>0</v>
      </c>
      <c r="BQ93" s="156">
        <v>0</v>
      </c>
      <c r="BR93" s="156">
        <v>0</v>
      </c>
      <c r="BS93" s="156">
        <v>0</v>
      </c>
      <c r="BT93" s="156">
        <v>0</v>
      </c>
      <c r="BU93" s="156">
        <v>0</v>
      </c>
      <c r="BV93" s="156">
        <v>0</v>
      </c>
      <c r="BW93" s="156">
        <v>0</v>
      </c>
      <c r="BX93" s="156">
        <v>0</v>
      </c>
      <c r="BY93" s="156">
        <v>0</v>
      </c>
      <c r="BZ93" s="156">
        <v>0</v>
      </c>
      <c r="CA93" s="156">
        <v>0</v>
      </c>
      <c r="CB93" s="156">
        <v>0</v>
      </c>
      <c r="CC93" s="156">
        <v>0</v>
      </c>
      <c r="CD93" s="156">
        <v>1</v>
      </c>
      <c r="CE93" s="156">
        <v>1</v>
      </c>
      <c r="CF93" s="156">
        <v>3</v>
      </c>
      <c r="CG93" s="156">
        <v>1</v>
      </c>
      <c r="CH93" s="156">
        <v>2</v>
      </c>
      <c r="CI93" s="156">
        <v>0</v>
      </c>
      <c r="CJ93" s="156">
        <v>3</v>
      </c>
      <c r="CK93" s="156">
        <v>1</v>
      </c>
      <c r="CL93" s="156">
        <v>1</v>
      </c>
      <c r="CM93" s="156">
        <v>0</v>
      </c>
      <c r="CN93" s="156">
        <v>1</v>
      </c>
      <c r="CO93" s="156">
        <v>0</v>
      </c>
      <c r="CP93" s="156">
        <v>0</v>
      </c>
      <c r="CQ93" s="156">
        <v>0</v>
      </c>
      <c r="CR93" s="156"/>
      <c r="CS93" s="156">
        <v>3</v>
      </c>
      <c r="CT93" s="156">
        <v>2</v>
      </c>
      <c r="CU93" s="156">
        <v>0</v>
      </c>
      <c r="CV93" s="156">
        <v>0</v>
      </c>
      <c r="CW93" s="156">
        <v>0</v>
      </c>
      <c r="CX93" s="156">
        <v>0</v>
      </c>
      <c r="CY93" s="156">
        <v>0</v>
      </c>
      <c r="CZ93" s="156">
        <v>1</v>
      </c>
      <c r="DA93" s="156"/>
      <c r="DB93" s="156">
        <v>3</v>
      </c>
      <c r="DC93" s="156">
        <v>0</v>
      </c>
      <c r="DD93" s="156">
        <v>0</v>
      </c>
      <c r="DE93" s="156">
        <v>0</v>
      </c>
      <c r="DF93" s="156">
        <v>1</v>
      </c>
      <c r="DG93" s="156">
        <v>2</v>
      </c>
      <c r="DH93" s="156">
        <v>0</v>
      </c>
      <c r="DI93" s="156">
        <v>0</v>
      </c>
      <c r="DJ93" s="156"/>
      <c r="DK93" s="156">
        <v>3</v>
      </c>
      <c r="DL93" s="156">
        <v>2</v>
      </c>
      <c r="DM93" s="156">
        <v>1</v>
      </c>
      <c r="DN93" s="156">
        <v>0</v>
      </c>
      <c r="DO93" s="156">
        <v>0</v>
      </c>
      <c r="DP93" s="156">
        <v>0</v>
      </c>
      <c r="DQ93" s="156">
        <v>0</v>
      </c>
      <c r="DR93" s="156">
        <v>0</v>
      </c>
      <c r="DS93" s="156"/>
      <c r="DT93" s="156">
        <v>3</v>
      </c>
      <c r="DU93" s="156">
        <v>3</v>
      </c>
      <c r="DV93" s="156">
        <v>0</v>
      </c>
      <c r="DW93" s="156">
        <v>0</v>
      </c>
      <c r="DX93" s="156">
        <v>0</v>
      </c>
      <c r="DY93" s="156">
        <v>0</v>
      </c>
      <c r="DZ93" s="156">
        <v>0</v>
      </c>
      <c r="EA93" s="156">
        <v>0</v>
      </c>
      <c r="EB93" s="156"/>
    </row>
    <row r="94" spans="1:132" ht="15" customHeight="1" x14ac:dyDescent="0.15">
      <c r="A94" s="150"/>
      <c r="B94" s="236"/>
      <c r="C94" s="152" t="s">
        <v>852</v>
      </c>
      <c r="D94" s="156">
        <v>138</v>
      </c>
      <c r="E94" s="156">
        <v>2</v>
      </c>
      <c r="F94" s="156">
        <v>1</v>
      </c>
      <c r="G94" s="156">
        <v>8</v>
      </c>
      <c r="H94" s="156">
        <v>23</v>
      </c>
      <c r="I94" s="156">
        <v>39</v>
      </c>
      <c r="J94" s="156">
        <v>21</v>
      </c>
      <c r="K94" s="156">
        <v>31</v>
      </c>
      <c r="L94" s="156">
        <v>3</v>
      </c>
      <c r="M94" s="156">
        <v>0</v>
      </c>
      <c r="N94" s="156">
        <v>1</v>
      </c>
      <c r="O94" s="156">
        <v>9</v>
      </c>
      <c r="P94" s="156">
        <v>138</v>
      </c>
      <c r="Q94" s="156">
        <v>6</v>
      </c>
      <c r="R94" s="156">
        <v>11</v>
      </c>
      <c r="S94" s="156">
        <v>23</v>
      </c>
      <c r="T94" s="156">
        <v>23</v>
      </c>
      <c r="U94" s="156">
        <v>45</v>
      </c>
      <c r="V94" s="156">
        <v>20</v>
      </c>
      <c r="W94" s="156">
        <v>5</v>
      </c>
      <c r="X94" s="156">
        <v>0</v>
      </c>
      <c r="Y94" s="156">
        <v>0</v>
      </c>
      <c r="Z94" s="156">
        <v>5</v>
      </c>
      <c r="AA94" s="156">
        <v>138</v>
      </c>
      <c r="AB94" s="156">
        <v>99</v>
      </c>
      <c r="AC94" s="156">
        <v>1</v>
      </c>
      <c r="AD94" s="156">
        <v>13</v>
      </c>
      <c r="AE94" s="156">
        <v>20</v>
      </c>
      <c r="AF94" s="156">
        <v>5</v>
      </c>
      <c r="AG94" s="156">
        <v>138</v>
      </c>
      <c r="AH94" s="156">
        <v>57</v>
      </c>
      <c r="AI94" s="156">
        <v>3</v>
      </c>
      <c r="AJ94" s="156">
        <v>35</v>
      </c>
      <c r="AK94" s="156">
        <v>40</v>
      </c>
      <c r="AL94" s="156">
        <v>3</v>
      </c>
      <c r="AM94" s="156">
        <v>138</v>
      </c>
      <c r="AN94" s="156">
        <v>5</v>
      </c>
      <c r="AO94" s="156">
        <v>2</v>
      </c>
      <c r="AP94" s="156">
        <v>101</v>
      </c>
      <c r="AQ94" s="156">
        <v>25</v>
      </c>
      <c r="AR94" s="156">
        <v>5</v>
      </c>
      <c r="AS94" s="156">
        <v>138</v>
      </c>
      <c r="AT94" s="156">
        <v>33</v>
      </c>
      <c r="AU94" s="156">
        <v>3</v>
      </c>
      <c r="AV94" s="156">
        <v>62</v>
      </c>
      <c r="AW94" s="156">
        <v>32</v>
      </c>
      <c r="AX94" s="156">
        <v>8</v>
      </c>
      <c r="AY94" s="156">
        <v>138</v>
      </c>
      <c r="AZ94" s="156">
        <v>31</v>
      </c>
      <c r="BA94" s="156">
        <v>4</v>
      </c>
      <c r="BB94" s="156">
        <v>60</v>
      </c>
      <c r="BC94" s="156">
        <v>35</v>
      </c>
      <c r="BD94" s="156">
        <v>8</v>
      </c>
      <c r="BE94" s="156">
        <v>138</v>
      </c>
      <c r="BF94" s="156">
        <v>15</v>
      </c>
      <c r="BG94" s="156">
        <v>95</v>
      </c>
      <c r="BH94" s="156">
        <v>18</v>
      </c>
      <c r="BI94" s="156">
        <v>6</v>
      </c>
      <c r="BJ94" s="156">
        <v>0</v>
      </c>
      <c r="BK94" s="156">
        <v>4</v>
      </c>
      <c r="BL94" s="156">
        <v>138</v>
      </c>
      <c r="BM94" s="156">
        <v>99</v>
      </c>
      <c r="BN94" s="156">
        <v>3</v>
      </c>
      <c r="BO94" s="156">
        <v>0</v>
      </c>
      <c r="BP94" s="156">
        <v>0</v>
      </c>
      <c r="BQ94" s="156">
        <v>0</v>
      </c>
      <c r="BR94" s="156">
        <v>1</v>
      </c>
      <c r="BS94" s="156">
        <v>2</v>
      </c>
      <c r="BT94" s="156">
        <v>2</v>
      </c>
      <c r="BU94" s="156">
        <v>1</v>
      </c>
      <c r="BV94" s="156">
        <v>5</v>
      </c>
      <c r="BW94" s="156">
        <v>1</v>
      </c>
      <c r="BX94" s="156">
        <v>0</v>
      </c>
      <c r="BY94" s="156">
        <v>0</v>
      </c>
      <c r="BZ94" s="156">
        <v>0</v>
      </c>
      <c r="CA94" s="156">
        <v>0</v>
      </c>
      <c r="CB94" s="156">
        <v>0</v>
      </c>
      <c r="CC94" s="156">
        <v>0</v>
      </c>
      <c r="CD94" s="156">
        <v>2</v>
      </c>
      <c r="CE94" s="156">
        <v>26</v>
      </c>
      <c r="CF94" s="156">
        <v>138</v>
      </c>
      <c r="CG94" s="156">
        <v>36</v>
      </c>
      <c r="CH94" s="156">
        <v>99</v>
      </c>
      <c r="CI94" s="156">
        <v>3</v>
      </c>
      <c r="CJ94" s="156">
        <v>138</v>
      </c>
      <c r="CK94" s="156">
        <v>23</v>
      </c>
      <c r="CL94" s="156">
        <v>19</v>
      </c>
      <c r="CM94" s="156">
        <v>9</v>
      </c>
      <c r="CN94" s="156">
        <v>33</v>
      </c>
      <c r="CO94" s="156">
        <v>30</v>
      </c>
      <c r="CP94" s="156">
        <v>0</v>
      </c>
      <c r="CQ94" s="156">
        <v>24</v>
      </c>
      <c r="CR94" s="156"/>
      <c r="CS94" s="156">
        <v>138</v>
      </c>
      <c r="CT94" s="156">
        <v>84</v>
      </c>
      <c r="CU94" s="156">
        <v>1</v>
      </c>
      <c r="CV94" s="156">
        <v>0</v>
      </c>
      <c r="CW94" s="156">
        <v>0</v>
      </c>
      <c r="CX94" s="156">
        <v>1</v>
      </c>
      <c r="CY94" s="156">
        <v>0</v>
      </c>
      <c r="CZ94" s="156">
        <v>52</v>
      </c>
      <c r="DA94" s="156"/>
      <c r="DB94" s="156">
        <v>138</v>
      </c>
      <c r="DC94" s="156">
        <v>26</v>
      </c>
      <c r="DD94" s="156">
        <v>11</v>
      </c>
      <c r="DE94" s="156">
        <v>14</v>
      </c>
      <c r="DF94" s="156">
        <v>29</v>
      </c>
      <c r="DG94" s="156">
        <v>14</v>
      </c>
      <c r="DH94" s="156">
        <v>0</v>
      </c>
      <c r="DI94" s="156">
        <v>44</v>
      </c>
      <c r="DJ94" s="156"/>
      <c r="DK94" s="156">
        <v>138</v>
      </c>
      <c r="DL94" s="156">
        <v>114</v>
      </c>
      <c r="DM94" s="156">
        <v>12</v>
      </c>
      <c r="DN94" s="156">
        <v>8</v>
      </c>
      <c r="DO94" s="156">
        <v>0</v>
      </c>
      <c r="DP94" s="156">
        <v>2</v>
      </c>
      <c r="DQ94" s="156">
        <v>2</v>
      </c>
      <c r="DR94" s="156">
        <v>0</v>
      </c>
      <c r="DS94" s="156"/>
      <c r="DT94" s="156">
        <v>138</v>
      </c>
      <c r="DU94" s="156">
        <v>105</v>
      </c>
      <c r="DV94" s="156">
        <v>26</v>
      </c>
      <c r="DW94" s="156">
        <v>6</v>
      </c>
      <c r="DX94" s="156">
        <v>0</v>
      </c>
      <c r="DY94" s="156">
        <v>0</v>
      </c>
      <c r="DZ94" s="156">
        <v>1</v>
      </c>
      <c r="EA94" s="156">
        <v>0</v>
      </c>
      <c r="EB94" s="156"/>
    </row>
    <row r="95" spans="1:132" ht="15" customHeight="1" x14ac:dyDescent="0.15">
      <c r="A95" s="150"/>
      <c r="B95" s="242" t="s">
        <v>972</v>
      </c>
      <c r="C95" s="243" t="s">
        <v>847</v>
      </c>
      <c r="D95" s="156">
        <v>30</v>
      </c>
      <c r="E95" s="156">
        <v>0</v>
      </c>
      <c r="F95" s="156">
        <v>0</v>
      </c>
      <c r="G95" s="156">
        <v>0</v>
      </c>
      <c r="H95" s="156">
        <v>2</v>
      </c>
      <c r="I95" s="156">
        <v>5</v>
      </c>
      <c r="J95" s="156">
        <v>2</v>
      </c>
      <c r="K95" s="156">
        <v>14</v>
      </c>
      <c r="L95" s="156">
        <v>5</v>
      </c>
      <c r="M95" s="156">
        <v>0</v>
      </c>
      <c r="N95" s="156">
        <v>1</v>
      </c>
      <c r="O95" s="156">
        <v>1</v>
      </c>
      <c r="P95" s="156">
        <v>30</v>
      </c>
      <c r="Q95" s="156">
        <v>1</v>
      </c>
      <c r="R95" s="156">
        <v>4</v>
      </c>
      <c r="S95" s="156">
        <v>7</v>
      </c>
      <c r="T95" s="156">
        <v>3</v>
      </c>
      <c r="U95" s="156">
        <v>5</v>
      </c>
      <c r="V95" s="156">
        <v>4</v>
      </c>
      <c r="W95" s="156">
        <v>4</v>
      </c>
      <c r="X95" s="156">
        <v>1</v>
      </c>
      <c r="Y95" s="156">
        <v>0</v>
      </c>
      <c r="Z95" s="156">
        <v>1</v>
      </c>
      <c r="AA95" s="156">
        <v>30</v>
      </c>
      <c r="AB95" s="156">
        <v>18</v>
      </c>
      <c r="AC95" s="156">
        <v>1</v>
      </c>
      <c r="AD95" s="156">
        <v>3</v>
      </c>
      <c r="AE95" s="156">
        <v>6</v>
      </c>
      <c r="AF95" s="156">
        <v>2</v>
      </c>
      <c r="AG95" s="156">
        <v>30</v>
      </c>
      <c r="AH95" s="156">
        <v>4</v>
      </c>
      <c r="AI95" s="156">
        <v>0</v>
      </c>
      <c r="AJ95" s="156">
        <v>8</v>
      </c>
      <c r="AK95" s="156">
        <v>13</v>
      </c>
      <c r="AL95" s="156">
        <v>5</v>
      </c>
      <c r="AM95" s="156">
        <v>30</v>
      </c>
      <c r="AN95" s="156">
        <v>0</v>
      </c>
      <c r="AO95" s="156">
        <v>1</v>
      </c>
      <c r="AP95" s="156">
        <v>19</v>
      </c>
      <c r="AQ95" s="156">
        <v>8</v>
      </c>
      <c r="AR95" s="156">
        <v>2</v>
      </c>
      <c r="AS95" s="156">
        <v>30</v>
      </c>
      <c r="AT95" s="156">
        <v>2</v>
      </c>
      <c r="AU95" s="156">
        <v>1</v>
      </c>
      <c r="AV95" s="156">
        <v>12</v>
      </c>
      <c r="AW95" s="156">
        <v>7</v>
      </c>
      <c r="AX95" s="156">
        <v>8</v>
      </c>
      <c r="AY95" s="156">
        <v>30</v>
      </c>
      <c r="AZ95" s="156">
        <v>4</v>
      </c>
      <c r="BA95" s="156">
        <v>0</v>
      </c>
      <c r="BB95" s="156">
        <v>15</v>
      </c>
      <c r="BC95" s="156">
        <v>6</v>
      </c>
      <c r="BD95" s="156">
        <v>5</v>
      </c>
      <c r="BE95" s="156">
        <v>30</v>
      </c>
      <c r="BF95" s="156">
        <v>0</v>
      </c>
      <c r="BG95" s="156">
        <v>17</v>
      </c>
      <c r="BH95" s="156">
        <v>11</v>
      </c>
      <c r="BI95" s="156">
        <v>2</v>
      </c>
      <c r="BJ95" s="156">
        <v>0</v>
      </c>
      <c r="BK95" s="156">
        <v>0</v>
      </c>
      <c r="BL95" s="156">
        <v>30</v>
      </c>
      <c r="BM95" s="156">
        <v>19</v>
      </c>
      <c r="BN95" s="156">
        <v>0</v>
      </c>
      <c r="BO95" s="156">
        <v>0</v>
      </c>
      <c r="BP95" s="156">
        <v>0</v>
      </c>
      <c r="BQ95" s="156">
        <v>0</v>
      </c>
      <c r="BR95" s="156">
        <v>0</v>
      </c>
      <c r="BS95" s="156">
        <v>0</v>
      </c>
      <c r="BT95" s="156">
        <v>1</v>
      </c>
      <c r="BU95" s="156">
        <v>0</v>
      </c>
      <c r="BV95" s="156">
        <v>0</v>
      </c>
      <c r="BW95" s="156">
        <v>1</v>
      </c>
      <c r="BX95" s="156">
        <v>0</v>
      </c>
      <c r="BY95" s="156">
        <v>0</v>
      </c>
      <c r="BZ95" s="156">
        <v>2</v>
      </c>
      <c r="CA95" s="156">
        <v>0</v>
      </c>
      <c r="CB95" s="156">
        <v>0</v>
      </c>
      <c r="CC95" s="156">
        <v>0</v>
      </c>
      <c r="CD95" s="156">
        <v>5</v>
      </c>
      <c r="CE95" s="156">
        <v>4</v>
      </c>
      <c r="CF95" s="156">
        <v>30</v>
      </c>
      <c r="CG95" s="156">
        <v>12</v>
      </c>
      <c r="CH95" s="156">
        <v>17</v>
      </c>
      <c r="CI95" s="156">
        <v>1</v>
      </c>
      <c r="CJ95" s="156">
        <v>27</v>
      </c>
      <c r="CK95" s="156">
        <v>3</v>
      </c>
      <c r="CL95" s="156">
        <v>1</v>
      </c>
      <c r="CM95" s="156">
        <v>2</v>
      </c>
      <c r="CN95" s="156">
        <v>7</v>
      </c>
      <c r="CO95" s="156">
        <v>9</v>
      </c>
      <c r="CP95" s="156">
        <v>2</v>
      </c>
      <c r="CQ95" s="156">
        <v>3</v>
      </c>
      <c r="CR95" s="156"/>
      <c r="CS95" s="156">
        <v>27</v>
      </c>
      <c r="CT95" s="156">
        <v>23</v>
      </c>
      <c r="CU95" s="156">
        <v>0</v>
      </c>
      <c r="CV95" s="156">
        <v>0</v>
      </c>
      <c r="CW95" s="156">
        <v>2</v>
      </c>
      <c r="CX95" s="156">
        <v>1</v>
      </c>
      <c r="CY95" s="156">
        <v>0</v>
      </c>
      <c r="CZ95" s="156">
        <v>1</v>
      </c>
      <c r="DA95" s="156"/>
      <c r="DB95" s="156">
        <v>27</v>
      </c>
      <c r="DC95" s="156">
        <v>8</v>
      </c>
      <c r="DD95" s="156">
        <v>7</v>
      </c>
      <c r="DE95" s="156">
        <v>6</v>
      </c>
      <c r="DF95" s="156">
        <v>3</v>
      </c>
      <c r="DG95" s="156">
        <v>0</v>
      </c>
      <c r="DH95" s="156">
        <v>1</v>
      </c>
      <c r="DI95" s="156">
        <v>2</v>
      </c>
      <c r="DJ95" s="156"/>
      <c r="DK95" s="156">
        <v>27</v>
      </c>
      <c r="DL95" s="156">
        <v>25</v>
      </c>
      <c r="DM95" s="156">
        <v>1</v>
      </c>
      <c r="DN95" s="156">
        <v>0</v>
      </c>
      <c r="DO95" s="156">
        <v>0</v>
      </c>
      <c r="DP95" s="156">
        <v>0</v>
      </c>
      <c r="DQ95" s="156">
        <v>1</v>
      </c>
      <c r="DR95" s="156">
        <v>0</v>
      </c>
      <c r="DS95" s="156"/>
      <c r="DT95" s="156">
        <v>27</v>
      </c>
      <c r="DU95" s="156">
        <v>21</v>
      </c>
      <c r="DV95" s="156">
        <v>4</v>
      </c>
      <c r="DW95" s="156">
        <v>1</v>
      </c>
      <c r="DX95" s="156">
        <v>1</v>
      </c>
      <c r="DY95" s="156">
        <v>0</v>
      </c>
      <c r="DZ95" s="156">
        <v>0</v>
      </c>
      <c r="EA95" s="156">
        <v>0</v>
      </c>
      <c r="EB95" s="156"/>
    </row>
    <row r="96" spans="1:132" ht="15" customHeight="1" x14ac:dyDescent="0.15">
      <c r="A96" s="150"/>
      <c r="B96" s="150"/>
      <c r="C96" s="244" t="s">
        <v>848</v>
      </c>
      <c r="D96" s="156">
        <v>4</v>
      </c>
      <c r="E96" s="156">
        <v>0</v>
      </c>
      <c r="F96" s="156">
        <v>0</v>
      </c>
      <c r="G96" s="156">
        <v>0</v>
      </c>
      <c r="H96" s="156">
        <v>0</v>
      </c>
      <c r="I96" s="156">
        <v>2</v>
      </c>
      <c r="J96" s="156">
        <v>0</v>
      </c>
      <c r="K96" s="156">
        <v>1</v>
      </c>
      <c r="L96" s="156">
        <v>0</v>
      </c>
      <c r="M96" s="156">
        <v>1</v>
      </c>
      <c r="N96" s="156">
        <v>0</v>
      </c>
      <c r="O96" s="156">
        <v>0</v>
      </c>
      <c r="P96" s="156">
        <v>4</v>
      </c>
      <c r="Q96" s="156">
        <v>0</v>
      </c>
      <c r="R96" s="156">
        <v>1</v>
      </c>
      <c r="S96" s="156">
        <v>1</v>
      </c>
      <c r="T96" s="156">
        <v>1</v>
      </c>
      <c r="U96" s="156">
        <v>0</v>
      </c>
      <c r="V96" s="156">
        <v>0</v>
      </c>
      <c r="W96" s="156">
        <v>0</v>
      </c>
      <c r="X96" s="156">
        <v>0</v>
      </c>
      <c r="Y96" s="156">
        <v>0</v>
      </c>
      <c r="Z96" s="156">
        <v>1</v>
      </c>
      <c r="AA96" s="156">
        <v>4</v>
      </c>
      <c r="AB96" s="156">
        <v>1</v>
      </c>
      <c r="AC96" s="156">
        <v>0</v>
      </c>
      <c r="AD96" s="156">
        <v>0</v>
      </c>
      <c r="AE96" s="156">
        <v>2</v>
      </c>
      <c r="AF96" s="156">
        <v>1</v>
      </c>
      <c r="AG96" s="156">
        <v>4</v>
      </c>
      <c r="AH96" s="156">
        <v>0</v>
      </c>
      <c r="AI96" s="156">
        <v>0</v>
      </c>
      <c r="AJ96" s="156">
        <v>0</v>
      </c>
      <c r="AK96" s="156">
        <v>3</v>
      </c>
      <c r="AL96" s="156">
        <v>1</v>
      </c>
      <c r="AM96" s="156">
        <v>4</v>
      </c>
      <c r="AN96" s="156">
        <v>0</v>
      </c>
      <c r="AO96" s="156">
        <v>0</v>
      </c>
      <c r="AP96" s="156">
        <v>2</v>
      </c>
      <c r="AQ96" s="156">
        <v>2</v>
      </c>
      <c r="AR96" s="156">
        <v>0</v>
      </c>
      <c r="AS96" s="156">
        <v>4</v>
      </c>
      <c r="AT96" s="156">
        <v>0</v>
      </c>
      <c r="AU96" s="156">
        <v>0</v>
      </c>
      <c r="AV96" s="156">
        <v>0</v>
      </c>
      <c r="AW96" s="156">
        <v>3</v>
      </c>
      <c r="AX96" s="156">
        <v>1</v>
      </c>
      <c r="AY96" s="156">
        <v>4</v>
      </c>
      <c r="AZ96" s="156">
        <v>0</v>
      </c>
      <c r="BA96" s="156">
        <v>0</v>
      </c>
      <c r="BB96" s="156">
        <v>0</v>
      </c>
      <c r="BC96" s="156">
        <v>3</v>
      </c>
      <c r="BD96" s="156">
        <v>1</v>
      </c>
      <c r="BE96" s="156">
        <v>4</v>
      </c>
      <c r="BF96" s="156">
        <v>0</v>
      </c>
      <c r="BG96" s="156">
        <v>1</v>
      </c>
      <c r="BH96" s="156">
        <v>2</v>
      </c>
      <c r="BI96" s="156">
        <v>1</v>
      </c>
      <c r="BJ96" s="156">
        <v>0</v>
      </c>
      <c r="BK96" s="156">
        <v>0</v>
      </c>
      <c r="BL96" s="156">
        <v>4</v>
      </c>
      <c r="BM96" s="156">
        <v>2</v>
      </c>
      <c r="BN96" s="156">
        <v>1</v>
      </c>
      <c r="BO96" s="156">
        <v>0</v>
      </c>
      <c r="BP96" s="156">
        <v>1</v>
      </c>
      <c r="BQ96" s="156">
        <v>0</v>
      </c>
      <c r="BR96" s="156">
        <v>0</v>
      </c>
      <c r="BS96" s="156">
        <v>0</v>
      </c>
      <c r="BT96" s="156">
        <v>0</v>
      </c>
      <c r="BU96" s="156">
        <v>1</v>
      </c>
      <c r="BV96" s="156">
        <v>0</v>
      </c>
      <c r="BW96" s="156">
        <v>0</v>
      </c>
      <c r="BX96" s="156">
        <v>0</v>
      </c>
      <c r="BY96" s="156">
        <v>0</v>
      </c>
      <c r="BZ96" s="156">
        <v>0</v>
      </c>
      <c r="CA96" s="156">
        <v>0</v>
      </c>
      <c r="CB96" s="156">
        <v>0</v>
      </c>
      <c r="CC96" s="156">
        <v>0</v>
      </c>
      <c r="CD96" s="156">
        <v>0</v>
      </c>
      <c r="CE96" s="156">
        <v>0</v>
      </c>
      <c r="CF96" s="156">
        <v>4</v>
      </c>
      <c r="CG96" s="156">
        <v>1</v>
      </c>
      <c r="CH96" s="156">
        <v>3</v>
      </c>
      <c r="CI96" s="156">
        <v>0</v>
      </c>
      <c r="CJ96" s="156">
        <v>4</v>
      </c>
      <c r="CK96" s="156">
        <v>2</v>
      </c>
      <c r="CL96" s="156">
        <v>1</v>
      </c>
      <c r="CM96" s="156">
        <v>0</v>
      </c>
      <c r="CN96" s="156">
        <v>0</v>
      </c>
      <c r="CO96" s="156">
        <v>1</v>
      </c>
      <c r="CP96" s="156">
        <v>0</v>
      </c>
      <c r="CQ96" s="156">
        <v>0</v>
      </c>
      <c r="CR96" s="156"/>
      <c r="CS96" s="156">
        <v>4</v>
      </c>
      <c r="CT96" s="156">
        <v>3</v>
      </c>
      <c r="CU96" s="156">
        <v>0</v>
      </c>
      <c r="CV96" s="156">
        <v>0</v>
      </c>
      <c r="CW96" s="156">
        <v>0</v>
      </c>
      <c r="CX96" s="156">
        <v>1</v>
      </c>
      <c r="CY96" s="156">
        <v>0</v>
      </c>
      <c r="CZ96" s="156">
        <v>0</v>
      </c>
      <c r="DA96" s="156"/>
      <c r="DB96" s="156">
        <v>4</v>
      </c>
      <c r="DC96" s="156">
        <v>3</v>
      </c>
      <c r="DD96" s="156">
        <v>0</v>
      </c>
      <c r="DE96" s="156">
        <v>0</v>
      </c>
      <c r="DF96" s="156">
        <v>0</v>
      </c>
      <c r="DG96" s="156">
        <v>1</v>
      </c>
      <c r="DH96" s="156">
        <v>0</v>
      </c>
      <c r="DI96" s="156">
        <v>0</v>
      </c>
      <c r="DJ96" s="156"/>
      <c r="DK96" s="156">
        <v>4</v>
      </c>
      <c r="DL96" s="156">
        <v>2</v>
      </c>
      <c r="DM96" s="156">
        <v>0</v>
      </c>
      <c r="DN96" s="156">
        <v>1</v>
      </c>
      <c r="DO96" s="156">
        <v>0</v>
      </c>
      <c r="DP96" s="156">
        <v>0</v>
      </c>
      <c r="DQ96" s="156">
        <v>1</v>
      </c>
      <c r="DR96" s="156">
        <v>0</v>
      </c>
      <c r="DS96" s="156"/>
      <c r="DT96" s="156">
        <v>4</v>
      </c>
      <c r="DU96" s="156">
        <v>2</v>
      </c>
      <c r="DV96" s="156">
        <v>1</v>
      </c>
      <c r="DW96" s="156">
        <v>1</v>
      </c>
      <c r="DX96" s="156">
        <v>0</v>
      </c>
      <c r="DY96" s="156">
        <v>0</v>
      </c>
      <c r="DZ96" s="156">
        <v>0</v>
      </c>
      <c r="EA96" s="156">
        <v>0</v>
      </c>
      <c r="EB96" s="156"/>
    </row>
    <row r="97" spans="1:132" ht="15" customHeight="1" x14ac:dyDescent="0.15">
      <c r="A97" s="150"/>
      <c r="B97" s="150"/>
      <c r="C97" s="244" t="s">
        <v>849</v>
      </c>
      <c r="D97" s="156">
        <v>5</v>
      </c>
      <c r="E97" s="156">
        <v>0</v>
      </c>
      <c r="F97" s="156">
        <v>0</v>
      </c>
      <c r="G97" s="156">
        <v>0</v>
      </c>
      <c r="H97" s="156">
        <v>0</v>
      </c>
      <c r="I97" s="156">
        <v>3</v>
      </c>
      <c r="J97" s="156">
        <v>0</v>
      </c>
      <c r="K97" s="156">
        <v>1</v>
      </c>
      <c r="L97" s="156">
        <v>1</v>
      </c>
      <c r="M97" s="156">
        <v>0</v>
      </c>
      <c r="N97" s="156">
        <v>0</v>
      </c>
      <c r="O97" s="156">
        <v>0</v>
      </c>
      <c r="P97" s="156">
        <v>5</v>
      </c>
      <c r="Q97" s="156">
        <v>0</v>
      </c>
      <c r="R97" s="156">
        <v>1</v>
      </c>
      <c r="S97" s="156">
        <v>1</v>
      </c>
      <c r="T97" s="156">
        <v>0</v>
      </c>
      <c r="U97" s="156">
        <v>2</v>
      </c>
      <c r="V97" s="156">
        <v>0</v>
      </c>
      <c r="W97" s="156">
        <v>1</v>
      </c>
      <c r="X97" s="156">
        <v>0</v>
      </c>
      <c r="Y97" s="156">
        <v>0</v>
      </c>
      <c r="Z97" s="156">
        <v>0</v>
      </c>
      <c r="AA97" s="156">
        <v>5</v>
      </c>
      <c r="AB97" s="156">
        <v>1</v>
      </c>
      <c r="AC97" s="156">
        <v>0</v>
      </c>
      <c r="AD97" s="156">
        <v>1</v>
      </c>
      <c r="AE97" s="156">
        <v>2</v>
      </c>
      <c r="AF97" s="156">
        <v>1</v>
      </c>
      <c r="AG97" s="156">
        <v>5</v>
      </c>
      <c r="AH97" s="156">
        <v>0</v>
      </c>
      <c r="AI97" s="156">
        <v>1</v>
      </c>
      <c r="AJ97" s="156">
        <v>1</v>
      </c>
      <c r="AK97" s="156">
        <v>2</v>
      </c>
      <c r="AL97" s="156">
        <v>1</v>
      </c>
      <c r="AM97" s="156">
        <v>5</v>
      </c>
      <c r="AN97" s="156">
        <v>0</v>
      </c>
      <c r="AO97" s="156">
        <v>1</v>
      </c>
      <c r="AP97" s="156">
        <v>4</v>
      </c>
      <c r="AQ97" s="156">
        <v>0</v>
      </c>
      <c r="AR97" s="156">
        <v>0</v>
      </c>
      <c r="AS97" s="156">
        <v>5</v>
      </c>
      <c r="AT97" s="156">
        <v>0</v>
      </c>
      <c r="AU97" s="156">
        <v>1</v>
      </c>
      <c r="AV97" s="156">
        <v>1</v>
      </c>
      <c r="AW97" s="156">
        <v>3</v>
      </c>
      <c r="AX97" s="156">
        <v>0</v>
      </c>
      <c r="AY97" s="156">
        <v>5</v>
      </c>
      <c r="AZ97" s="156">
        <v>0</v>
      </c>
      <c r="BA97" s="156">
        <v>1</v>
      </c>
      <c r="BB97" s="156">
        <v>2</v>
      </c>
      <c r="BC97" s="156">
        <v>2</v>
      </c>
      <c r="BD97" s="156">
        <v>0</v>
      </c>
      <c r="BE97" s="156">
        <v>5</v>
      </c>
      <c r="BF97" s="156">
        <v>1</v>
      </c>
      <c r="BG97" s="156">
        <v>1</v>
      </c>
      <c r="BH97" s="156">
        <v>3</v>
      </c>
      <c r="BI97" s="156">
        <v>0</v>
      </c>
      <c r="BJ97" s="156">
        <v>0</v>
      </c>
      <c r="BK97" s="156">
        <v>0</v>
      </c>
      <c r="BL97" s="156">
        <v>5</v>
      </c>
      <c r="BM97" s="156">
        <v>4</v>
      </c>
      <c r="BN97" s="156">
        <v>0</v>
      </c>
      <c r="BO97" s="156">
        <v>0</v>
      </c>
      <c r="BP97" s="156">
        <v>0</v>
      </c>
      <c r="BQ97" s="156">
        <v>0</v>
      </c>
      <c r="BR97" s="156">
        <v>0</v>
      </c>
      <c r="BS97" s="156">
        <v>0</v>
      </c>
      <c r="BT97" s="156">
        <v>0</v>
      </c>
      <c r="BU97" s="156">
        <v>0</v>
      </c>
      <c r="BV97" s="156">
        <v>0</v>
      </c>
      <c r="BW97" s="156">
        <v>0</v>
      </c>
      <c r="BX97" s="156">
        <v>0</v>
      </c>
      <c r="BY97" s="156">
        <v>0</v>
      </c>
      <c r="BZ97" s="156">
        <v>0</v>
      </c>
      <c r="CA97" s="156">
        <v>0</v>
      </c>
      <c r="CB97" s="156">
        <v>0</v>
      </c>
      <c r="CC97" s="156">
        <v>0</v>
      </c>
      <c r="CD97" s="156">
        <v>0</v>
      </c>
      <c r="CE97" s="156">
        <v>1</v>
      </c>
      <c r="CF97" s="156">
        <v>5</v>
      </c>
      <c r="CG97" s="156">
        <v>0</v>
      </c>
      <c r="CH97" s="156">
        <v>5</v>
      </c>
      <c r="CI97" s="156">
        <v>0</v>
      </c>
      <c r="CJ97" s="156">
        <v>5</v>
      </c>
      <c r="CK97" s="156">
        <v>0</v>
      </c>
      <c r="CL97" s="156">
        <v>3</v>
      </c>
      <c r="CM97" s="156">
        <v>0</v>
      </c>
      <c r="CN97" s="156">
        <v>2</v>
      </c>
      <c r="CO97" s="156">
        <v>0</v>
      </c>
      <c r="CP97" s="156">
        <v>0</v>
      </c>
      <c r="CQ97" s="156">
        <v>0</v>
      </c>
      <c r="CR97" s="156"/>
      <c r="CS97" s="156">
        <v>5</v>
      </c>
      <c r="CT97" s="156">
        <v>3</v>
      </c>
      <c r="CU97" s="156">
        <v>0</v>
      </c>
      <c r="CV97" s="156">
        <v>0</v>
      </c>
      <c r="CW97" s="156">
        <v>0</v>
      </c>
      <c r="CX97" s="156">
        <v>0</v>
      </c>
      <c r="CY97" s="156">
        <v>0</v>
      </c>
      <c r="CZ97" s="156">
        <v>2</v>
      </c>
      <c r="DA97" s="156"/>
      <c r="DB97" s="156">
        <v>5</v>
      </c>
      <c r="DC97" s="156">
        <v>1</v>
      </c>
      <c r="DD97" s="156">
        <v>1</v>
      </c>
      <c r="DE97" s="156">
        <v>1</v>
      </c>
      <c r="DF97" s="156">
        <v>2</v>
      </c>
      <c r="DG97" s="156">
        <v>0</v>
      </c>
      <c r="DH97" s="156">
        <v>0</v>
      </c>
      <c r="DI97" s="156">
        <v>0</v>
      </c>
      <c r="DJ97" s="156"/>
      <c r="DK97" s="156">
        <v>5</v>
      </c>
      <c r="DL97" s="156">
        <v>5</v>
      </c>
      <c r="DM97" s="156">
        <v>0</v>
      </c>
      <c r="DN97" s="156">
        <v>0</v>
      </c>
      <c r="DO97" s="156">
        <v>0</v>
      </c>
      <c r="DP97" s="156">
        <v>0</v>
      </c>
      <c r="DQ97" s="156">
        <v>0</v>
      </c>
      <c r="DR97" s="156">
        <v>0</v>
      </c>
      <c r="DS97" s="156"/>
      <c r="DT97" s="156">
        <v>5</v>
      </c>
      <c r="DU97" s="156">
        <v>4</v>
      </c>
      <c r="DV97" s="156">
        <v>0</v>
      </c>
      <c r="DW97" s="156">
        <v>1</v>
      </c>
      <c r="DX97" s="156">
        <v>0</v>
      </c>
      <c r="DY97" s="156">
        <v>0</v>
      </c>
      <c r="DZ97" s="156">
        <v>0</v>
      </c>
      <c r="EA97" s="156">
        <v>0</v>
      </c>
      <c r="EB97" s="156"/>
    </row>
    <row r="98" spans="1:132" ht="15" customHeight="1" x14ac:dyDescent="0.15">
      <c r="A98" s="150"/>
      <c r="B98" s="150"/>
      <c r="C98" s="244" t="s">
        <v>850</v>
      </c>
      <c r="D98" s="156">
        <v>20</v>
      </c>
      <c r="E98" s="156">
        <v>0</v>
      </c>
      <c r="F98" s="156">
        <v>0</v>
      </c>
      <c r="G98" s="156">
        <v>0</v>
      </c>
      <c r="H98" s="156">
        <v>0</v>
      </c>
      <c r="I98" s="156">
        <v>3</v>
      </c>
      <c r="J98" s="156">
        <v>2</v>
      </c>
      <c r="K98" s="156">
        <v>10</v>
      </c>
      <c r="L98" s="156">
        <v>3</v>
      </c>
      <c r="M98" s="156">
        <v>1</v>
      </c>
      <c r="N98" s="156">
        <v>0</v>
      </c>
      <c r="O98" s="156">
        <v>1</v>
      </c>
      <c r="P98" s="156">
        <v>20</v>
      </c>
      <c r="Q98" s="156">
        <v>0</v>
      </c>
      <c r="R98" s="156">
        <v>2</v>
      </c>
      <c r="S98" s="156">
        <v>2</v>
      </c>
      <c r="T98" s="156">
        <v>6</v>
      </c>
      <c r="U98" s="156">
        <v>3</v>
      </c>
      <c r="V98" s="156">
        <v>2</v>
      </c>
      <c r="W98" s="156">
        <v>0</v>
      </c>
      <c r="X98" s="156">
        <v>4</v>
      </c>
      <c r="Y98" s="156">
        <v>0</v>
      </c>
      <c r="Z98" s="156">
        <v>1</v>
      </c>
      <c r="AA98" s="156">
        <v>20</v>
      </c>
      <c r="AB98" s="156">
        <v>10</v>
      </c>
      <c r="AC98" s="156">
        <v>0</v>
      </c>
      <c r="AD98" s="156">
        <v>5</v>
      </c>
      <c r="AE98" s="156">
        <v>4</v>
      </c>
      <c r="AF98" s="156">
        <v>1</v>
      </c>
      <c r="AG98" s="156">
        <v>20</v>
      </c>
      <c r="AH98" s="156">
        <v>2</v>
      </c>
      <c r="AI98" s="156">
        <v>0</v>
      </c>
      <c r="AJ98" s="156">
        <v>11</v>
      </c>
      <c r="AK98" s="156">
        <v>5</v>
      </c>
      <c r="AL98" s="156">
        <v>2</v>
      </c>
      <c r="AM98" s="156">
        <v>20</v>
      </c>
      <c r="AN98" s="156">
        <v>0</v>
      </c>
      <c r="AO98" s="156">
        <v>0</v>
      </c>
      <c r="AP98" s="156">
        <v>19</v>
      </c>
      <c r="AQ98" s="156">
        <v>0</v>
      </c>
      <c r="AR98" s="156">
        <v>1</v>
      </c>
      <c r="AS98" s="156">
        <v>20</v>
      </c>
      <c r="AT98" s="156">
        <v>0</v>
      </c>
      <c r="AU98" s="156">
        <v>0</v>
      </c>
      <c r="AV98" s="156">
        <v>16</v>
      </c>
      <c r="AW98" s="156">
        <v>3</v>
      </c>
      <c r="AX98" s="156">
        <v>1</v>
      </c>
      <c r="AY98" s="156">
        <v>20</v>
      </c>
      <c r="AZ98" s="156">
        <v>0</v>
      </c>
      <c r="BA98" s="156">
        <v>0</v>
      </c>
      <c r="BB98" s="156">
        <v>15</v>
      </c>
      <c r="BC98" s="156">
        <v>4</v>
      </c>
      <c r="BD98" s="156">
        <v>1</v>
      </c>
      <c r="BE98" s="156">
        <v>20</v>
      </c>
      <c r="BF98" s="156">
        <v>0</v>
      </c>
      <c r="BG98" s="156">
        <v>10</v>
      </c>
      <c r="BH98" s="156">
        <v>9</v>
      </c>
      <c r="BI98" s="156">
        <v>0</v>
      </c>
      <c r="BJ98" s="156">
        <v>0</v>
      </c>
      <c r="BK98" s="156">
        <v>1</v>
      </c>
      <c r="BL98" s="156">
        <v>20</v>
      </c>
      <c r="BM98" s="156">
        <v>11</v>
      </c>
      <c r="BN98" s="156">
        <v>1</v>
      </c>
      <c r="BO98" s="156">
        <v>0</v>
      </c>
      <c r="BP98" s="156">
        <v>0</v>
      </c>
      <c r="BQ98" s="156">
        <v>1</v>
      </c>
      <c r="BR98" s="156">
        <v>1</v>
      </c>
      <c r="BS98" s="156">
        <v>0</v>
      </c>
      <c r="BT98" s="156">
        <v>2</v>
      </c>
      <c r="BU98" s="156">
        <v>1</v>
      </c>
      <c r="BV98" s="156">
        <v>0</v>
      </c>
      <c r="BW98" s="156">
        <v>0</v>
      </c>
      <c r="BX98" s="156">
        <v>0</v>
      </c>
      <c r="BY98" s="156">
        <v>1</v>
      </c>
      <c r="BZ98" s="156">
        <v>1</v>
      </c>
      <c r="CA98" s="156">
        <v>0</v>
      </c>
      <c r="CB98" s="156">
        <v>0</v>
      </c>
      <c r="CC98" s="156">
        <v>0</v>
      </c>
      <c r="CD98" s="156">
        <v>2</v>
      </c>
      <c r="CE98" s="156">
        <v>0</v>
      </c>
      <c r="CF98" s="156">
        <v>20</v>
      </c>
      <c r="CG98" s="156">
        <v>8</v>
      </c>
      <c r="CH98" s="156">
        <v>11</v>
      </c>
      <c r="CI98" s="156">
        <v>1</v>
      </c>
      <c r="CJ98" s="156">
        <v>20</v>
      </c>
      <c r="CK98" s="156">
        <v>2</v>
      </c>
      <c r="CL98" s="156">
        <v>1</v>
      </c>
      <c r="CM98" s="156">
        <v>4</v>
      </c>
      <c r="CN98" s="156">
        <v>7</v>
      </c>
      <c r="CO98" s="156">
        <v>5</v>
      </c>
      <c r="CP98" s="156">
        <v>0</v>
      </c>
      <c r="CQ98" s="156">
        <v>1</v>
      </c>
      <c r="CR98" s="156"/>
      <c r="CS98" s="156">
        <v>20</v>
      </c>
      <c r="CT98" s="156">
        <v>17</v>
      </c>
      <c r="CU98" s="156">
        <v>0</v>
      </c>
      <c r="CV98" s="156">
        <v>0</v>
      </c>
      <c r="CW98" s="156">
        <v>0</v>
      </c>
      <c r="CX98" s="156">
        <v>0</v>
      </c>
      <c r="CY98" s="156">
        <v>0</v>
      </c>
      <c r="CZ98" s="156">
        <v>3</v>
      </c>
      <c r="DA98" s="156"/>
      <c r="DB98" s="156">
        <v>20</v>
      </c>
      <c r="DC98" s="156">
        <v>7</v>
      </c>
      <c r="DD98" s="156">
        <v>2</v>
      </c>
      <c r="DE98" s="156">
        <v>2</v>
      </c>
      <c r="DF98" s="156">
        <v>3</v>
      </c>
      <c r="DG98" s="156">
        <v>1</v>
      </c>
      <c r="DH98" s="156">
        <v>0</v>
      </c>
      <c r="DI98" s="156">
        <v>5</v>
      </c>
      <c r="DJ98" s="156"/>
      <c r="DK98" s="156">
        <v>20</v>
      </c>
      <c r="DL98" s="156">
        <v>17</v>
      </c>
      <c r="DM98" s="156">
        <v>2</v>
      </c>
      <c r="DN98" s="156">
        <v>1</v>
      </c>
      <c r="DO98" s="156">
        <v>0</v>
      </c>
      <c r="DP98" s="156">
        <v>0</v>
      </c>
      <c r="DQ98" s="156">
        <v>0</v>
      </c>
      <c r="DR98" s="156">
        <v>0</v>
      </c>
      <c r="DS98" s="156"/>
      <c r="DT98" s="156">
        <v>20</v>
      </c>
      <c r="DU98" s="156">
        <v>13</v>
      </c>
      <c r="DV98" s="156">
        <v>6</v>
      </c>
      <c r="DW98" s="156">
        <v>1</v>
      </c>
      <c r="DX98" s="156">
        <v>0</v>
      </c>
      <c r="DY98" s="156">
        <v>0</v>
      </c>
      <c r="DZ98" s="156">
        <v>0</v>
      </c>
      <c r="EA98" s="156">
        <v>0</v>
      </c>
      <c r="EB98" s="156"/>
    </row>
    <row r="99" spans="1:132" ht="15" customHeight="1" x14ac:dyDescent="0.15">
      <c r="A99" s="150"/>
      <c r="B99" s="150"/>
      <c r="C99" s="244" t="s">
        <v>720</v>
      </c>
      <c r="D99" s="156">
        <v>99</v>
      </c>
      <c r="E99" s="156">
        <v>0</v>
      </c>
      <c r="F99" s="156">
        <v>0</v>
      </c>
      <c r="G99" s="156">
        <v>0</v>
      </c>
      <c r="H99" s="156">
        <v>4</v>
      </c>
      <c r="I99" s="156">
        <v>12</v>
      </c>
      <c r="J99" s="156">
        <v>12</v>
      </c>
      <c r="K99" s="156">
        <v>44</v>
      </c>
      <c r="L99" s="156">
        <v>12</v>
      </c>
      <c r="M99" s="156">
        <v>10</v>
      </c>
      <c r="N99" s="156">
        <v>1</v>
      </c>
      <c r="O99" s="156">
        <v>4</v>
      </c>
      <c r="P99" s="156">
        <v>99</v>
      </c>
      <c r="Q99" s="156">
        <v>5</v>
      </c>
      <c r="R99" s="156">
        <v>8</v>
      </c>
      <c r="S99" s="156">
        <v>8</v>
      </c>
      <c r="T99" s="156">
        <v>12</v>
      </c>
      <c r="U99" s="156">
        <v>31</v>
      </c>
      <c r="V99" s="156">
        <v>14</v>
      </c>
      <c r="W99" s="156">
        <v>13</v>
      </c>
      <c r="X99" s="156">
        <v>3</v>
      </c>
      <c r="Y99" s="156">
        <v>1</v>
      </c>
      <c r="Z99" s="156">
        <v>4</v>
      </c>
      <c r="AA99" s="156">
        <v>99</v>
      </c>
      <c r="AB99" s="156">
        <v>48</v>
      </c>
      <c r="AC99" s="156">
        <v>0</v>
      </c>
      <c r="AD99" s="156">
        <v>20</v>
      </c>
      <c r="AE99" s="156">
        <v>28</v>
      </c>
      <c r="AF99" s="156">
        <v>3</v>
      </c>
      <c r="AG99" s="156">
        <v>99</v>
      </c>
      <c r="AH99" s="156">
        <v>3</v>
      </c>
      <c r="AI99" s="156">
        <v>0</v>
      </c>
      <c r="AJ99" s="156">
        <v>35</v>
      </c>
      <c r="AK99" s="156">
        <v>57</v>
      </c>
      <c r="AL99" s="156">
        <v>4</v>
      </c>
      <c r="AM99" s="156">
        <v>99</v>
      </c>
      <c r="AN99" s="156">
        <v>0</v>
      </c>
      <c r="AO99" s="156">
        <v>0</v>
      </c>
      <c r="AP99" s="156">
        <v>70</v>
      </c>
      <c r="AQ99" s="156">
        <v>29</v>
      </c>
      <c r="AR99" s="156">
        <v>0</v>
      </c>
      <c r="AS99" s="156">
        <v>99</v>
      </c>
      <c r="AT99" s="156">
        <v>2</v>
      </c>
      <c r="AU99" s="156">
        <v>0</v>
      </c>
      <c r="AV99" s="156">
        <v>55</v>
      </c>
      <c r="AW99" s="156">
        <v>39</v>
      </c>
      <c r="AX99" s="156">
        <v>3</v>
      </c>
      <c r="AY99" s="156">
        <v>99</v>
      </c>
      <c r="AZ99" s="156">
        <v>2</v>
      </c>
      <c r="BA99" s="156">
        <v>0</v>
      </c>
      <c r="BB99" s="156">
        <v>56</v>
      </c>
      <c r="BC99" s="156">
        <v>38</v>
      </c>
      <c r="BD99" s="156">
        <v>3</v>
      </c>
      <c r="BE99" s="156">
        <v>99</v>
      </c>
      <c r="BF99" s="156">
        <v>6</v>
      </c>
      <c r="BG99" s="156">
        <v>59</v>
      </c>
      <c r="BH99" s="156">
        <v>26</v>
      </c>
      <c r="BI99" s="156">
        <v>7</v>
      </c>
      <c r="BJ99" s="156">
        <v>0</v>
      </c>
      <c r="BK99" s="156">
        <v>1</v>
      </c>
      <c r="BL99" s="156">
        <v>99</v>
      </c>
      <c r="BM99" s="156">
        <v>57</v>
      </c>
      <c r="BN99" s="156">
        <v>5</v>
      </c>
      <c r="BO99" s="156">
        <v>4</v>
      </c>
      <c r="BP99" s="156">
        <v>1</v>
      </c>
      <c r="BQ99" s="156">
        <v>1</v>
      </c>
      <c r="BR99" s="156">
        <v>0</v>
      </c>
      <c r="BS99" s="156">
        <v>3</v>
      </c>
      <c r="BT99" s="156">
        <v>1</v>
      </c>
      <c r="BU99" s="156">
        <v>0</v>
      </c>
      <c r="BV99" s="156">
        <v>2</v>
      </c>
      <c r="BW99" s="156">
        <v>0</v>
      </c>
      <c r="BX99" s="156">
        <v>0</v>
      </c>
      <c r="BY99" s="156">
        <v>8</v>
      </c>
      <c r="BZ99" s="156">
        <v>7</v>
      </c>
      <c r="CA99" s="156">
        <v>0</v>
      </c>
      <c r="CB99" s="156">
        <v>0</v>
      </c>
      <c r="CC99" s="156">
        <v>0</v>
      </c>
      <c r="CD99" s="156">
        <v>2</v>
      </c>
      <c r="CE99" s="156">
        <v>17</v>
      </c>
      <c r="CF99" s="156">
        <v>99</v>
      </c>
      <c r="CG99" s="156">
        <v>26</v>
      </c>
      <c r="CH99" s="156">
        <v>73</v>
      </c>
      <c r="CI99" s="156">
        <v>0</v>
      </c>
      <c r="CJ99" s="156">
        <v>99</v>
      </c>
      <c r="CK99" s="156">
        <v>16</v>
      </c>
      <c r="CL99" s="156">
        <v>6</v>
      </c>
      <c r="CM99" s="156">
        <v>12</v>
      </c>
      <c r="CN99" s="156">
        <v>20</v>
      </c>
      <c r="CO99" s="156">
        <v>28</v>
      </c>
      <c r="CP99" s="156">
        <v>5</v>
      </c>
      <c r="CQ99" s="156">
        <v>12</v>
      </c>
      <c r="CR99" s="156"/>
      <c r="CS99" s="156">
        <v>99</v>
      </c>
      <c r="CT99" s="156">
        <v>66</v>
      </c>
      <c r="CU99" s="156">
        <v>0</v>
      </c>
      <c r="CV99" s="156">
        <v>0</v>
      </c>
      <c r="CW99" s="156">
        <v>4</v>
      </c>
      <c r="CX99" s="156">
        <v>3</v>
      </c>
      <c r="CY99" s="156">
        <v>0</v>
      </c>
      <c r="CZ99" s="156">
        <v>26</v>
      </c>
      <c r="DA99" s="156"/>
      <c r="DB99" s="156">
        <v>99</v>
      </c>
      <c r="DC99" s="156">
        <v>26</v>
      </c>
      <c r="DD99" s="156">
        <v>10</v>
      </c>
      <c r="DE99" s="156">
        <v>15</v>
      </c>
      <c r="DF99" s="156">
        <v>16</v>
      </c>
      <c r="DG99" s="156">
        <v>18</v>
      </c>
      <c r="DH99" s="156">
        <v>1</v>
      </c>
      <c r="DI99" s="156">
        <v>13</v>
      </c>
      <c r="DJ99" s="156"/>
      <c r="DK99" s="156">
        <v>99</v>
      </c>
      <c r="DL99" s="156">
        <v>74</v>
      </c>
      <c r="DM99" s="156">
        <v>13</v>
      </c>
      <c r="DN99" s="156">
        <v>5</v>
      </c>
      <c r="DO99" s="156">
        <v>2</v>
      </c>
      <c r="DP99" s="156">
        <v>1</v>
      </c>
      <c r="DQ99" s="156">
        <v>4</v>
      </c>
      <c r="DR99" s="156">
        <v>0</v>
      </c>
      <c r="DS99" s="156"/>
      <c r="DT99" s="156">
        <v>99</v>
      </c>
      <c r="DU99" s="156">
        <v>62</v>
      </c>
      <c r="DV99" s="156">
        <v>35</v>
      </c>
      <c r="DW99" s="156">
        <v>1</v>
      </c>
      <c r="DX99" s="156">
        <v>1</v>
      </c>
      <c r="DY99" s="156">
        <v>0</v>
      </c>
      <c r="DZ99" s="156">
        <v>0</v>
      </c>
      <c r="EA99" s="156">
        <v>0</v>
      </c>
      <c r="EB99" s="156"/>
    </row>
    <row r="100" spans="1:132" ht="15" customHeight="1" x14ac:dyDescent="0.15">
      <c r="A100" s="150"/>
      <c r="B100" s="150"/>
      <c r="C100" s="244" t="s">
        <v>851</v>
      </c>
      <c r="D100" s="156">
        <v>4</v>
      </c>
      <c r="E100" s="156">
        <v>0</v>
      </c>
      <c r="F100" s="156">
        <v>0</v>
      </c>
      <c r="G100" s="156">
        <v>0</v>
      </c>
      <c r="H100" s="156">
        <v>1</v>
      </c>
      <c r="I100" s="156">
        <v>0</v>
      </c>
      <c r="J100" s="156">
        <v>1</v>
      </c>
      <c r="K100" s="156">
        <v>0</v>
      </c>
      <c r="L100" s="156">
        <v>0</v>
      </c>
      <c r="M100" s="156">
        <v>2</v>
      </c>
      <c r="N100" s="156">
        <v>0</v>
      </c>
      <c r="O100" s="156">
        <v>0</v>
      </c>
      <c r="P100" s="156">
        <v>4</v>
      </c>
      <c r="Q100" s="156">
        <v>0</v>
      </c>
      <c r="R100" s="156">
        <v>1</v>
      </c>
      <c r="S100" s="156">
        <v>1</v>
      </c>
      <c r="T100" s="156">
        <v>0</v>
      </c>
      <c r="U100" s="156">
        <v>0</v>
      </c>
      <c r="V100" s="156">
        <v>1</v>
      </c>
      <c r="W100" s="156">
        <v>1</v>
      </c>
      <c r="X100" s="156">
        <v>0</v>
      </c>
      <c r="Y100" s="156">
        <v>0</v>
      </c>
      <c r="Z100" s="156">
        <v>0</v>
      </c>
      <c r="AA100" s="156">
        <v>4</v>
      </c>
      <c r="AB100" s="156">
        <v>0</v>
      </c>
      <c r="AC100" s="156">
        <v>1</v>
      </c>
      <c r="AD100" s="156">
        <v>1</v>
      </c>
      <c r="AE100" s="156">
        <v>2</v>
      </c>
      <c r="AF100" s="156">
        <v>0</v>
      </c>
      <c r="AG100" s="156">
        <v>4</v>
      </c>
      <c r="AH100" s="156">
        <v>0</v>
      </c>
      <c r="AI100" s="156">
        <v>0</v>
      </c>
      <c r="AJ100" s="156">
        <v>2</v>
      </c>
      <c r="AK100" s="156">
        <v>2</v>
      </c>
      <c r="AL100" s="156">
        <v>0</v>
      </c>
      <c r="AM100" s="156">
        <v>4</v>
      </c>
      <c r="AN100" s="156">
        <v>0</v>
      </c>
      <c r="AO100" s="156">
        <v>0</v>
      </c>
      <c r="AP100" s="156">
        <v>4</v>
      </c>
      <c r="AQ100" s="156">
        <v>0</v>
      </c>
      <c r="AR100" s="156">
        <v>0</v>
      </c>
      <c r="AS100" s="156">
        <v>4</v>
      </c>
      <c r="AT100" s="156">
        <v>0</v>
      </c>
      <c r="AU100" s="156">
        <v>0</v>
      </c>
      <c r="AV100" s="156">
        <v>4</v>
      </c>
      <c r="AW100" s="156">
        <v>0</v>
      </c>
      <c r="AX100" s="156">
        <v>0</v>
      </c>
      <c r="AY100" s="156">
        <v>4</v>
      </c>
      <c r="AZ100" s="156">
        <v>0</v>
      </c>
      <c r="BA100" s="156">
        <v>1</v>
      </c>
      <c r="BB100" s="156">
        <v>2</v>
      </c>
      <c r="BC100" s="156">
        <v>1</v>
      </c>
      <c r="BD100" s="156">
        <v>0</v>
      </c>
      <c r="BE100" s="156">
        <v>4</v>
      </c>
      <c r="BF100" s="156">
        <v>0</v>
      </c>
      <c r="BG100" s="156">
        <v>2</v>
      </c>
      <c r="BH100" s="156">
        <v>2</v>
      </c>
      <c r="BI100" s="156">
        <v>0</v>
      </c>
      <c r="BJ100" s="156">
        <v>0</v>
      </c>
      <c r="BK100" s="156">
        <v>0</v>
      </c>
      <c r="BL100" s="156">
        <v>4</v>
      </c>
      <c r="BM100" s="156">
        <v>2</v>
      </c>
      <c r="BN100" s="156">
        <v>0</v>
      </c>
      <c r="BO100" s="156">
        <v>0</v>
      </c>
      <c r="BP100" s="156">
        <v>0</v>
      </c>
      <c r="BQ100" s="156">
        <v>0</v>
      </c>
      <c r="BR100" s="156">
        <v>0</v>
      </c>
      <c r="BS100" s="156">
        <v>1</v>
      </c>
      <c r="BT100" s="156">
        <v>0</v>
      </c>
      <c r="BU100" s="156">
        <v>0</v>
      </c>
      <c r="BV100" s="156">
        <v>0</v>
      </c>
      <c r="BW100" s="156">
        <v>0</v>
      </c>
      <c r="BX100" s="156">
        <v>0</v>
      </c>
      <c r="BY100" s="156">
        <v>1</v>
      </c>
      <c r="BZ100" s="156">
        <v>0</v>
      </c>
      <c r="CA100" s="156">
        <v>0</v>
      </c>
      <c r="CB100" s="156">
        <v>0</v>
      </c>
      <c r="CC100" s="156">
        <v>0</v>
      </c>
      <c r="CD100" s="156">
        <v>1</v>
      </c>
      <c r="CE100" s="156">
        <v>0</v>
      </c>
      <c r="CF100" s="156">
        <v>4</v>
      </c>
      <c r="CG100" s="156">
        <v>1</v>
      </c>
      <c r="CH100" s="156">
        <v>3</v>
      </c>
      <c r="CI100" s="156">
        <v>0</v>
      </c>
      <c r="CJ100" s="156">
        <v>4</v>
      </c>
      <c r="CK100" s="156">
        <v>0</v>
      </c>
      <c r="CL100" s="156">
        <v>1</v>
      </c>
      <c r="CM100" s="156">
        <v>0</v>
      </c>
      <c r="CN100" s="156">
        <v>0</v>
      </c>
      <c r="CO100" s="156">
        <v>1</v>
      </c>
      <c r="CP100" s="156">
        <v>0</v>
      </c>
      <c r="CQ100" s="156">
        <v>2</v>
      </c>
      <c r="CR100" s="156"/>
      <c r="CS100" s="156">
        <v>4</v>
      </c>
      <c r="CT100" s="156">
        <v>2</v>
      </c>
      <c r="CU100" s="156">
        <v>0</v>
      </c>
      <c r="CV100" s="156">
        <v>0</v>
      </c>
      <c r="CW100" s="156">
        <v>1</v>
      </c>
      <c r="CX100" s="156">
        <v>1</v>
      </c>
      <c r="CY100" s="156">
        <v>0</v>
      </c>
      <c r="CZ100" s="156">
        <v>0</v>
      </c>
      <c r="DA100" s="156"/>
      <c r="DB100" s="156">
        <v>4</v>
      </c>
      <c r="DC100" s="156">
        <v>0</v>
      </c>
      <c r="DD100" s="156">
        <v>1</v>
      </c>
      <c r="DE100" s="156">
        <v>2</v>
      </c>
      <c r="DF100" s="156">
        <v>0</v>
      </c>
      <c r="DG100" s="156">
        <v>1</v>
      </c>
      <c r="DH100" s="156">
        <v>0</v>
      </c>
      <c r="DI100" s="156">
        <v>0</v>
      </c>
      <c r="DJ100" s="156"/>
      <c r="DK100" s="156">
        <v>4</v>
      </c>
      <c r="DL100" s="156">
        <v>3</v>
      </c>
      <c r="DM100" s="156">
        <v>1</v>
      </c>
      <c r="DN100" s="156">
        <v>0</v>
      </c>
      <c r="DO100" s="156">
        <v>0</v>
      </c>
      <c r="DP100" s="156">
        <v>0</v>
      </c>
      <c r="DQ100" s="156">
        <v>0</v>
      </c>
      <c r="DR100" s="156">
        <v>0</v>
      </c>
      <c r="DS100" s="156"/>
      <c r="DT100" s="156">
        <v>4</v>
      </c>
      <c r="DU100" s="156">
        <v>1</v>
      </c>
      <c r="DV100" s="156">
        <v>3</v>
      </c>
      <c r="DW100" s="156">
        <v>0</v>
      </c>
      <c r="DX100" s="156">
        <v>0</v>
      </c>
      <c r="DY100" s="156">
        <v>0</v>
      </c>
      <c r="DZ100" s="156">
        <v>0</v>
      </c>
      <c r="EA100" s="156">
        <v>0</v>
      </c>
      <c r="EB100" s="156"/>
    </row>
    <row r="101" spans="1:132" ht="15" customHeight="1" x14ac:dyDescent="0.15">
      <c r="A101" s="150"/>
      <c r="B101" s="236"/>
      <c r="C101" s="152" t="s">
        <v>852</v>
      </c>
      <c r="D101" s="156">
        <v>94</v>
      </c>
      <c r="E101" s="156">
        <v>0</v>
      </c>
      <c r="F101" s="156">
        <v>0</v>
      </c>
      <c r="G101" s="156">
        <v>4</v>
      </c>
      <c r="H101" s="156">
        <v>5</v>
      </c>
      <c r="I101" s="156">
        <v>12</v>
      </c>
      <c r="J101" s="156">
        <v>18</v>
      </c>
      <c r="K101" s="156">
        <v>34</v>
      </c>
      <c r="L101" s="156">
        <v>7</v>
      </c>
      <c r="M101" s="156">
        <v>11</v>
      </c>
      <c r="N101" s="156">
        <v>0</v>
      </c>
      <c r="O101" s="156">
        <v>3</v>
      </c>
      <c r="P101" s="156">
        <v>94</v>
      </c>
      <c r="Q101" s="156">
        <v>4</v>
      </c>
      <c r="R101" s="156">
        <v>8</v>
      </c>
      <c r="S101" s="156">
        <v>14</v>
      </c>
      <c r="T101" s="156">
        <v>13</v>
      </c>
      <c r="U101" s="156">
        <v>23</v>
      </c>
      <c r="V101" s="156">
        <v>9</v>
      </c>
      <c r="W101" s="156">
        <v>19</v>
      </c>
      <c r="X101" s="156">
        <v>1</v>
      </c>
      <c r="Y101" s="156">
        <v>0</v>
      </c>
      <c r="Z101" s="156">
        <v>3</v>
      </c>
      <c r="AA101" s="156">
        <v>94</v>
      </c>
      <c r="AB101" s="156">
        <v>39</v>
      </c>
      <c r="AC101" s="156">
        <v>1</v>
      </c>
      <c r="AD101" s="156">
        <v>22</v>
      </c>
      <c r="AE101" s="156">
        <v>29</v>
      </c>
      <c r="AF101" s="156">
        <v>3</v>
      </c>
      <c r="AG101" s="156">
        <v>94</v>
      </c>
      <c r="AH101" s="156">
        <v>9</v>
      </c>
      <c r="AI101" s="156">
        <v>1</v>
      </c>
      <c r="AJ101" s="156">
        <v>34</v>
      </c>
      <c r="AK101" s="156">
        <v>45</v>
      </c>
      <c r="AL101" s="156">
        <v>5</v>
      </c>
      <c r="AM101" s="156">
        <v>94</v>
      </c>
      <c r="AN101" s="156">
        <v>2</v>
      </c>
      <c r="AO101" s="156">
        <v>0</v>
      </c>
      <c r="AP101" s="156">
        <v>59</v>
      </c>
      <c r="AQ101" s="156">
        <v>29</v>
      </c>
      <c r="AR101" s="156">
        <v>4</v>
      </c>
      <c r="AS101" s="156">
        <v>94</v>
      </c>
      <c r="AT101" s="156">
        <v>8</v>
      </c>
      <c r="AU101" s="156">
        <v>0</v>
      </c>
      <c r="AV101" s="156">
        <v>52</v>
      </c>
      <c r="AW101" s="156">
        <v>27</v>
      </c>
      <c r="AX101" s="156">
        <v>7</v>
      </c>
      <c r="AY101" s="156">
        <v>94</v>
      </c>
      <c r="AZ101" s="156">
        <v>8</v>
      </c>
      <c r="BA101" s="156">
        <v>1</v>
      </c>
      <c r="BB101" s="156">
        <v>46</v>
      </c>
      <c r="BC101" s="156">
        <v>31</v>
      </c>
      <c r="BD101" s="156">
        <v>8</v>
      </c>
      <c r="BE101" s="156">
        <v>94</v>
      </c>
      <c r="BF101" s="156">
        <v>3</v>
      </c>
      <c r="BG101" s="156">
        <v>60</v>
      </c>
      <c r="BH101" s="156">
        <v>25</v>
      </c>
      <c r="BI101" s="156">
        <v>3</v>
      </c>
      <c r="BJ101" s="156">
        <v>0</v>
      </c>
      <c r="BK101" s="156">
        <v>3</v>
      </c>
      <c r="BL101" s="156">
        <v>94</v>
      </c>
      <c r="BM101" s="156">
        <v>47</v>
      </c>
      <c r="BN101" s="156">
        <v>6</v>
      </c>
      <c r="BO101" s="156">
        <v>5</v>
      </c>
      <c r="BP101" s="156">
        <v>0</v>
      </c>
      <c r="BQ101" s="156">
        <v>0</v>
      </c>
      <c r="BR101" s="156">
        <v>2</v>
      </c>
      <c r="BS101" s="156">
        <v>1</v>
      </c>
      <c r="BT101" s="156">
        <v>3</v>
      </c>
      <c r="BU101" s="156">
        <v>0</v>
      </c>
      <c r="BV101" s="156">
        <v>3</v>
      </c>
      <c r="BW101" s="156">
        <v>2</v>
      </c>
      <c r="BX101" s="156">
        <v>0</v>
      </c>
      <c r="BY101" s="156">
        <v>2</v>
      </c>
      <c r="BZ101" s="156">
        <v>6</v>
      </c>
      <c r="CA101" s="156">
        <v>0</v>
      </c>
      <c r="CB101" s="156">
        <v>0</v>
      </c>
      <c r="CC101" s="156">
        <v>0</v>
      </c>
      <c r="CD101" s="156">
        <v>7</v>
      </c>
      <c r="CE101" s="156">
        <v>18</v>
      </c>
      <c r="CF101" s="156">
        <v>94</v>
      </c>
      <c r="CG101" s="156">
        <v>24</v>
      </c>
      <c r="CH101" s="156">
        <v>68</v>
      </c>
      <c r="CI101" s="156">
        <v>2</v>
      </c>
      <c r="CJ101" s="156">
        <v>94</v>
      </c>
      <c r="CK101" s="156">
        <v>10</v>
      </c>
      <c r="CL101" s="156">
        <v>8</v>
      </c>
      <c r="CM101" s="156">
        <v>9</v>
      </c>
      <c r="CN101" s="156">
        <v>28</v>
      </c>
      <c r="CO101" s="156">
        <v>18</v>
      </c>
      <c r="CP101" s="156">
        <v>5</v>
      </c>
      <c r="CQ101" s="156">
        <v>16</v>
      </c>
      <c r="CR101" s="156"/>
      <c r="CS101" s="156">
        <v>94</v>
      </c>
      <c r="CT101" s="156">
        <v>51</v>
      </c>
      <c r="CU101" s="156">
        <v>0</v>
      </c>
      <c r="CV101" s="156">
        <v>0</v>
      </c>
      <c r="CW101" s="156">
        <v>0</v>
      </c>
      <c r="CX101" s="156">
        <v>3</v>
      </c>
      <c r="CY101" s="156">
        <v>0</v>
      </c>
      <c r="CZ101" s="156">
        <v>40</v>
      </c>
      <c r="DA101" s="156"/>
      <c r="DB101" s="156">
        <v>94</v>
      </c>
      <c r="DC101" s="156">
        <v>19</v>
      </c>
      <c r="DD101" s="156">
        <v>5</v>
      </c>
      <c r="DE101" s="156">
        <v>8</v>
      </c>
      <c r="DF101" s="156">
        <v>24</v>
      </c>
      <c r="DG101" s="156">
        <v>13</v>
      </c>
      <c r="DH101" s="156">
        <v>0</v>
      </c>
      <c r="DI101" s="156">
        <v>25</v>
      </c>
      <c r="DJ101" s="156"/>
      <c r="DK101" s="156">
        <v>94</v>
      </c>
      <c r="DL101" s="156">
        <v>73</v>
      </c>
      <c r="DM101" s="156">
        <v>11</v>
      </c>
      <c r="DN101" s="156">
        <v>4</v>
      </c>
      <c r="DO101" s="156">
        <v>2</v>
      </c>
      <c r="DP101" s="156">
        <v>0</v>
      </c>
      <c r="DQ101" s="156">
        <v>4</v>
      </c>
      <c r="DR101" s="156">
        <v>0</v>
      </c>
      <c r="DS101" s="156"/>
      <c r="DT101" s="156">
        <v>94</v>
      </c>
      <c r="DU101" s="156">
        <v>61</v>
      </c>
      <c r="DV101" s="156">
        <v>29</v>
      </c>
      <c r="DW101" s="156">
        <v>2</v>
      </c>
      <c r="DX101" s="156">
        <v>1</v>
      </c>
      <c r="DY101" s="156">
        <v>0</v>
      </c>
      <c r="DZ101" s="156">
        <v>1</v>
      </c>
      <c r="EA101" s="156">
        <v>0</v>
      </c>
      <c r="EB101" s="156"/>
    </row>
    <row r="102" spans="1:132" ht="15" customHeight="1" x14ac:dyDescent="0.15">
      <c r="A102" s="150"/>
      <c r="B102" s="242" t="s">
        <v>973</v>
      </c>
      <c r="C102" s="243" t="s">
        <v>847</v>
      </c>
      <c r="D102" s="156">
        <v>19</v>
      </c>
      <c r="E102" s="156">
        <v>0</v>
      </c>
      <c r="F102" s="156">
        <v>0</v>
      </c>
      <c r="G102" s="156">
        <v>0</v>
      </c>
      <c r="H102" s="156">
        <v>1</v>
      </c>
      <c r="I102" s="156">
        <v>2</v>
      </c>
      <c r="J102" s="156">
        <v>0</v>
      </c>
      <c r="K102" s="156">
        <v>6</v>
      </c>
      <c r="L102" s="156">
        <v>2</v>
      </c>
      <c r="M102" s="156">
        <v>6</v>
      </c>
      <c r="N102" s="156">
        <v>1</v>
      </c>
      <c r="O102" s="156">
        <v>1</v>
      </c>
      <c r="P102" s="156">
        <v>19</v>
      </c>
      <c r="Q102" s="156">
        <v>2</v>
      </c>
      <c r="R102" s="156">
        <v>0</v>
      </c>
      <c r="S102" s="156">
        <v>1</v>
      </c>
      <c r="T102" s="156">
        <v>5</v>
      </c>
      <c r="U102" s="156">
        <v>1</v>
      </c>
      <c r="V102" s="156">
        <v>3</v>
      </c>
      <c r="W102" s="156">
        <v>5</v>
      </c>
      <c r="X102" s="156">
        <v>0</v>
      </c>
      <c r="Y102" s="156">
        <v>1</v>
      </c>
      <c r="Z102" s="156">
        <v>1</v>
      </c>
      <c r="AA102" s="156">
        <v>19</v>
      </c>
      <c r="AB102" s="156">
        <v>3</v>
      </c>
      <c r="AC102" s="156">
        <v>0</v>
      </c>
      <c r="AD102" s="156">
        <v>6</v>
      </c>
      <c r="AE102" s="156">
        <v>9</v>
      </c>
      <c r="AF102" s="156">
        <v>1</v>
      </c>
      <c r="AG102" s="156">
        <v>19</v>
      </c>
      <c r="AH102" s="156">
        <v>0</v>
      </c>
      <c r="AI102" s="156">
        <v>0</v>
      </c>
      <c r="AJ102" s="156">
        <v>7</v>
      </c>
      <c r="AK102" s="156">
        <v>10</v>
      </c>
      <c r="AL102" s="156">
        <v>2</v>
      </c>
      <c r="AM102" s="156">
        <v>19</v>
      </c>
      <c r="AN102" s="156">
        <v>0</v>
      </c>
      <c r="AO102" s="156">
        <v>0</v>
      </c>
      <c r="AP102" s="156">
        <v>13</v>
      </c>
      <c r="AQ102" s="156">
        <v>6</v>
      </c>
      <c r="AR102" s="156">
        <v>0</v>
      </c>
      <c r="AS102" s="156">
        <v>19</v>
      </c>
      <c r="AT102" s="156">
        <v>0</v>
      </c>
      <c r="AU102" s="156">
        <v>0</v>
      </c>
      <c r="AV102" s="156">
        <v>8</v>
      </c>
      <c r="AW102" s="156">
        <v>10</v>
      </c>
      <c r="AX102" s="156">
        <v>1</v>
      </c>
      <c r="AY102" s="156">
        <v>19</v>
      </c>
      <c r="AZ102" s="156">
        <v>0</v>
      </c>
      <c r="BA102" s="156">
        <v>0</v>
      </c>
      <c r="BB102" s="156">
        <v>10</v>
      </c>
      <c r="BC102" s="156">
        <v>8</v>
      </c>
      <c r="BD102" s="156">
        <v>1</v>
      </c>
      <c r="BE102" s="156">
        <v>19</v>
      </c>
      <c r="BF102" s="156">
        <v>2</v>
      </c>
      <c r="BG102" s="156">
        <v>6</v>
      </c>
      <c r="BH102" s="156">
        <v>9</v>
      </c>
      <c r="BI102" s="156">
        <v>2</v>
      </c>
      <c r="BJ102" s="156">
        <v>0</v>
      </c>
      <c r="BK102" s="156">
        <v>0</v>
      </c>
      <c r="BL102" s="156">
        <v>19</v>
      </c>
      <c r="BM102" s="156">
        <v>7</v>
      </c>
      <c r="BN102" s="156">
        <v>3</v>
      </c>
      <c r="BO102" s="156">
        <v>5</v>
      </c>
      <c r="BP102" s="156">
        <v>0</v>
      </c>
      <c r="BQ102" s="156">
        <v>0</v>
      </c>
      <c r="BR102" s="156">
        <v>0</v>
      </c>
      <c r="BS102" s="156">
        <v>1</v>
      </c>
      <c r="BT102" s="156">
        <v>0</v>
      </c>
      <c r="BU102" s="156">
        <v>0</v>
      </c>
      <c r="BV102" s="156">
        <v>2</v>
      </c>
      <c r="BW102" s="156">
        <v>1</v>
      </c>
      <c r="BX102" s="156">
        <v>0</v>
      </c>
      <c r="BY102" s="156">
        <v>1</v>
      </c>
      <c r="BZ102" s="156">
        <v>2</v>
      </c>
      <c r="CA102" s="156">
        <v>0</v>
      </c>
      <c r="CB102" s="156">
        <v>0</v>
      </c>
      <c r="CC102" s="156">
        <v>1</v>
      </c>
      <c r="CD102" s="156">
        <v>1</v>
      </c>
      <c r="CE102" s="156">
        <v>2</v>
      </c>
      <c r="CF102" s="156">
        <v>19</v>
      </c>
      <c r="CG102" s="156">
        <v>5</v>
      </c>
      <c r="CH102" s="156">
        <v>14</v>
      </c>
      <c r="CI102" s="156">
        <v>0</v>
      </c>
      <c r="CJ102" s="156">
        <v>19</v>
      </c>
      <c r="CK102" s="156">
        <v>5</v>
      </c>
      <c r="CL102" s="156">
        <v>0</v>
      </c>
      <c r="CM102" s="156">
        <v>0</v>
      </c>
      <c r="CN102" s="156">
        <v>6</v>
      </c>
      <c r="CO102" s="156">
        <v>1</v>
      </c>
      <c r="CP102" s="156">
        <v>7</v>
      </c>
      <c r="CQ102" s="156">
        <v>0</v>
      </c>
      <c r="CR102" s="156"/>
      <c r="CS102" s="156">
        <v>19</v>
      </c>
      <c r="CT102" s="156">
        <v>17</v>
      </c>
      <c r="CU102" s="156">
        <v>0</v>
      </c>
      <c r="CV102" s="156">
        <v>0</v>
      </c>
      <c r="CW102" s="156">
        <v>0</v>
      </c>
      <c r="CX102" s="156">
        <v>1</v>
      </c>
      <c r="CY102" s="156">
        <v>0</v>
      </c>
      <c r="CZ102" s="156">
        <v>1</v>
      </c>
      <c r="DA102" s="156"/>
      <c r="DB102" s="156">
        <v>19</v>
      </c>
      <c r="DC102" s="156">
        <v>12</v>
      </c>
      <c r="DD102" s="156">
        <v>0</v>
      </c>
      <c r="DE102" s="156">
        <v>0</v>
      </c>
      <c r="DF102" s="156">
        <v>2</v>
      </c>
      <c r="DG102" s="156">
        <v>4</v>
      </c>
      <c r="DH102" s="156">
        <v>1</v>
      </c>
      <c r="DI102" s="156">
        <v>0</v>
      </c>
      <c r="DJ102" s="156"/>
      <c r="DK102" s="156">
        <v>19</v>
      </c>
      <c r="DL102" s="156">
        <v>16</v>
      </c>
      <c r="DM102" s="156">
        <v>1</v>
      </c>
      <c r="DN102" s="156">
        <v>1</v>
      </c>
      <c r="DO102" s="156">
        <v>0</v>
      </c>
      <c r="DP102" s="156">
        <v>0</v>
      </c>
      <c r="DQ102" s="156">
        <v>1</v>
      </c>
      <c r="DR102" s="156">
        <v>0</v>
      </c>
      <c r="DS102" s="156"/>
      <c r="DT102" s="156">
        <v>19</v>
      </c>
      <c r="DU102" s="156">
        <v>16</v>
      </c>
      <c r="DV102" s="156">
        <v>1</v>
      </c>
      <c r="DW102" s="156">
        <v>2</v>
      </c>
      <c r="DX102" s="156">
        <v>0</v>
      </c>
      <c r="DY102" s="156">
        <v>0</v>
      </c>
      <c r="DZ102" s="156">
        <v>0</v>
      </c>
      <c r="EA102" s="156">
        <v>0</v>
      </c>
      <c r="EB102" s="156"/>
    </row>
    <row r="103" spans="1:132" ht="15" customHeight="1" x14ac:dyDescent="0.15">
      <c r="A103" s="150"/>
      <c r="B103" s="150"/>
      <c r="C103" s="244" t="s">
        <v>848</v>
      </c>
      <c r="D103" s="156">
        <v>8</v>
      </c>
      <c r="E103" s="156">
        <v>0</v>
      </c>
      <c r="F103" s="156">
        <v>0</v>
      </c>
      <c r="G103" s="156">
        <v>0</v>
      </c>
      <c r="H103" s="156">
        <v>0</v>
      </c>
      <c r="I103" s="156">
        <v>0</v>
      </c>
      <c r="J103" s="156">
        <v>2</v>
      </c>
      <c r="K103" s="156">
        <v>1</v>
      </c>
      <c r="L103" s="156">
        <v>4</v>
      </c>
      <c r="M103" s="156">
        <v>0</v>
      </c>
      <c r="N103" s="156">
        <v>0</v>
      </c>
      <c r="O103" s="156">
        <v>1</v>
      </c>
      <c r="P103" s="156">
        <v>8</v>
      </c>
      <c r="Q103" s="156">
        <v>0</v>
      </c>
      <c r="R103" s="156">
        <v>0</v>
      </c>
      <c r="S103" s="156">
        <v>0</v>
      </c>
      <c r="T103" s="156">
        <v>1</v>
      </c>
      <c r="U103" s="156">
        <v>4</v>
      </c>
      <c r="V103" s="156">
        <v>0</v>
      </c>
      <c r="W103" s="156">
        <v>2</v>
      </c>
      <c r="X103" s="156">
        <v>0</v>
      </c>
      <c r="Y103" s="156">
        <v>0</v>
      </c>
      <c r="Z103" s="156">
        <v>1</v>
      </c>
      <c r="AA103" s="156">
        <v>8</v>
      </c>
      <c r="AB103" s="156">
        <v>1</v>
      </c>
      <c r="AC103" s="156">
        <v>1</v>
      </c>
      <c r="AD103" s="156">
        <v>2</v>
      </c>
      <c r="AE103" s="156">
        <v>3</v>
      </c>
      <c r="AF103" s="156">
        <v>1</v>
      </c>
      <c r="AG103" s="156">
        <v>8</v>
      </c>
      <c r="AH103" s="156">
        <v>0</v>
      </c>
      <c r="AI103" s="156">
        <v>1</v>
      </c>
      <c r="AJ103" s="156">
        <v>3</v>
      </c>
      <c r="AK103" s="156">
        <v>3</v>
      </c>
      <c r="AL103" s="156">
        <v>1</v>
      </c>
      <c r="AM103" s="156">
        <v>8</v>
      </c>
      <c r="AN103" s="156">
        <v>0</v>
      </c>
      <c r="AO103" s="156">
        <v>0</v>
      </c>
      <c r="AP103" s="156">
        <v>7</v>
      </c>
      <c r="AQ103" s="156">
        <v>1</v>
      </c>
      <c r="AR103" s="156">
        <v>0</v>
      </c>
      <c r="AS103" s="156">
        <v>8</v>
      </c>
      <c r="AT103" s="156">
        <v>0</v>
      </c>
      <c r="AU103" s="156">
        <v>1</v>
      </c>
      <c r="AV103" s="156">
        <v>2</v>
      </c>
      <c r="AW103" s="156">
        <v>3</v>
      </c>
      <c r="AX103" s="156">
        <v>2</v>
      </c>
      <c r="AY103" s="156">
        <v>8</v>
      </c>
      <c r="AZ103" s="156">
        <v>0</v>
      </c>
      <c r="BA103" s="156">
        <v>1</v>
      </c>
      <c r="BB103" s="156">
        <v>3</v>
      </c>
      <c r="BC103" s="156">
        <v>2</v>
      </c>
      <c r="BD103" s="156">
        <v>2</v>
      </c>
      <c r="BE103" s="156">
        <v>8</v>
      </c>
      <c r="BF103" s="156">
        <v>0</v>
      </c>
      <c r="BG103" s="156">
        <v>5</v>
      </c>
      <c r="BH103" s="156">
        <v>2</v>
      </c>
      <c r="BI103" s="156">
        <v>0</v>
      </c>
      <c r="BJ103" s="156">
        <v>0</v>
      </c>
      <c r="BK103" s="156">
        <v>1</v>
      </c>
      <c r="BL103" s="156">
        <v>8</v>
      </c>
      <c r="BM103" s="156">
        <v>6</v>
      </c>
      <c r="BN103" s="156">
        <v>0</v>
      </c>
      <c r="BO103" s="156">
        <v>1</v>
      </c>
      <c r="BP103" s="156">
        <v>0</v>
      </c>
      <c r="BQ103" s="156">
        <v>0</v>
      </c>
      <c r="BR103" s="156">
        <v>0</v>
      </c>
      <c r="BS103" s="156">
        <v>0</v>
      </c>
      <c r="BT103" s="156">
        <v>0</v>
      </c>
      <c r="BU103" s="156">
        <v>0</v>
      </c>
      <c r="BV103" s="156">
        <v>0</v>
      </c>
      <c r="BW103" s="156">
        <v>0</v>
      </c>
      <c r="BX103" s="156">
        <v>0</v>
      </c>
      <c r="BY103" s="156">
        <v>0</v>
      </c>
      <c r="BZ103" s="156">
        <v>0</v>
      </c>
      <c r="CA103" s="156">
        <v>0</v>
      </c>
      <c r="CB103" s="156">
        <v>0</v>
      </c>
      <c r="CC103" s="156">
        <v>0</v>
      </c>
      <c r="CD103" s="156">
        <v>0</v>
      </c>
      <c r="CE103" s="156">
        <v>1</v>
      </c>
      <c r="CF103" s="156">
        <v>8</v>
      </c>
      <c r="CG103" s="156">
        <v>2</v>
      </c>
      <c r="CH103" s="156">
        <v>6</v>
      </c>
      <c r="CI103" s="156">
        <v>0</v>
      </c>
      <c r="CJ103" s="156">
        <v>8</v>
      </c>
      <c r="CK103" s="156">
        <v>2</v>
      </c>
      <c r="CL103" s="156">
        <v>1</v>
      </c>
      <c r="CM103" s="156">
        <v>0</v>
      </c>
      <c r="CN103" s="156">
        <v>2</v>
      </c>
      <c r="CO103" s="156">
        <v>1</v>
      </c>
      <c r="CP103" s="156">
        <v>1</v>
      </c>
      <c r="CQ103" s="156">
        <v>1</v>
      </c>
      <c r="CR103" s="156"/>
      <c r="CS103" s="156">
        <v>8</v>
      </c>
      <c r="CT103" s="156">
        <v>6</v>
      </c>
      <c r="CU103" s="156">
        <v>0</v>
      </c>
      <c r="CV103" s="156">
        <v>0</v>
      </c>
      <c r="CW103" s="156">
        <v>0</v>
      </c>
      <c r="CX103" s="156">
        <v>1</v>
      </c>
      <c r="CY103" s="156">
        <v>0</v>
      </c>
      <c r="CZ103" s="156">
        <v>1</v>
      </c>
      <c r="DA103" s="156"/>
      <c r="DB103" s="156">
        <v>8</v>
      </c>
      <c r="DC103" s="156">
        <v>2</v>
      </c>
      <c r="DD103" s="156">
        <v>1</v>
      </c>
      <c r="DE103" s="156">
        <v>1</v>
      </c>
      <c r="DF103" s="156">
        <v>1</v>
      </c>
      <c r="DG103" s="156">
        <v>1</v>
      </c>
      <c r="DH103" s="156">
        <v>1</v>
      </c>
      <c r="DI103" s="156">
        <v>1</v>
      </c>
      <c r="DJ103" s="156"/>
      <c r="DK103" s="156">
        <v>8</v>
      </c>
      <c r="DL103" s="156">
        <v>5</v>
      </c>
      <c r="DM103" s="156">
        <v>2</v>
      </c>
      <c r="DN103" s="156">
        <v>1</v>
      </c>
      <c r="DO103" s="156">
        <v>0</v>
      </c>
      <c r="DP103" s="156">
        <v>0</v>
      </c>
      <c r="DQ103" s="156">
        <v>0</v>
      </c>
      <c r="DR103" s="156">
        <v>0</v>
      </c>
      <c r="DS103" s="156"/>
      <c r="DT103" s="156">
        <v>8</v>
      </c>
      <c r="DU103" s="156">
        <v>6</v>
      </c>
      <c r="DV103" s="156">
        <v>2</v>
      </c>
      <c r="DW103" s="156">
        <v>0</v>
      </c>
      <c r="DX103" s="156">
        <v>0</v>
      </c>
      <c r="DY103" s="156">
        <v>0</v>
      </c>
      <c r="DZ103" s="156">
        <v>0</v>
      </c>
      <c r="EA103" s="156">
        <v>0</v>
      </c>
      <c r="EB103" s="156"/>
    </row>
    <row r="104" spans="1:132" ht="15" customHeight="1" x14ac:dyDescent="0.15">
      <c r="A104" s="150"/>
      <c r="B104" s="150"/>
      <c r="C104" s="244" t="s">
        <v>849</v>
      </c>
      <c r="D104" s="156">
        <v>4</v>
      </c>
      <c r="E104" s="156">
        <v>0</v>
      </c>
      <c r="F104" s="156">
        <v>0</v>
      </c>
      <c r="G104" s="156">
        <v>0</v>
      </c>
      <c r="H104" s="156">
        <v>0</v>
      </c>
      <c r="I104" s="156">
        <v>0</v>
      </c>
      <c r="J104" s="156">
        <v>0</v>
      </c>
      <c r="K104" s="156">
        <v>4</v>
      </c>
      <c r="L104" s="156">
        <v>0</v>
      </c>
      <c r="M104" s="156">
        <v>0</v>
      </c>
      <c r="N104" s="156">
        <v>0</v>
      </c>
      <c r="O104" s="156">
        <v>0</v>
      </c>
      <c r="P104" s="156">
        <v>4</v>
      </c>
      <c r="Q104" s="156">
        <v>0</v>
      </c>
      <c r="R104" s="156">
        <v>0</v>
      </c>
      <c r="S104" s="156">
        <v>0</v>
      </c>
      <c r="T104" s="156">
        <v>1</v>
      </c>
      <c r="U104" s="156">
        <v>1</v>
      </c>
      <c r="V104" s="156">
        <v>1</v>
      </c>
      <c r="W104" s="156">
        <v>1</v>
      </c>
      <c r="X104" s="156">
        <v>0</v>
      </c>
      <c r="Y104" s="156">
        <v>0</v>
      </c>
      <c r="Z104" s="156">
        <v>0</v>
      </c>
      <c r="AA104" s="156">
        <v>4</v>
      </c>
      <c r="AB104" s="156">
        <v>1</v>
      </c>
      <c r="AC104" s="156">
        <v>0</v>
      </c>
      <c r="AD104" s="156">
        <v>0</v>
      </c>
      <c r="AE104" s="156">
        <v>3</v>
      </c>
      <c r="AF104" s="156">
        <v>0</v>
      </c>
      <c r="AG104" s="156">
        <v>4</v>
      </c>
      <c r="AH104" s="156">
        <v>0</v>
      </c>
      <c r="AI104" s="156">
        <v>0</v>
      </c>
      <c r="AJ104" s="156">
        <v>1</v>
      </c>
      <c r="AK104" s="156">
        <v>3</v>
      </c>
      <c r="AL104" s="156">
        <v>0</v>
      </c>
      <c r="AM104" s="156">
        <v>4</v>
      </c>
      <c r="AN104" s="156">
        <v>0</v>
      </c>
      <c r="AO104" s="156">
        <v>0</v>
      </c>
      <c r="AP104" s="156">
        <v>2</v>
      </c>
      <c r="AQ104" s="156">
        <v>2</v>
      </c>
      <c r="AR104" s="156">
        <v>0</v>
      </c>
      <c r="AS104" s="156">
        <v>4</v>
      </c>
      <c r="AT104" s="156">
        <v>0</v>
      </c>
      <c r="AU104" s="156">
        <v>0</v>
      </c>
      <c r="AV104" s="156">
        <v>1</v>
      </c>
      <c r="AW104" s="156">
        <v>3</v>
      </c>
      <c r="AX104" s="156">
        <v>0</v>
      </c>
      <c r="AY104" s="156">
        <v>4</v>
      </c>
      <c r="AZ104" s="156">
        <v>0</v>
      </c>
      <c r="BA104" s="156">
        <v>0</v>
      </c>
      <c r="BB104" s="156">
        <v>1</v>
      </c>
      <c r="BC104" s="156">
        <v>3</v>
      </c>
      <c r="BD104" s="156">
        <v>0</v>
      </c>
      <c r="BE104" s="156">
        <v>4</v>
      </c>
      <c r="BF104" s="156">
        <v>1</v>
      </c>
      <c r="BG104" s="156">
        <v>1</v>
      </c>
      <c r="BH104" s="156">
        <v>2</v>
      </c>
      <c r="BI104" s="156">
        <v>0</v>
      </c>
      <c r="BJ104" s="156">
        <v>0</v>
      </c>
      <c r="BK104" s="156">
        <v>0</v>
      </c>
      <c r="BL104" s="156">
        <v>4</v>
      </c>
      <c r="BM104" s="156">
        <v>3</v>
      </c>
      <c r="BN104" s="156">
        <v>0</v>
      </c>
      <c r="BO104" s="156">
        <v>0</v>
      </c>
      <c r="BP104" s="156">
        <v>0</v>
      </c>
      <c r="BQ104" s="156">
        <v>0</v>
      </c>
      <c r="BR104" s="156">
        <v>0</v>
      </c>
      <c r="BS104" s="156">
        <v>0</v>
      </c>
      <c r="BT104" s="156">
        <v>0</v>
      </c>
      <c r="BU104" s="156">
        <v>0</v>
      </c>
      <c r="BV104" s="156">
        <v>0</v>
      </c>
      <c r="BW104" s="156">
        <v>0</v>
      </c>
      <c r="BX104" s="156">
        <v>0</v>
      </c>
      <c r="BY104" s="156">
        <v>0</v>
      </c>
      <c r="BZ104" s="156">
        <v>0</v>
      </c>
      <c r="CA104" s="156">
        <v>0</v>
      </c>
      <c r="CB104" s="156">
        <v>0</v>
      </c>
      <c r="CC104" s="156">
        <v>0</v>
      </c>
      <c r="CD104" s="156">
        <v>0</v>
      </c>
      <c r="CE104" s="156">
        <v>1</v>
      </c>
      <c r="CF104" s="156">
        <v>4</v>
      </c>
      <c r="CG104" s="156">
        <v>1</v>
      </c>
      <c r="CH104" s="156">
        <v>3</v>
      </c>
      <c r="CI104" s="156">
        <v>0</v>
      </c>
      <c r="CJ104" s="156">
        <v>4</v>
      </c>
      <c r="CK104" s="156">
        <v>1</v>
      </c>
      <c r="CL104" s="156">
        <v>2</v>
      </c>
      <c r="CM104" s="156">
        <v>0</v>
      </c>
      <c r="CN104" s="156">
        <v>0</v>
      </c>
      <c r="CO104" s="156">
        <v>0</v>
      </c>
      <c r="CP104" s="156">
        <v>0</v>
      </c>
      <c r="CQ104" s="156">
        <v>1</v>
      </c>
      <c r="CR104" s="156"/>
      <c r="CS104" s="156">
        <v>4</v>
      </c>
      <c r="CT104" s="156">
        <v>4</v>
      </c>
      <c r="CU104" s="156">
        <v>0</v>
      </c>
      <c r="CV104" s="156">
        <v>0</v>
      </c>
      <c r="CW104" s="156">
        <v>0</v>
      </c>
      <c r="CX104" s="156">
        <v>0</v>
      </c>
      <c r="CY104" s="156">
        <v>0</v>
      </c>
      <c r="CZ104" s="156">
        <v>0</v>
      </c>
      <c r="DA104" s="156"/>
      <c r="DB104" s="156">
        <v>4</v>
      </c>
      <c r="DC104" s="156">
        <v>1</v>
      </c>
      <c r="DD104" s="156">
        <v>1</v>
      </c>
      <c r="DE104" s="156">
        <v>0</v>
      </c>
      <c r="DF104" s="156">
        <v>1</v>
      </c>
      <c r="DG104" s="156">
        <v>0</v>
      </c>
      <c r="DH104" s="156">
        <v>0</v>
      </c>
      <c r="DI104" s="156">
        <v>1</v>
      </c>
      <c r="DJ104" s="156"/>
      <c r="DK104" s="156">
        <v>4</v>
      </c>
      <c r="DL104" s="156">
        <v>3</v>
      </c>
      <c r="DM104" s="156">
        <v>0</v>
      </c>
      <c r="DN104" s="156">
        <v>0</v>
      </c>
      <c r="DO104" s="156">
        <v>1</v>
      </c>
      <c r="DP104" s="156">
        <v>0</v>
      </c>
      <c r="DQ104" s="156">
        <v>0</v>
      </c>
      <c r="DR104" s="156">
        <v>0</v>
      </c>
      <c r="DS104" s="156"/>
      <c r="DT104" s="156">
        <v>4</v>
      </c>
      <c r="DU104" s="156">
        <v>1</v>
      </c>
      <c r="DV104" s="156">
        <v>3</v>
      </c>
      <c r="DW104" s="156">
        <v>0</v>
      </c>
      <c r="DX104" s="156">
        <v>0</v>
      </c>
      <c r="DY104" s="156">
        <v>0</v>
      </c>
      <c r="DZ104" s="156">
        <v>0</v>
      </c>
      <c r="EA104" s="156">
        <v>0</v>
      </c>
      <c r="EB104" s="156"/>
    </row>
    <row r="105" spans="1:132" ht="15" customHeight="1" x14ac:dyDescent="0.15">
      <c r="A105" s="150"/>
      <c r="B105" s="150"/>
      <c r="C105" s="244" t="s">
        <v>850</v>
      </c>
      <c r="D105" s="156">
        <v>9</v>
      </c>
      <c r="E105" s="156">
        <v>0</v>
      </c>
      <c r="F105" s="156">
        <v>0</v>
      </c>
      <c r="G105" s="156">
        <v>0</v>
      </c>
      <c r="H105" s="156">
        <v>0</v>
      </c>
      <c r="I105" s="156">
        <v>0</v>
      </c>
      <c r="J105" s="156">
        <v>1</v>
      </c>
      <c r="K105" s="156">
        <v>3</v>
      </c>
      <c r="L105" s="156">
        <v>3</v>
      </c>
      <c r="M105" s="156">
        <v>2</v>
      </c>
      <c r="N105" s="156">
        <v>0</v>
      </c>
      <c r="O105" s="156">
        <v>0</v>
      </c>
      <c r="P105" s="156">
        <v>9</v>
      </c>
      <c r="Q105" s="156">
        <v>0</v>
      </c>
      <c r="R105" s="156">
        <v>1</v>
      </c>
      <c r="S105" s="156">
        <v>0</v>
      </c>
      <c r="T105" s="156">
        <v>3</v>
      </c>
      <c r="U105" s="156">
        <v>2</v>
      </c>
      <c r="V105" s="156">
        <v>1</v>
      </c>
      <c r="W105" s="156">
        <v>2</v>
      </c>
      <c r="X105" s="156">
        <v>0</v>
      </c>
      <c r="Y105" s="156">
        <v>0</v>
      </c>
      <c r="Z105" s="156">
        <v>0</v>
      </c>
      <c r="AA105" s="156">
        <v>9</v>
      </c>
      <c r="AB105" s="156">
        <v>1</v>
      </c>
      <c r="AC105" s="156">
        <v>1</v>
      </c>
      <c r="AD105" s="156">
        <v>4</v>
      </c>
      <c r="AE105" s="156">
        <v>3</v>
      </c>
      <c r="AF105" s="156">
        <v>0</v>
      </c>
      <c r="AG105" s="156">
        <v>9</v>
      </c>
      <c r="AH105" s="156">
        <v>0</v>
      </c>
      <c r="AI105" s="156">
        <v>0</v>
      </c>
      <c r="AJ105" s="156">
        <v>6</v>
      </c>
      <c r="AK105" s="156">
        <v>3</v>
      </c>
      <c r="AL105" s="156">
        <v>0</v>
      </c>
      <c r="AM105" s="156">
        <v>9</v>
      </c>
      <c r="AN105" s="156">
        <v>0</v>
      </c>
      <c r="AO105" s="156">
        <v>0</v>
      </c>
      <c r="AP105" s="156">
        <v>8</v>
      </c>
      <c r="AQ105" s="156">
        <v>1</v>
      </c>
      <c r="AR105" s="156">
        <v>0</v>
      </c>
      <c r="AS105" s="156">
        <v>9</v>
      </c>
      <c r="AT105" s="156">
        <v>0</v>
      </c>
      <c r="AU105" s="156">
        <v>0</v>
      </c>
      <c r="AV105" s="156">
        <v>8</v>
      </c>
      <c r="AW105" s="156">
        <v>0</v>
      </c>
      <c r="AX105" s="156">
        <v>1</v>
      </c>
      <c r="AY105" s="156">
        <v>9</v>
      </c>
      <c r="AZ105" s="156">
        <v>0</v>
      </c>
      <c r="BA105" s="156">
        <v>0</v>
      </c>
      <c r="BB105" s="156">
        <v>8</v>
      </c>
      <c r="BC105" s="156">
        <v>1</v>
      </c>
      <c r="BD105" s="156">
        <v>0</v>
      </c>
      <c r="BE105" s="156">
        <v>9</v>
      </c>
      <c r="BF105" s="156">
        <v>0</v>
      </c>
      <c r="BG105" s="156">
        <v>4</v>
      </c>
      <c r="BH105" s="156">
        <v>5</v>
      </c>
      <c r="BI105" s="156">
        <v>0</v>
      </c>
      <c r="BJ105" s="156">
        <v>0</v>
      </c>
      <c r="BK105" s="156">
        <v>0</v>
      </c>
      <c r="BL105" s="156">
        <v>9</v>
      </c>
      <c r="BM105" s="156">
        <v>4</v>
      </c>
      <c r="BN105" s="156">
        <v>0</v>
      </c>
      <c r="BO105" s="156">
        <v>0</v>
      </c>
      <c r="BP105" s="156">
        <v>0</v>
      </c>
      <c r="BQ105" s="156">
        <v>0</v>
      </c>
      <c r="BR105" s="156">
        <v>1</v>
      </c>
      <c r="BS105" s="156">
        <v>0</v>
      </c>
      <c r="BT105" s="156">
        <v>0</v>
      </c>
      <c r="BU105" s="156">
        <v>0</v>
      </c>
      <c r="BV105" s="156">
        <v>0</v>
      </c>
      <c r="BW105" s="156">
        <v>0</v>
      </c>
      <c r="BX105" s="156">
        <v>0</v>
      </c>
      <c r="BY105" s="156">
        <v>1</v>
      </c>
      <c r="BZ105" s="156">
        <v>1</v>
      </c>
      <c r="CA105" s="156">
        <v>0</v>
      </c>
      <c r="CB105" s="156">
        <v>0</v>
      </c>
      <c r="CC105" s="156">
        <v>0</v>
      </c>
      <c r="CD105" s="156">
        <v>0</v>
      </c>
      <c r="CE105" s="156">
        <v>2</v>
      </c>
      <c r="CF105" s="156">
        <v>9</v>
      </c>
      <c r="CG105" s="156">
        <v>2</v>
      </c>
      <c r="CH105" s="156">
        <v>7</v>
      </c>
      <c r="CI105" s="156">
        <v>0</v>
      </c>
      <c r="CJ105" s="156">
        <v>9</v>
      </c>
      <c r="CK105" s="156">
        <v>0</v>
      </c>
      <c r="CL105" s="156">
        <v>1</v>
      </c>
      <c r="CM105" s="156">
        <v>1</v>
      </c>
      <c r="CN105" s="156">
        <v>1</v>
      </c>
      <c r="CO105" s="156">
        <v>4</v>
      </c>
      <c r="CP105" s="156">
        <v>1</v>
      </c>
      <c r="CQ105" s="156">
        <v>1</v>
      </c>
      <c r="CR105" s="156"/>
      <c r="CS105" s="156">
        <v>9</v>
      </c>
      <c r="CT105" s="156">
        <v>5</v>
      </c>
      <c r="CU105" s="156">
        <v>0</v>
      </c>
      <c r="CV105" s="156">
        <v>0</v>
      </c>
      <c r="CW105" s="156">
        <v>0</v>
      </c>
      <c r="CX105" s="156">
        <v>1</v>
      </c>
      <c r="CY105" s="156">
        <v>0</v>
      </c>
      <c r="CZ105" s="156">
        <v>3</v>
      </c>
      <c r="DA105" s="156"/>
      <c r="DB105" s="156">
        <v>9</v>
      </c>
      <c r="DC105" s="156">
        <v>2</v>
      </c>
      <c r="DD105" s="156">
        <v>1</v>
      </c>
      <c r="DE105" s="156">
        <v>1</v>
      </c>
      <c r="DF105" s="156">
        <v>2</v>
      </c>
      <c r="DG105" s="156">
        <v>0</v>
      </c>
      <c r="DH105" s="156">
        <v>0</v>
      </c>
      <c r="DI105" s="156">
        <v>3</v>
      </c>
      <c r="DJ105" s="156"/>
      <c r="DK105" s="156">
        <v>9</v>
      </c>
      <c r="DL105" s="156">
        <v>4</v>
      </c>
      <c r="DM105" s="156">
        <v>2</v>
      </c>
      <c r="DN105" s="156">
        <v>3</v>
      </c>
      <c r="DO105" s="156">
        <v>0</v>
      </c>
      <c r="DP105" s="156">
        <v>0</v>
      </c>
      <c r="DQ105" s="156">
        <v>0</v>
      </c>
      <c r="DR105" s="156">
        <v>0</v>
      </c>
      <c r="DS105" s="156"/>
      <c r="DT105" s="156">
        <v>9</v>
      </c>
      <c r="DU105" s="156">
        <v>3</v>
      </c>
      <c r="DV105" s="156">
        <v>4</v>
      </c>
      <c r="DW105" s="156">
        <v>2</v>
      </c>
      <c r="DX105" s="156">
        <v>0</v>
      </c>
      <c r="DY105" s="156">
        <v>0</v>
      </c>
      <c r="DZ105" s="156">
        <v>0</v>
      </c>
      <c r="EA105" s="156">
        <v>0</v>
      </c>
      <c r="EB105" s="156"/>
    </row>
    <row r="106" spans="1:132" ht="15" customHeight="1" x14ac:dyDescent="0.15">
      <c r="A106" s="150"/>
      <c r="B106" s="150"/>
      <c r="C106" s="244" t="s">
        <v>720</v>
      </c>
      <c r="D106" s="156">
        <v>67</v>
      </c>
      <c r="E106" s="156">
        <v>0</v>
      </c>
      <c r="F106" s="156">
        <v>1</v>
      </c>
      <c r="G106" s="156">
        <v>0</v>
      </c>
      <c r="H106" s="156">
        <v>0</v>
      </c>
      <c r="I106" s="156">
        <v>1</v>
      </c>
      <c r="J106" s="156">
        <v>3</v>
      </c>
      <c r="K106" s="156">
        <v>23</v>
      </c>
      <c r="L106" s="156">
        <v>14</v>
      </c>
      <c r="M106" s="156">
        <v>20</v>
      </c>
      <c r="N106" s="156">
        <v>2</v>
      </c>
      <c r="O106" s="156">
        <v>3</v>
      </c>
      <c r="P106" s="156">
        <v>67</v>
      </c>
      <c r="Q106" s="156">
        <v>2</v>
      </c>
      <c r="R106" s="156">
        <v>4</v>
      </c>
      <c r="S106" s="156">
        <v>1</v>
      </c>
      <c r="T106" s="156">
        <v>3</v>
      </c>
      <c r="U106" s="156">
        <v>16</v>
      </c>
      <c r="V106" s="156">
        <v>11</v>
      </c>
      <c r="W106" s="156">
        <v>23</v>
      </c>
      <c r="X106" s="156">
        <v>3</v>
      </c>
      <c r="Y106" s="156">
        <v>2</v>
      </c>
      <c r="Z106" s="156">
        <v>2</v>
      </c>
      <c r="AA106" s="156">
        <v>67</v>
      </c>
      <c r="AB106" s="156">
        <v>17</v>
      </c>
      <c r="AC106" s="156">
        <v>0</v>
      </c>
      <c r="AD106" s="156">
        <v>20</v>
      </c>
      <c r="AE106" s="156">
        <v>26</v>
      </c>
      <c r="AF106" s="156">
        <v>4</v>
      </c>
      <c r="AG106" s="156">
        <v>67</v>
      </c>
      <c r="AH106" s="156">
        <v>1</v>
      </c>
      <c r="AI106" s="156">
        <v>1</v>
      </c>
      <c r="AJ106" s="156">
        <v>19</v>
      </c>
      <c r="AK106" s="156">
        <v>42</v>
      </c>
      <c r="AL106" s="156">
        <v>4</v>
      </c>
      <c r="AM106" s="156">
        <v>67</v>
      </c>
      <c r="AN106" s="156">
        <v>0</v>
      </c>
      <c r="AO106" s="156">
        <v>0</v>
      </c>
      <c r="AP106" s="156">
        <v>45</v>
      </c>
      <c r="AQ106" s="156">
        <v>18</v>
      </c>
      <c r="AR106" s="156">
        <v>4</v>
      </c>
      <c r="AS106" s="156">
        <v>67</v>
      </c>
      <c r="AT106" s="156">
        <v>1</v>
      </c>
      <c r="AU106" s="156">
        <v>0</v>
      </c>
      <c r="AV106" s="156">
        <v>32</v>
      </c>
      <c r="AW106" s="156">
        <v>28</v>
      </c>
      <c r="AX106" s="156">
        <v>6</v>
      </c>
      <c r="AY106" s="156">
        <v>67</v>
      </c>
      <c r="AZ106" s="156">
        <v>0</v>
      </c>
      <c r="BA106" s="156">
        <v>0</v>
      </c>
      <c r="BB106" s="156">
        <v>35</v>
      </c>
      <c r="BC106" s="156">
        <v>28</v>
      </c>
      <c r="BD106" s="156">
        <v>4</v>
      </c>
      <c r="BE106" s="156">
        <v>67</v>
      </c>
      <c r="BF106" s="156">
        <v>1</v>
      </c>
      <c r="BG106" s="156">
        <v>43</v>
      </c>
      <c r="BH106" s="156">
        <v>12</v>
      </c>
      <c r="BI106" s="156">
        <v>8</v>
      </c>
      <c r="BJ106" s="156">
        <v>1</v>
      </c>
      <c r="BK106" s="156">
        <v>2</v>
      </c>
      <c r="BL106" s="156">
        <v>67</v>
      </c>
      <c r="BM106" s="156">
        <v>28</v>
      </c>
      <c r="BN106" s="156">
        <v>8</v>
      </c>
      <c r="BO106" s="156">
        <v>8</v>
      </c>
      <c r="BP106" s="156">
        <v>1</v>
      </c>
      <c r="BQ106" s="156">
        <v>2</v>
      </c>
      <c r="BR106" s="156">
        <v>2</v>
      </c>
      <c r="BS106" s="156">
        <v>1</v>
      </c>
      <c r="BT106" s="156">
        <v>1</v>
      </c>
      <c r="BU106" s="156">
        <v>1</v>
      </c>
      <c r="BV106" s="156">
        <v>6</v>
      </c>
      <c r="BW106" s="156">
        <v>2</v>
      </c>
      <c r="BX106" s="156">
        <v>0</v>
      </c>
      <c r="BY106" s="156">
        <v>6</v>
      </c>
      <c r="BZ106" s="156">
        <v>8</v>
      </c>
      <c r="CA106" s="156">
        <v>0</v>
      </c>
      <c r="CB106" s="156">
        <v>2</v>
      </c>
      <c r="CC106" s="156">
        <v>1</v>
      </c>
      <c r="CD106" s="156">
        <v>2</v>
      </c>
      <c r="CE106" s="156">
        <v>8</v>
      </c>
      <c r="CF106" s="156">
        <v>67</v>
      </c>
      <c r="CG106" s="156">
        <v>10</v>
      </c>
      <c r="CH106" s="156">
        <v>53</v>
      </c>
      <c r="CI106" s="156">
        <v>4</v>
      </c>
      <c r="CJ106" s="156">
        <v>67</v>
      </c>
      <c r="CK106" s="156">
        <v>7</v>
      </c>
      <c r="CL106" s="156">
        <v>0</v>
      </c>
      <c r="CM106" s="156">
        <v>2</v>
      </c>
      <c r="CN106" s="156">
        <v>16</v>
      </c>
      <c r="CO106" s="156">
        <v>18</v>
      </c>
      <c r="CP106" s="156">
        <v>19</v>
      </c>
      <c r="CQ106" s="156">
        <v>5</v>
      </c>
      <c r="CR106" s="156"/>
      <c r="CS106" s="156">
        <v>67</v>
      </c>
      <c r="CT106" s="156">
        <v>54</v>
      </c>
      <c r="CU106" s="156">
        <v>0</v>
      </c>
      <c r="CV106" s="156">
        <v>0</v>
      </c>
      <c r="CW106" s="156">
        <v>0</v>
      </c>
      <c r="CX106" s="156">
        <v>3</v>
      </c>
      <c r="CY106" s="156">
        <v>0</v>
      </c>
      <c r="CZ106" s="156">
        <v>10</v>
      </c>
      <c r="DA106" s="156"/>
      <c r="DB106" s="156">
        <v>67</v>
      </c>
      <c r="DC106" s="156">
        <v>34</v>
      </c>
      <c r="DD106" s="156">
        <v>5</v>
      </c>
      <c r="DE106" s="156">
        <v>4</v>
      </c>
      <c r="DF106" s="156">
        <v>11</v>
      </c>
      <c r="DG106" s="156">
        <v>4</v>
      </c>
      <c r="DH106" s="156">
        <v>3</v>
      </c>
      <c r="DI106" s="156">
        <v>6</v>
      </c>
      <c r="DJ106" s="156"/>
      <c r="DK106" s="156">
        <v>67</v>
      </c>
      <c r="DL106" s="156">
        <v>45</v>
      </c>
      <c r="DM106" s="156">
        <v>10</v>
      </c>
      <c r="DN106" s="156">
        <v>5</v>
      </c>
      <c r="DO106" s="156">
        <v>2</v>
      </c>
      <c r="DP106" s="156">
        <v>0</v>
      </c>
      <c r="DQ106" s="156">
        <v>5</v>
      </c>
      <c r="DR106" s="156">
        <v>0</v>
      </c>
      <c r="DS106" s="156"/>
      <c r="DT106" s="156">
        <v>67</v>
      </c>
      <c r="DU106" s="156">
        <v>40</v>
      </c>
      <c r="DV106" s="156">
        <v>21</v>
      </c>
      <c r="DW106" s="156">
        <v>5</v>
      </c>
      <c r="DX106" s="156">
        <v>1</v>
      </c>
      <c r="DY106" s="156">
        <v>0</v>
      </c>
      <c r="DZ106" s="156">
        <v>0</v>
      </c>
      <c r="EA106" s="156">
        <v>0</v>
      </c>
      <c r="EB106" s="156"/>
    </row>
    <row r="107" spans="1:132" ht="15" customHeight="1" x14ac:dyDescent="0.15">
      <c r="A107" s="150"/>
      <c r="B107" s="150"/>
      <c r="C107" s="244" t="s">
        <v>851</v>
      </c>
      <c r="D107" s="156">
        <v>1</v>
      </c>
      <c r="E107" s="156">
        <v>0</v>
      </c>
      <c r="F107" s="156">
        <v>0</v>
      </c>
      <c r="G107" s="156">
        <v>0</v>
      </c>
      <c r="H107" s="156">
        <v>0</v>
      </c>
      <c r="I107" s="156">
        <v>0</v>
      </c>
      <c r="J107" s="156">
        <v>1</v>
      </c>
      <c r="K107" s="156">
        <v>0</v>
      </c>
      <c r="L107" s="156">
        <v>0</v>
      </c>
      <c r="M107" s="156">
        <v>0</v>
      </c>
      <c r="N107" s="156">
        <v>0</v>
      </c>
      <c r="O107" s="156">
        <v>0</v>
      </c>
      <c r="P107" s="156">
        <v>1</v>
      </c>
      <c r="Q107" s="156">
        <v>0</v>
      </c>
      <c r="R107" s="156">
        <v>0</v>
      </c>
      <c r="S107" s="156">
        <v>0</v>
      </c>
      <c r="T107" s="156">
        <v>0</v>
      </c>
      <c r="U107" s="156">
        <v>0</v>
      </c>
      <c r="V107" s="156">
        <v>0</v>
      </c>
      <c r="W107" s="156">
        <v>0</v>
      </c>
      <c r="X107" s="156">
        <v>1</v>
      </c>
      <c r="Y107" s="156">
        <v>0</v>
      </c>
      <c r="Z107" s="156">
        <v>0</v>
      </c>
      <c r="AA107" s="156">
        <v>1</v>
      </c>
      <c r="AB107" s="156">
        <v>0</v>
      </c>
      <c r="AC107" s="156">
        <v>0</v>
      </c>
      <c r="AD107" s="156">
        <v>0</v>
      </c>
      <c r="AE107" s="156">
        <v>1</v>
      </c>
      <c r="AF107" s="156">
        <v>0</v>
      </c>
      <c r="AG107" s="156">
        <v>1</v>
      </c>
      <c r="AH107" s="156">
        <v>0</v>
      </c>
      <c r="AI107" s="156">
        <v>0</v>
      </c>
      <c r="AJ107" s="156">
        <v>0</v>
      </c>
      <c r="AK107" s="156">
        <v>1</v>
      </c>
      <c r="AL107" s="156">
        <v>0</v>
      </c>
      <c r="AM107" s="156">
        <v>1</v>
      </c>
      <c r="AN107" s="156">
        <v>0</v>
      </c>
      <c r="AO107" s="156">
        <v>0</v>
      </c>
      <c r="AP107" s="156">
        <v>0</v>
      </c>
      <c r="AQ107" s="156">
        <v>1</v>
      </c>
      <c r="AR107" s="156">
        <v>0</v>
      </c>
      <c r="AS107" s="156">
        <v>1</v>
      </c>
      <c r="AT107" s="156">
        <v>0</v>
      </c>
      <c r="AU107" s="156">
        <v>0</v>
      </c>
      <c r="AV107" s="156">
        <v>0</v>
      </c>
      <c r="AW107" s="156">
        <v>1</v>
      </c>
      <c r="AX107" s="156">
        <v>0</v>
      </c>
      <c r="AY107" s="156">
        <v>1</v>
      </c>
      <c r="AZ107" s="156">
        <v>0</v>
      </c>
      <c r="BA107" s="156">
        <v>0</v>
      </c>
      <c r="BB107" s="156">
        <v>0</v>
      </c>
      <c r="BC107" s="156">
        <v>1</v>
      </c>
      <c r="BD107" s="156">
        <v>0</v>
      </c>
      <c r="BE107" s="156">
        <v>1</v>
      </c>
      <c r="BF107" s="156">
        <v>0</v>
      </c>
      <c r="BG107" s="156">
        <v>1</v>
      </c>
      <c r="BH107" s="156">
        <v>0</v>
      </c>
      <c r="BI107" s="156">
        <v>0</v>
      </c>
      <c r="BJ107" s="156">
        <v>0</v>
      </c>
      <c r="BK107" s="156">
        <v>0</v>
      </c>
      <c r="BL107" s="156">
        <v>1</v>
      </c>
      <c r="BM107" s="156">
        <v>0</v>
      </c>
      <c r="BN107" s="156">
        <v>0</v>
      </c>
      <c r="BO107" s="156">
        <v>1</v>
      </c>
      <c r="BP107" s="156">
        <v>0</v>
      </c>
      <c r="BQ107" s="156">
        <v>0</v>
      </c>
      <c r="BR107" s="156">
        <v>0</v>
      </c>
      <c r="BS107" s="156">
        <v>0</v>
      </c>
      <c r="BT107" s="156">
        <v>0</v>
      </c>
      <c r="BU107" s="156">
        <v>0</v>
      </c>
      <c r="BV107" s="156">
        <v>0</v>
      </c>
      <c r="BW107" s="156">
        <v>0</v>
      </c>
      <c r="BX107" s="156">
        <v>0</v>
      </c>
      <c r="BY107" s="156">
        <v>0</v>
      </c>
      <c r="BZ107" s="156">
        <v>0</v>
      </c>
      <c r="CA107" s="156">
        <v>0</v>
      </c>
      <c r="CB107" s="156">
        <v>0</v>
      </c>
      <c r="CC107" s="156">
        <v>0</v>
      </c>
      <c r="CD107" s="156">
        <v>0</v>
      </c>
      <c r="CE107" s="156">
        <v>0</v>
      </c>
      <c r="CF107" s="156">
        <v>1</v>
      </c>
      <c r="CG107" s="156">
        <v>0</v>
      </c>
      <c r="CH107" s="156">
        <v>1</v>
      </c>
      <c r="CI107" s="156">
        <v>0</v>
      </c>
      <c r="CJ107" s="156">
        <v>1</v>
      </c>
      <c r="CK107" s="156">
        <v>0</v>
      </c>
      <c r="CL107" s="156">
        <v>0</v>
      </c>
      <c r="CM107" s="156">
        <v>0</v>
      </c>
      <c r="CN107" s="156">
        <v>0</v>
      </c>
      <c r="CO107" s="156">
        <v>0</v>
      </c>
      <c r="CP107" s="156">
        <v>1</v>
      </c>
      <c r="CQ107" s="156">
        <v>0</v>
      </c>
      <c r="CR107" s="156"/>
      <c r="CS107" s="156">
        <v>1</v>
      </c>
      <c r="CT107" s="156">
        <v>1</v>
      </c>
      <c r="CU107" s="156">
        <v>0</v>
      </c>
      <c r="CV107" s="156">
        <v>0</v>
      </c>
      <c r="CW107" s="156">
        <v>0</v>
      </c>
      <c r="CX107" s="156">
        <v>0</v>
      </c>
      <c r="CY107" s="156">
        <v>0</v>
      </c>
      <c r="CZ107" s="156">
        <v>0</v>
      </c>
      <c r="DA107" s="156"/>
      <c r="DB107" s="156">
        <v>1</v>
      </c>
      <c r="DC107" s="156">
        <v>0</v>
      </c>
      <c r="DD107" s="156">
        <v>1</v>
      </c>
      <c r="DE107" s="156">
        <v>0</v>
      </c>
      <c r="DF107" s="156">
        <v>0</v>
      </c>
      <c r="DG107" s="156">
        <v>0</v>
      </c>
      <c r="DH107" s="156">
        <v>0</v>
      </c>
      <c r="DI107" s="156">
        <v>0</v>
      </c>
      <c r="DJ107" s="156"/>
      <c r="DK107" s="156">
        <v>1</v>
      </c>
      <c r="DL107" s="156">
        <v>0</v>
      </c>
      <c r="DM107" s="156">
        <v>0</v>
      </c>
      <c r="DN107" s="156">
        <v>1</v>
      </c>
      <c r="DO107" s="156">
        <v>0</v>
      </c>
      <c r="DP107" s="156">
        <v>0</v>
      </c>
      <c r="DQ107" s="156">
        <v>0</v>
      </c>
      <c r="DR107" s="156">
        <v>0</v>
      </c>
      <c r="DS107" s="156"/>
      <c r="DT107" s="156">
        <v>1</v>
      </c>
      <c r="DU107" s="156">
        <v>0</v>
      </c>
      <c r="DV107" s="156">
        <v>0</v>
      </c>
      <c r="DW107" s="156">
        <v>0</v>
      </c>
      <c r="DX107" s="156">
        <v>0</v>
      </c>
      <c r="DY107" s="156">
        <v>0</v>
      </c>
      <c r="DZ107" s="156">
        <v>1</v>
      </c>
      <c r="EA107" s="156">
        <v>0</v>
      </c>
      <c r="EB107" s="156"/>
    </row>
    <row r="108" spans="1:132" ht="15" customHeight="1" x14ac:dyDescent="0.15">
      <c r="A108" s="152"/>
      <c r="B108" s="236"/>
      <c r="C108" s="152" t="s">
        <v>852</v>
      </c>
      <c r="D108" s="156">
        <v>66</v>
      </c>
      <c r="E108" s="156">
        <v>1</v>
      </c>
      <c r="F108" s="156">
        <v>1</v>
      </c>
      <c r="G108" s="156">
        <v>1</v>
      </c>
      <c r="H108" s="156">
        <v>1</v>
      </c>
      <c r="I108" s="156">
        <v>2</v>
      </c>
      <c r="J108" s="156">
        <v>9</v>
      </c>
      <c r="K108" s="156">
        <v>17</v>
      </c>
      <c r="L108" s="156">
        <v>16</v>
      </c>
      <c r="M108" s="156">
        <v>14</v>
      </c>
      <c r="N108" s="156">
        <v>2</v>
      </c>
      <c r="O108" s="156">
        <v>2</v>
      </c>
      <c r="P108" s="156">
        <v>66</v>
      </c>
      <c r="Q108" s="156">
        <v>4</v>
      </c>
      <c r="R108" s="156">
        <v>2</v>
      </c>
      <c r="S108" s="156">
        <v>6</v>
      </c>
      <c r="T108" s="156">
        <v>4</v>
      </c>
      <c r="U108" s="156">
        <v>13</v>
      </c>
      <c r="V108" s="156">
        <v>14</v>
      </c>
      <c r="W108" s="156">
        <v>14</v>
      </c>
      <c r="X108" s="156">
        <v>6</v>
      </c>
      <c r="Y108" s="156">
        <v>2</v>
      </c>
      <c r="Z108" s="156">
        <v>1</v>
      </c>
      <c r="AA108" s="156">
        <v>66</v>
      </c>
      <c r="AB108" s="156">
        <v>14</v>
      </c>
      <c r="AC108" s="156">
        <v>1</v>
      </c>
      <c r="AD108" s="156">
        <v>22</v>
      </c>
      <c r="AE108" s="156">
        <v>27</v>
      </c>
      <c r="AF108" s="156">
        <v>2</v>
      </c>
      <c r="AG108" s="156">
        <v>66</v>
      </c>
      <c r="AH108" s="156">
        <v>3</v>
      </c>
      <c r="AI108" s="156">
        <v>1</v>
      </c>
      <c r="AJ108" s="156">
        <v>29</v>
      </c>
      <c r="AK108" s="156">
        <v>33</v>
      </c>
      <c r="AL108" s="156">
        <v>0</v>
      </c>
      <c r="AM108" s="156">
        <v>66</v>
      </c>
      <c r="AN108" s="156">
        <v>0</v>
      </c>
      <c r="AO108" s="156">
        <v>1</v>
      </c>
      <c r="AP108" s="156">
        <v>44</v>
      </c>
      <c r="AQ108" s="156">
        <v>21</v>
      </c>
      <c r="AR108" s="156">
        <v>0</v>
      </c>
      <c r="AS108" s="156">
        <v>66</v>
      </c>
      <c r="AT108" s="156">
        <v>0</v>
      </c>
      <c r="AU108" s="156">
        <v>1</v>
      </c>
      <c r="AV108" s="156">
        <v>41</v>
      </c>
      <c r="AW108" s="156">
        <v>23</v>
      </c>
      <c r="AX108" s="156">
        <v>1</v>
      </c>
      <c r="AY108" s="156">
        <v>66</v>
      </c>
      <c r="AZ108" s="156">
        <v>0</v>
      </c>
      <c r="BA108" s="156">
        <v>1</v>
      </c>
      <c r="BB108" s="156">
        <v>41</v>
      </c>
      <c r="BC108" s="156">
        <v>23</v>
      </c>
      <c r="BD108" s="156">
        <v>1</v>
      </c>
      <c r="BE108" s="156">
        <v>66</v>
      </c>
      <c r="BF108" s="156">
        <v>2</v>
      </c>
      <c r="BG108" s="156">
        <v>30</v>
      </c>
      <c r="BH108" s="156">
        <v>26</v>
      </c>
      <c r="BI108" s="156">
        <v>5</v>
      </c>
      <c r="BJ108" s="156">
        <v>2</v>
      </c>
      <c r="BK108" s="156">
        <v>1</v>
      </c>
      <c r="BL108" s="156">
        <v>66</v>
      </c>
      <c r="BM108" s="156">
        <v>28</v>
      </c>
      <c r="BN108" s="156">
        <v>10</v>
      </c>
      <c r="BO108" s="156">
        <v>6</v>
      </c>
      <c r="BP108" s="156">
        <v>4</v>
      </c>
      <c r="BQ108" s="156">
        <v>0</v>
      </c>
      <c r="BR108" s="156">
        <v>1</v>
      </c>
      <c r="BS108" s="156">
        <v>2</v>
      </c>
      <c r="BT108" s="156">
        <v>1</v>
      </c>
      <c r="BU108" s="156">
        <v>1</v>
      </c>
      <c r="BV108" s="156">
        <v>2</v>
      </c>
      <c r="BW108" s="156">
        <v>3</v>
      </c>
      <c r="BX108" s="156">
        <v>1</v>
      </c>
      <c r="BY108" s="156">
        <v>7</v>
      </c>
      <c r="BZ108" s="156">
        <v>7</v>
      </c>
      <c r="CA108" s="156">
        <v>0</v>
      </c>
      <c r="CB108" s="156">
        <v>2</v>
      </c>
      <c r="CC108" s="156">
        <v>1</v>
      </c>
      <c r="CD108" s="156">
        <v>5</v>
      </c>
      <c r="CE108" s="156">
        <v>7</v>
      </c>
      <c r="CF108" s="156">
        <v>66</v>
      </c>
      <c r="CG108" s="156">
        <v>20</v>
      </c>
      <c r="CH108" s="156">
        <v>43</v>
      </c>
      <c r="CI108" s="156">
        <v>3</v>
      </c>
      <c r="CJ108" s="156">
        <v>66</v>
      </c>
      <c r="CK108" s="156">
        <v>8</v>
      </c>
      <c r="CL108" s="156">
        <v>6</v>
      </c>
      <c r="CM108" s="156">
        <v>4</v>
      </c>
      <c r="CN108" s="156">
        <v>12</v>
      </c>
      <c r="CO108" s="156">
        <v>12</v>
      </c>
      <c r="CP108" s="156">
        <v>10</v>
      </c>
      <c r="CQ108" s="156">
        <v>14</v>
      </c>
      <c r="CR108" s="156"/>
      <c r="CS108" s="156">
        <v>66</v>
      </c>
      <c r="CT108" s="156">
        <v>40</v>
      </c>
      <c r="CU108" s="156">
        <v>0</v>
      </c>
      <c r="CV108" s="156">
        <v>0</v>
      </c>
      <c r="CW108" s="156">
        <v>0</v>
      </c>
      <c r="CX108" s="156">
        <v>4</v>
      </c>
      <c r="CY108" s="156">
        <v>0</v>
      </c>
      <c r="CZ108" s="156">
        <v>22</v>
      </c>
      <c r="DA108" s="156"/>
      <c r="DB108" s="156">
        <v>66</v>
      </c>
      <c r="DC108" s="156">
        <v>16</v>
      </c>
      <c r="DD108" s="156">
        <v>3</v>
      </c>
      <c r="DE108" s="156">
        <v>4</v>
      </c>
      <c r="DF108" s="156">
        <v>7</v>
      </c>
      <c r="DG108" s="156">
        <v>10</v>
      </c>
      <c r="DH108" s="156">
        <v>7</v>
      </c>
      <c r="DI108" s="156">
        <v>19</v>
      </c>
      <c r="DJ108" s="156"/>
      <c r="DK108" s="156">
        <v>66</v>
      </c>
      <c r="DL108" s="156">
        <v>50</v>
      </c>
      <c r="DM108" s="156">
        <v>7</v>
      </c>
      <c r="DN108" s="156">
        <v>5</v>
      </c>
      <c r="DO108" s="156">
        <v>0</v>
      </c>
      <c r="DP108" s="156">
        <v>0</v>
      </c>
      <c r="DQ108" s="156">
        <v>4</v>
      </c>
      <c r="DR108" s="156">
        <v>0</v>
      </c>
      <c r="DS108" s="156"/>
      <c r="DT108" s="156">
        <v>66</v>
      </c>
      <c r="DU108" s="156">
        <v>43</v>
      </c>
      <c r="DV108" s="156">
        <v>19</v>
      </c>
      <c r="DW108" s="156">
        <v>3</v>
      </c>
      <c r="DX108" s="156">
        <v>0</v>
      </c>
      <c r="DY108" s="156">
        <v>0</v>
      </c>
      <c r="DZ108" s="156">
        <v>1</v>
      </c>
      <c r="EA108" s="156">
        <v>0</v>
      </c>
      <c r="EB108" s="156"/>
    </row>
  </sheetData>
  <phoneticPr fontId="1"/>
  <pageMargins left="0.39370078740157483" right="0.39370078740157483" top="0.70866141732283472" bottom="0.39370078740157483" header="0.31496062992125984" footer="0.19685039370078741"/>
  <pageSetup paperSize="9" scale="62" orientation="landscape" horizontalDpi="200" verticalDpi="200" r:id="rId1"/>
  <headerFooter alignWithMargins="0">
    <oddHeader>&amp;R[５．その他]　
&amp;A  (&amp;P/&amp;N)</oddHeader>
  </headerFooter>
  <colBreaks count="9" manualBreakCount="9">
    <brk id="3" max="1048575" man="1"/>
    <brk id="15" max="1048575" man="1"/>
    <brk id="26" max="1048575" man="1"/>
    <brk id="44" min="3" max="53" man="1"/>
    <brk id="63" max="1048575" man="1"/>
    <brk id="83" min="3" max="53" man="1"/>
    <brk id="87" max="1048575" man="1"/>
    <brk id="105" max="1048575" man="1"/>
    <brk id="114" max="104857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
  <sheetViews>
    <sheetView showGridLines="0" view="pageBreakPreview" zoomScale="60" zoomScaleNormal="100" workbookViewId="0"/>
  </sheetViews>
  <sheetFormatPr defaultColWidth="8" defaultRowHeight="15" customHeight="1" x14ac:dyDescent="0.15"/>
  <cols>
    <col min="1" max="1" width="20.42578125" style="114" customWidth="1"/>
    <col min="2" max="2" width="10.85546875" style="114" customWidth="1"/>
    <col min="3" max="3" width="10.28515625" style="114" customWidth="1"/>
    <col min="4" max="13" width="9.7109375" style="114" customWidth="1"/>
    <col min="14" max="16384" width="8" style="114"/>
  </cols>
  <sheetData>
    <row r="1" spans="1:13" ht="15" customHeight="1" x14ac:dyDescent="0.15">
      <c r="D1" s="114" t="s">
        <v>974</v>
      </c>
    </row>
    <row r="3" spans="1:13" s="123" customFormat="1" ht="30" customHeight="1" x14ac:dyDescent="0.15">
      <c r="A3" s="115"/>
      <c r="B3" s="116"/>
      <c r="C3" s="117"/>
      <c r="D3" s="159" t="s">
        <v>835</v>
      </c>
      <c r="E3" s="160" t="s">
        <v>975</v>
      </c>
      <c r="F3" s="160" t="s">
        <v>976</v>
      </c>
      <c r="G3" s="160" t="s">
        <v>977</v>
      </c>
      <c r="H3" s="160" t="s">
        <v>978</v>
      </c>
      <c r="I3" s="160" t="s">
        <v>979</v>
      </c>
      <c r="J3" s="160" t="s">
        <v>980</v>
      </c>
      <c r="K3" s="159" t="s">
        <v>981</v>
      </c>
      <c r="L3" s="159" t="s">
        <v>483</v>
      </c>
      <c r="M3" s="159" t="s">
        <v>982</v>
      </c>
    </row>
    <row r="4" spans="1:13" ht="15" customHeight="1" x14ac:dyDescent="0.15">
      <c r="A4" s="272" t="s">
        <v>983</v>
      </c>
      <c r="B4" s="242" t="s">
        <v>685</v>
      </c>
      <c r="C4" s="273" t="s">
        <v>835</v>
      </c>
      <c r="D4" s="128">
        <f>D50</f>
        <v>577</v>
      </c>
      <c r="E4" s="128">
        <f t="shared" ref="E4:L4" si="0">E50</f>
        <v>53</v>
      </c>
      <c r="F4" s="128">
        <f t="shared" si="0"/>
        <v>125</v>
      </c>
      <c r="G4" s="128">
        <f t="shared" si="0"/>
        <v>97</v>
      </c>
      <c r="H4" s="128">
        <f t="shared" si="0"/>
        <v>49</v>
      </c>
      <c r="I4" s="128">
        <f t="shared" si="0"/>
        <v>22</v>
      </c>
      <c r="J4" s="128">
        <f t="shared" si="0"/>
        <v>8</v>
      </c>
      <c r="K4" s="128">
        <f t="shared" si="0"/>
        <v>14</v>
      </c>
      <c r="L4" s="128">
        <f t="shared" si="0"/>
        <v>209</v>
      </c>
      <c r="M4" s="175">
        <v>12.256277173913046</v>
      </c>
    </row>
    <row r="5" spans="1:13" ht="15" customHeight="1" x14ac:dyDescent="0.15">
      <c r="A5" s="150" t="s">
        <v>984</v>
      </c>
      <c r="B5" s="274"/>
      <c r="C5" s="152"/>
      <c r="D5" s="134">
        <f>IF(SUM(E5:L5)&gt;100,"－",SUM(E5:L5))</f>
        <v>100</v>
      </c>
      <c r="E5" s="133">
        <f t="shared" ref="E5:L5" si="1">E4/$D4*100</f>
        <v>9.1854419410745241</v>
      </c>
      <c r="F5" s="133">
        <f t="shared" si="1"/>
        <v>21.663778162911612</v>
      </c>
      <c r="G5" s="133">
        <f t="shared" si="1"/>
        <v>16.811091854419409</v>
      </c>
      <c r="H5" s="133">
        <f t="shared" si="1"/>
        <v>8.492201039861353</v>
      </c>
      <c r="I5" s="133">
        <f t="shared" si="1"/>
        <v>3.8128249566724435</v>
      </c>
      <c r="J5" s="133">
        <f t="shared" si="1"/>
        <v>1.386481802426343</v>
      </c>
      <c r="K5" s="133">
        <f t="shared" si="1"/>
        <v>2.4263431542461005</v>
      </c>
      <c r="L5" s="133">
        <f t="shared" si="1"/>
        <v>36.221837088388213</v>
      </c>
      <c r="M5" s="134"/>
    </row>
    <row r="6" spans="1:13" ht="15" customHeight="1" x14ac:dyDescent="0.15">
      <c r="A6" s="274"/>
      <c r="B6" s="150"/>
      <c r="C6" s="135" t="s">
        <v>437</v>
      </c>
      <c r="D6" s="128">
        <f>D52</f>
        <v>22</v>
      </c>
      <c r="E6" s="139">
        <f t="shared" ref="E6:L15" si="2">IF($D6=0,0,E52/$D6*100)</f>
        <v>18.181818181818183</v>
      </c>
      <c r="F6" s="139">
        <f t="shared" si="2"/>
        <v>27.27272727272727</v>
      </c>
      <c r="G6" s="139">
        <f t="shared" si="2"/>
        <v>13.636363636363635</v>
      </c>
      <c r="H6" s="139">
        <f t="shared" si="2"/>
        <v>0</v>
      </c>
      <c r="I6" s="139">
        <f t="shared" si="2"/>
        <v>0</v>
      </c>
      <c r="J6" s="139">
        <f t="shared" si="2"/>
        <v>4.5454545454545459</v>
      </c>
      <c r="K6" s="139">
        <f t="shared" si="2"/>
        <v>0</v>
      </c>
      <c r="L6" s="139">
        <f t="shared" si="2"/>
        <v>36.363636363636367</v>
      </c>
      <c r="M6" s="175">
        <v>8.5228571428571431</v>
      </c>
    </row>
    <row r="7" spans="1:13" ht="15" customHeight="1" x14ac:dyDescent="0.15">
      <c r="A7" s="150"/>
      <c r="B7" s="150"/>
      <c r="C7" s="129" t="s">
        <v>985</v>
      </c>
      <c r="D7" s="143">
        <f t="shared" ref="D7:D15" si="3">D53</f>
        <v>65</v>
      </c>
      <c r="E7" s="142">
        <f t="shared" si="2"/>
        <v>26.153846153846157</v>
      </c>
      <c r="F7" s="142">
        <f t="shared" si="2"/>
        <v>35.384615384615387</v>
      </c>
      <c r="G7" s="142">
        <f t="shared" si="2"/>
        <v>9.2307692307692317</v>
      </c>
      <c r="H7" s="142">
        <f t="shared" si="2"/>
        <v>0</v>
      </c>
      <c r="I7" s="142">
        <f t="shared" si="2"/>
        <v>1.5384615384615385</v>
      </c>
      <c r="J7" s="142">
        <f t="shared" si="2"/>
        <v>0</v>
      </c>
      <c r="K7" s="142">
        <f t="shared" si="2"/>
        <v>0</v>
      </c>
      <c r="L7" s="142">
        <f t="shared" si="2"/>
        <v>27.692307692307693</v>
      </c>
      <c r="M7" s="176">
        <v>6.623404255319147</v>
      </c>
    </row>
    <row r="8" spans="1:13" ht="15" customHeight="1" x14ac:dyDescent="0.15">
      <c r="A8" s="150"/>
      <c r="B8" s="150"/>
      <c r="C8" s="129" t="s">
        <v>439</v>
      </c>
      <c r="D8" s="143">
        <f t="shared" si="3"/>
        <v>90</v>
      </c>
      <c r="E8" s="142">
        <f t="shared" si="2"/>
        <v>12.222222222222221</v>
      </c>
      <c r="F8" s="142">
        <f t="shared" si="2"/>
        <v>27.777777777777779</v>
      </c>
      <c r="G8" s="142">
        <f t="shared" si="2"/>
        <v>22.222222222222221</v>
      </c>
      <c r="H8" s="142">
        <f t="shared" si="2"/>
        <v>8.8888888888888893</v>
      </c>
      <c r="I8" s="142">
        <f t="shared" si="2"/>
        <v>1.1111111111111112</v>
      </c>
      <c r="J8" s="142">
        <f t="shared" si="2"/>
        <v>1.1111111111111112</v>
      </c>
      <c r="K8" s="142">
        <f t="shared" si="2"/>
        <v>0</v>
      </c>
      <c r="L8" s="142">
        <f t="shared" si="2"/>
        <v>26.666666666666668</v>
      </c>
      <c r="M8" s="176">
        <v>9.6724242424242419</v>
      </c>
    </row>
    <row r="9" spans="1:13" ht="15" customHeight="1" x14ac:dyDescent="0.15">
      <c r="A9" s="150"/>
      <c r="B9" s="150"/>
      <c r="C9" s="129" t="s">
        <v>440</v>
      </c>
      <c r="D9" s="143">
        <f t="shared" si="3"/>
        <v>67</v>
      </c>
      <c r="E9" s="142">
        <f t="shared" si="2"/>
        <v>4.4776119402985071</v>
      </c>
      <c r="F9" s="142">
        <f t="shared" si="2"/>
        <v>20.8955223880597</v>
      </c>
      <c r="G9" s="142">
        <f t="shared" si="2"/>
        <v>20.8955223880597</v>
      </c>
      <c r="H9" s="142">
        <f t="shared" si="2"/>
        <v>4.4776119402985071</v>
      </c>
      <c r="I9" s="142">
        <f t="shared" si="2"/>
        <v>1.4925373134328357</v>
      </c>
      <c r="J9" s="142">
        <f t="shared" si="2"/>
        <v>1.4925373134328357</v>
      </c>
      <c r="K9" s="142">
        <f t="shared" si="2"/>
        <v>0</v>
      </c>
      <c r="L9" s="142">
        <f t="shared" si="2"/>
        <v>46.268656716417908</v>
      </c>
      <c r="M9" s="176">
        <v>10.873611111111114</v>
      </c>
    </row>
    <row r="10" spans="1:13" ht="15" customHeight="1" x14ac:dyDescent="0.15">
      <c r="A10" s="150"/>
      <c r="B10" s="150"/>
      <c r="C10" s="129" t="s">
        <v>441</v>
      </c>
      <c r="D10" s="143">
        <f t="shared" si="3"/>
        <v>45</v>
      </c>
      <c r="E10" s="142">
        <f t="shared" si="2"/>
        <v>11.111111111111111</v>
      </c>
      <c r="F10" s="142">
        <f t="shared" si="2"/>
        <v>20</v>
      </c>
      <c r="G10" s="142">
        <f t="shared" si="2"/>
        <v>31.111111111111111</v>
      </c>
      <c r="H10" s="142">
        <f t="shared" si="2"/>
        <v>17.777777777777779</v>
      </c>
      <c r="I10" s="142">
        <f t="shared" si="2"/>
        <v>4.4444444444444446</v>
      </c>
      <c r="J10" s="142">
        <f t="shared" si="2"/>
        <v>0</v>
      </c>
      <c r="K10" s="142">
        <f t="shared" si="2"/>
        <v>0</v>
      </c>
      <c r="L10" s="142">
        <f t="shared" si="2"/>
        <v>15.555555555555555</v>
      </c>
      <c r="M10" s="176">
        <v>11.600000000000001</v>
      </c>
    </row>
    <row r="11" spans="1:13" ht="15" customHeight="1" x14ac:dyDescent="0.15">
      <c r="A11" s="150"/>
      <c r="B11" s="150"/>
      <c r="C11" s="129" t="s">
        <v>986</v>
      </c>
      <c r="D11" s="143">
        <f t="shared" si="3"/>
        <v>29</v>
      </c>
      <c r="E11" s="142">
        <f t="shared" si="2"/>
        <v>3.4482758620689653</v>
      </c>
      <c r="F11" s="142">
        <f t="shared" si="2"/>
        <v>24.137931034482758</v>
      </c>
      <c r="G11" s="142">
        <f t="shared" si="2"/>
        <v>17.241379310344829</v>
      </c>
      <c r="H11" s="142">
        <f t="shared" si="2"/>
        <v>17.241379310344829</v>
      </c>
      <c r="I11" s="142">
        <f t="shared" si="2"/>
        <v>10.344827586206897</v>
      </c>
      <c r="J11" s="142">
        <f t="shared" si="2"/>
        <v>0</v>
      </c>
      <c r="K11" s="142">
        <f t="shared" si="2"/>
        <v>6.8965517241379306</v>
      </c>
      <c r="L11" s="142">
        <f t="shared" si="2"/>
        <v>20.689655172413794</v>
      </c>
      <c r="M11" s="176">
        <v>15.434782608695652</v>
      </c>
    </row>
    <row r="12" spans="1:13" ht="15" customHeight="1" x14ac:dyDescent="0.15">
      <c r="A12" s="150"/>
      <c r="B12" s="150"/>
      <c r="C12" s="129" t="s">
        <v>987</v>
      </c>
      <c r="D12" s="143">
        <f t="shared" si="3"/>
        <v>16</v>
      </c>
      <c r="E12" s="142">
        <f t="shared" si="2"/>
        <v>6.25</v>
      </c>
      <c r="F12" s="142">
        <f t="shared" si="2"/>
        <v>18.75</v>
      </c>
      <c r="G12" s="142">
        <f t="shared" si="2"/>
        <v>18.75</v>
      </c>
      <c r="H12" s="142">
        <f t="shared" si="2"/>
        <v>12.5</v>
      </c>
      <c r="I12" s="142">
        <f t="shared" si="2"/>
        <v>6.25</v>
      </c>
      <c r="J12" s="142">
        <f t="shared" si="2"/>
        <v>0</v>
      </c>
      <c r="K12" s="142">
        <f t="shared" si="2"/>
        <v>18.75</v>
      </c>
      <c r="L12" s="142">
        <f t="shared" si="2"/>
        <v>18.75</v>
      </c>
      <c r="M12" s="176">
        <v>16.424615384615386</v>
      </c>
    </row>
    <row r="13" spans="1:13" ht="15" customHeight="1" x14ac:dyDescent="0.15">
      <c r="A13" s="150"/>
      <c r="B13" s="150"/>
      <c r="C13" s="129" t="s">
        <v>988</v>
      </c>
      <c r="D13" s="143">
        <f t="shared" si="3"/>
        <v>10</v>
      </c>
      <c r="E13" s="142">
        <f t="shared" si="2"/>
        <v>10</v>
      </c>
      <c r="F13" s="142">
        <f t="shared" si="2"/>
        <v>20</v>
      </c>
      <c r="G13" s="142">
        <f t="shared" si="2"/>
        <v>10</v>
      </c>
      <c r="H13" s="142">
        <f t="shared" si="2"/>
        <v>0</v>
      </c>
      <c r="I13" s="142">
        <f t="shared" si="2"/>
        <v>20</v>
      </c>
      <c r="J13" s="142">
        <f t="shared" si="2"/>
        <v>20</v>
      </c>
      <c r="K13" s="142">
        <f t="shared" si="2"/>
        <v>0</v>
      </c>
      <c r="L13" s="142">
        <f t="shared" si="2"/>
        <v>20</v>
      </c>
      <c r="M13" s="176">
        <v>15.725</v>
      </c>
    </row>
    <row r="14" spans="1:13" ht="15" customHeight="1" x14ac:dyDescent="0.15">
      <c r="A14" s="150"/>
      <c r="B14" s="150"/>
      <c r="C14" s="129" t="s">
        <v>989</v>
      </c>
      <c r="D14" s="143">
        <f t="shared" si="3"/>
        <v>19</v>
      </c>
      <c r="E14" s="142">
        <f t="shared" si="2"/>
        <v>10.526315789473683</v>
      </c>
      <c r="F14" s="142">
        <f t="shared" si="2"/>
        <v>15.789473684210526</v>
      </c>
      <c r="G14" s="142">
        <f t="shared" si="2"/>
        <v>15.789473684210526</v>
      </c>
      <c r="H14" s="142">
        <f t="shared" si="2"/>
        <v>5.2631578947368416</v>
      </c>
      <c r="I14" s="142">
        <f t="shared" si="2"/>
        <v>15.789473684210526</v>
      </c>
      <c r="J14" s="142">
        <f t="shared" si="2"/>
        <v>0</v>
      </c>
      <c r="K14" s="142">
        <f t="shared" si="2"/>
        <v>21.052631578947366</v>
      </c>
      <c r="L14" s="142">
        <f t="shared" si="2"/>
        <v>15.789473684210526</v>
      </c>
      <c r="M14" s="176">
        <v>27.491249999999994</v>
      </c>
    </row>
    <row r="15" spans="1:13" ht="15" customHeight="1" x14ac:dyDescent="0.15">
      <c r="A15" s="150"/>
      <c r="B15" s="236"/>
      <c r="C15" s="130" t="s">
        <v>332</v>
      </c>
      <c r="D15" s="147">
        <f t="shared" si="3"/>
        <v>214</v>
      </c>
      <c r="E15" s="133">
        <f t="shared" si="2"/>
        <v>3.7383177570093453</v>
      </c>
      <c r="F15" s="133">
        <f t="shared" si="2"/>
        <v>15.420560747663551</v>
      </c>
      <c r="G15" s="133">
        <f t="shared" si="2"/>
        <v>13.084112149532709</v>
      </c>
      <c r="H15" s="133">
        <f t="shared" si="2"/>
        <v>10.2803738317757</v>
      </c>
      <c r="I15" s="133">
        <f t="shared" si="2"/>
        <v>3.7383177570093453</v>
      </c>
      <c r="J15" s="133">
        <f t="shared" si="2"/>
        <v>1.4018691588785046</v>
      </c>
      <c r="K15" s="133">
        <f t="shared" si="2"/>
        <v>2.3364485981308412</v>
      </c>
      <c r="L15" s="133">
        <f t="shared" si="2"/>
        <v>50</v>
      </c>
      <c r="M15" s="134">
        <v>13.783925233644856</v>
      </c>
    </row>
    <row r="16" spans="1:13" ht="15" customHeight="1" x14ac:dyDescent="0.15">
      <c r="A16" s="150"/>
      <c r="B16" s="272" t="s">
        <v>990</v>
      </c>
      <c r="C16" s="273" t="s">
        <v>835</v>
      </c>
      <c r="D16" s="128">
        <f>D62</f>
        <v>57</v>
      </c>
      <c r="E16" s="128">
        <f t="shared" ref="E16:L16" si="4">E62</f>
        <v>0</v>
      </c>
      <c r="F16" s="128">
        <f t="shared" si="4"/>
        <v>9</v>
      </c>
      <c r="G16" s="128">
        <f t="shared" si="4"/>
        <v>11</v>
      </c>
      <c r="H16" s="128">
        <f t="shared" si="4"/>
        <v>5</v>
      </c>
      <c r="I16" s="128">
        <f t="shared" si="4"/>
        <v>3</v>
      </c>
      <c r="J16" s="128">
        <f t="shared" si="4"/>
        <v>0</v>
      </c>
      <c r="K16" s="128">
        <f t="shared" si="4"/>
        <v>4</v>
      </c>
      <c r="L16" s="128">
        <f t="shared" si="4"/>
        <v>25</v>
      </c>
      <c r="M16" s="175">
        <v>18.036562500000002</v>
      </c>
    </row>
    <row r="17" spans="1:13" ht="15" customHeight="1" x14ac:dyDescent="0.15">
      <c r="A17" s="150"/>
      <c r="B17" s="150" t="s">
        <v>991</v>
      </c>
      <c r="C17" s="152"/>
      <c r="D17" s="134">
        <f>IF(SUM(E17:L17)&gt;100,"－",SUM(E17:L17))</f>
        <v>100</v>
      </c>
      <c r="E17" s="133">
        <f t="shared" ref="E17:L17" si="5">E16/$D16*100</f>
        <v>0</v>
      </c>
      <c r="F17" s="133">
        <f t="shared" si="5"/>
        <v>15.789473684210526</v>
      </c>
      <c r="G17" s="133">
        <f t="shared" si="5"/>
        <v>19.298245614035086</v>
      </c>
      <c r="H17" s="133">
        <f t="shared" si="5"/>
        <v>8.7719298245614024</v>
      </c>
      <c r="I17" s="133">
        <f t="shared" si="5"/>
        <v>5.2631578947368416</v>
      </c>
      <c r="J17" s="133">
        <f t="shared" si="5"/>
        <v>0</v>
      </c>
      <c r="K17" s="133">
        <f t="shared" si="5"/>
        <v>7.0175438596491224</v>
      </c>
      <c r="L17" s="133">
        <f t="shared" si="5"/>
        <v>43.859649122807014</v>
      </c>
      <c r="M17" s="134"/>
    </row>
    <row r="18" spans="1:13" ht="15" customHeight="1" x14ac:dyDescent="0.15">
      <c r="A18" s="150"/>
      <c r="B18" s="150" t="s">
        <v>992</v>
      </c>
      <c r="C18" s="135" t="s">
        <v>437</v>
      </c>
      <c r="D18" s="128">
        <f>D64</f>
        <v>6</v>
      </c>
      <c r="E18" s="139">
        <f t="shared" ref="E18:L27" si="6">IF($D18=0,0,E64/$D18*100)</f>
        <v>0</v>
      </c>
      <c r="F18" s="139">
        <f t="shared" si="6"/>
        <v>0</v>
      </c>
      <c r="G18" s="139">
        <f t="shared" si="6"/>
        <v>50</v>
      </c>
      <c r="H18" s="139">
        <f t="shared" si="6"/>
        <v>0</v>
      </c>
      <c r="I18" s="139">
        <f t="shared" si="6"/>
        <v>16.666666666666664</v>
      </c>
      <c r="J18" s="139">
        <f t="shared" si="6"/>
        <v>0</v>
      </c>
      <c r="K18" s="139">
        <f t="shared" si="6"/>
        <v>0</v>
      </c>
      <c r="L18" s="139">
        <f t="shared" si="6"/>
        <v>33.333333333333329</v>
      </c>
      <c r="M18" s="175">
        <v>15.270000000000003</v>
      </c>
    </row>
    <row r="19" spans="1:13" ht="15" customHeight="1" x14ac:dyDescent="0.15">
      <c r="A19" s="150"/>
      <c r="B19" s="275" t="s">
        <v>993</v>
      </c>
      <c r="C19" s="129" t="s">
        <v>985</v>
      </c>
      <c r="D19" s="143">
        <f t="shared" ref="D19:D27" si="7">D65</f>
        <v>8</v>
      </c>
      <c r="E19" s="142">
        <f t="shared" si="6"/>
        <v>0</v>
      </c>
      <c r="F19" s="142">
        <f t="shared" si="6"/>
        <v>25</v>
      </c>
      <c r="G19" s="142">
        <f t="shared" si="6"/>
        <v>12.5</v>
      </c>
      <c r="H19" s="142">
        <f t="shared" si="6"/>
        <v>12.5</v>
      </c>
      <c r="I19" s="142">
        <f t="shared" si="6"/>
        <v>12.5</v>
      </c>
      <c r="J19" s="142">
        <f t="shared" si="6"/>
        <v>0</v>
      </c>
      <c r="K19" s="142">
        <f t="shared" si="6"/>
        <v>0</v>
      </c>
      <c r="L19" s="142">
        <f t="shared" si="6"/>
        <v>37.5</v>
      </c>
      <c r="M19" s="176">
        <v>13.780000000000001</v>
      </c>
    </row>
    <row r="20" spans="1:13" ht="15" customHeight="1" x14ac:dyDescent="0.15">
      <c r="A20" s="150"/>
      <c r="B20" s="150"/>
      <c r="C20" s="129" t="s">
        <v>439</v>
      </c>
      <c r="D20" s="143">
        <f t="shared" si="7"/>
        <v>8</v>
      </c>
      <c r="E20" s="142">
        <f t="shared" si="6"/>
        <v>0</v>
      </c>
      <c r="F20" s="142">
        <f t="shared" si="6"/>
        <v>50</v>
      </c>
      <c r="G20" s="142">
        <f t="shared" si="6"/>
        <v>37.5</v>
      </c>
      <c r="H20" s="142">
        <f t="shared" si="6"/>
        <v>0</v>
      </c>
      <c r="I20" s="142">
        <f t="shared" si="6"/>
        <v>0</v>
      </c>
      <c r="J20" s="142">
        <f t="shared" si="6"/>
        <v>0</v>
      </c>
      <c r="K20" s="142">
        <f t="shared" si="6"/>
        <v>0</v>
      </c>
      <c r="L20" s="142">
        <f t="shared" si="6"/>
        <v>12.5</v>
      </c>
      <c r="M20" s="176">
        <v>9.4699999999999989</v>
      </c>
    </row>
    <row r="21" spans="1:13" ht="15" customHeight="1" x14ac:dyDescent="0.15">
      <c r="A21" s="150"/>
      <c r="B21" s="150"/>
      <c r="C21" s="129" t="s">
        <v>440</v>
      </c>
      <c r="D21" s="143">
        <f t="shared" si="7"/>
        <v>5</v>
      </c>
      <c r="E21" s="142">
        <f t="shared" si="6"/>
        <v>0</v>
      </c>
      <c r="F21" s="142">
        <f t="shared" si="6"/>
        <v>0</v>
      </c>
      <c r="G21" s="142">
        <f t="shared" si="6"/>
        <v>60</v>
      </c>
      <c r="H21" s="142">
        <f t="shared" si="6"/>
        <v>0</v>
      </c>
      <c r="I21" s="142">
        <f t="shared" si="6"/>
        <v>0</v>
      </c>
      <c r="J21" s="142">
        <f t="shared" si="6"/>
        <v>0</v>
      </c>
      <c r="K21" s="142">
        <f t="shared" si="6"/>
        <v>0</v>
      </c>
      <c r="L21" s="142">
        <f t="shared" si="6"/>
        <v>40</v>
      </c>
      <c r="M21" s="176">
        <v>13.266666666666666</v>
      </c>
    </row>
    <row r="22" spans="1:13" ht="15" customHeight="1" x14ac:dyDescent="0.15">
      <c r="A22" s="150"/>
      <c r="B22" s="150"/>
      <c r="C22" s="129" t="s">
        <v>441</v>
      </c>
      <c r="D22" s="143">
        <f t="shared" si="7"/>
        <v>1</v>
      </c>
      <c r="E22" s="142">
        <f t="shared" si="6"/>
        <v>0</v>
      </c>
      <c r="F22" s="142">
        <f t="shared" si="6"/>
        <v>0</v>
      </c>
      <c r="G22" s="142">
        <f t="shared" si="6"/>
        <v>0</v>
      </c>
      <c r="H22" s="142">
        <f t="shared" si="6"/>
        <v>0</v>
      </c>
      <c r="I22" s="142">
        <f t="shared" si="6"/>
        <v>0</v>
      </c>
      <c r="J22" s="142">
        <f t="shared" si="6"/>
        <v>0</v>
      </c>
      <c r="K22" s="142">
        <f t="shared" si="6"/>
        <v>0</v>
      </c>
      <c r="L22" s="142">
        <f t="shared" si="6"/>
        <v>100</v>
      </c>
      <c r="M22" s="176" t="s">
        <v>955</v>
      </c>
    </row>
    <row r="23" spans="1:13" ht="15" customHeight="1" x14ac:dyDescent="0.15">
      <c r="A23" s="150"/>
      <c r="B23" s="150"/>
      <c r="C23" s="129" t="s">
        <v>986</v>
      </c>
      <c r="D23" s="143">
        <f t="shared" si="7"/>
        <v>4</v>
      </c>
      <c r="E23" s="142">
        <f t="shared" si="6"/>
        <v>0</v>
      </c>
      <c r="F23" s="142">
        <f t="shared" si="6"/>
        <v>0</v>
      </c>
      <c r="G23" s="142">
        <f t="shared" si="6"/>
        <v>0</v>
      </c>
      <c r="H23" s="142">
        <f t="shared" si="6"/>
        <v>25</v>
      </c>
      <c r="I23" s="142">
        <f t="shared" si="6"/>
        <v>25</v>
      </c>
      <c r="J23" s="142">
        <f t="shared" si="6"/>
        <v>0</v>
      </c>
      <c r="K23" s="142">
        <f t="shared" si="6"/>
        <v>25</v>
      </c>
      <c r="L23" s="142">
        <f t="shared" si="6"/>
        <v>25</v>
      </c>
      <c r="M23" s="176">
        <v>27.7</v>
      </c>
    </row>
    <row r="24" spans="1:13" ht="15" customHeight="1" x14ac:dyDescent="0.15">
      <c r="A24" s="150"/>
      <c r="B24" s="150"/>
      <c r="C24" s="129" t="s">
        <v>987</v>
      </c>
      <c r="D24" s="143">
        <f t="shared" si="7"/>
        <v>0</v>
      </c>
      <c r="E24" s="142">
        <f t="shared" si="6"/>
        <v>0</v>
      </c>
      <c r="F24" s="142">
        <f t="shared" si="6"/>
        <v>0</v>
      </c>
      <c r="G24" s="142">
        <f t="shared" si="6"/>
        <v>0</v>
      </c>
      <c r="H24" s="142">
        <f t="shared" si="6"/>
        <v>0</v>
      </c>
      <c r="I24" s="142">
        <f t="shared" si="6"/>
        <v>0</v>
      </c>
      <c r="J24" s="142">
        <f t="shared" si="6"/>
        <v>0</v>
      </c>
      <c r="K24" s="142">
        <f t="shared" si="6"/>
        <v>0</v>
      </c>
      <c r="L24" s="142">
        <f t="shared" si="6"/>
        <v>0</v>
      </c>
      <c r="M24" s="176" t="s">
        <v>955</v>
      </c>
    </row>
    <row r="25" spans="1:13" ht="15" customHeight="1" x14ac:dyDescent="0.15">
      <c r="A25" s="150"/>
      <c r="B25" s="150"/>
      <c r="C25" s="129" t="s">
        <v>988</v>
      </c>
      <c r="D25" s="143">
        <f t="shared" si="7"/>
        <v>0</v>
      </c>
      <c r="E25" s="142">
        <f t="shared" si="6"/>
        <v>0</v>
      </c>
      <c r="F25" s="142">
        <f t="shared" si="6"/>
        <v>0</v>
      </c>
      <c r="G25" s="142">
        <f t="shared" si="6"/>
        <v>0</v>
      </c>
      <c r="H25" s="142">
        <f t="shared" si="6"/>
        <v>0</v>
      </c>
      <c r="I25" s="142">
        <f t="shared" si="6"/>
        <v>0</v>
      </c>
      <c r="J25" s="142">
        <f t="shared" si="6"/>
        <v>0</v>
      </c>
      <c r="K25" s="142">
        <f t="shared" si="6"/>
        <v>0</v>
      </c>
      <c r="L25" s="142">
        <f t="shared" si="6"/>
        <v>0</v>
      </c>
      <c r="M25" s="176" t="s">
        <v>955</v>
      </c>
    </row>
    <row r="26" spans="1:13" ht="15" customHeight="1" x14ac:dyDescent="0.15">
      <c r="A26" s="150"/>
      <c r="B26" s="150"/>
      <c r="C26" s="129" t="s">
        <v>989</v>
      </c>
      <c r="D26" s="143">
        <f t="shared" si="7"/>
        <v>2</v>
      </c>
      <c r="E26" s="142">
        <f t="shared" si="6"/>
        <v>0</v>
      </c>
      <c r="F26" s="142">
        <f t="shared" si="6"/>
        <v>0</v>
      </c>
      <c r="G26" s="142">
        <f t="shared" si="6"/>
        <v>0</v>
      </c>
      <c r="H26" s="142">
        <f t="shared" si="6"/>
        <v>0</v>
      </c>
      <c r="I26" s="142">
        <f t="shared" si="6"/>
        <v>0</v>
      </c>
      <c r="J26" s="142">
        <f t="shared" si="6"/>
        <v>0</v>
      </c>
      <c r="K26" s="142">
        <f t="shared" si="6"/>
        <v>50</v>
      </c>
      <c r="L26" s="142">
        <f t="shared" si="6"/>
        <v>50</v>
      </c>
      <c r="M26" s="176">
        <v>74.099999999999994</v>
      </c>
    </row>
    <row r="27" spans="1:13" ht="15" customHeight="1" x14ac:dyDescent="0.15">
      <c r="A27" s="150"/>
      <c r="B27" s="236"/>
      <c r="C27" s="130" t="s">
        <v>332</v>
      </c>
      <c r="D27" s="147">
        <f t="shared" si="7"/>
        <v>23</v>
      </c>
      <c r="E27" s="133">
        <f t="shared" si="6"/>
        <v>0</v>
      </c>
      <c r="F27" s="133">
        <f t="shared" si="6"/>
        <v>13.043478260869565</v>
      </c>
      <c r="G27" s="133">
        <f t="shared" si="6"/>
        <v>4.3478260869565215</v>
      </c>
      <c r="H27" s="133">
        <f t="shared" si="6"/>
        <v>13.043478260869565</v>
      </c>
      <c r="I27" s="133">
        <f t="shared" si="6"/>
        <v>0</v>
      </c>
      <c r="J27" s="133">
        <f t="shared" si="6"/>
        <v>0</v>
      </c>
      <c r="K27" s="133">
        <f t="shared" si="6"/>
        <v>8.695652173913043</v>
      </c>
      <c r="L27" s="133">
        <f t="shared" si="6"/>
        <v>60.869565217391312</v>
      </c>
      <c r="M27" s="134">
        <v>20.433333333333334</v>
      </c>
    </row>
    <row r="28" spans="1:13" ht="15" customHeight="1" x14ac:dyDescent="0.15">
      <c r="A28" s="150"/>
      <c r="B28" s="272" t="s">
        <v>956</v>
      </c>
      <c r="C28" s="273" t="s">
        <v>835</v>
      </c>
      <c r="D28" s="128">
        <f>D74</f>
        <v>503</v>
      </c>
      <c r="E28" s="128">
        <f t="shared" ref="E28:L28" si="8">E74</f>
        <v>46</v>
      </c>
      <c r="F28" s="128">
        <f t="shared" si="8"/>
        <v>153</v>
      </c>
      <c r="G28" s="128">
        <f t="shared" si="8"/>
        <v>91</v>
      </c>
      <c r="H28" s="128">
        <f t="shared" si="8"/>
        <v>23</v>
      </c>
      <c r="I28" s="128">
        <f t="shared" si="8"/>
        <v>5</v>
      </c>
      <c r="J28" s="128">
        <f t="shared" si="8"/>
        <v>5</v>
      </c>
      <c r="K28" s="128">
        <f t="shared" si="8"/>
        <v>3</v>
      </c>
      <c r="L28" s="128">
        <f t="shared" si="8"/>
        <v>177</v>
      </c>
      <c r="M28" s="175">
        <v>9.442852760736189</v>
      </c>
    </row>
    <row r="29" spans="1:13" ht="15" customHeight="1" x14ac:dyDescent="0.15">
      <c r="A29" s="150"/>
      <c r="B29" s="244"/>
      <c r="C29" s="152"/>
      <c r="D29" s="134">
        <f>IF(SUM(E29:L29)&gt;100,"－",SUM(E29:L29))</f>
        <v>100</v>
      </c>
      <c r="E29" s="133">
        <f t="shared" ref="E29:L29" si="9">E28/$D28*100</f>
        <v>9.1451292246520879</v>
      </c>
      <c r="F29" s="133">
        <f t="shared" si="9"/>
        <v>30.417495029821072</v>
      </c>
      <c r="G29" s="133">
        <f t="shared" si="9"/>
        <v>18.091451292246521</v>
      </c>
      <c r="H29" s="133">
        <f t="shared" si="9"/>
        <v>4.5725646123260439</v>
      </c>
      <c r="I29" s="133">
        <f t="shared" si="9"/>
        <v>0.99403578528827041</v>
      </c>
      <c r="J29" s="133">
        <f t="shared" si="9"/>
        <v>0.99403578528827041</v>
      </c>
      <c r="K29" s="133">
        <f t="shared" si="9"/>
        <v>0.59642147117296218</v>
      </c>
      <c r="L29" s="133">
        <f t="shared" si="9"/>
        <v>35.188866799204774</v>
      </c>
      <c r="M29" s="134"/>
    </row>
    <row r="30" spans="1:13" ht="15" customHeight="1" x14ac:dyDescent="0.15">
      <c r="A30" s="150"/>
      <c r="B30" s="150"/>
      <c r="C30" s="135" t="s">
        <v>437</v>
      </c>
      <c r="D30" s="128">
        <f t="shared" ref="D30:D46" si="10">D76</f>
        <v>7</v>
      </c>
      <c r="E30" s="139">
        <f t="shared" ref="E30:L45" si="11">IF($D30=0,0,E76/$D30*100)</f>
        <v>14.285714285714285</v>
      </c>
      <c r="F30" s="139">
        <f t="shared" si="11"/>
        <v>14.285714285714285</v>
      </c>
      <c r="G30" s="139">
        <f t="shared" si="11"/>
        <v>28.571428571428569</v>
      </c>
      <c r="H30" s="139">
        <f t="shared" si="11"/>
        <v>0</v>
      </c>
      <c r="I30" s="139">
        <f t="shared" si="11"/>
        <v>0</v>
      </c>
      <c r="J30" s="139">
        <f t="shared" si="11"/>
        <v>0</v>
      </c>
      <c r="K30" s="139">
        <f t="shared" si="11"/>
        <v>0</v>
      </c>
      <c r="L30" s="139">
        <f t="shared" si="11"/>
        <v>42.857142857142854</v>
      </c>
      <c r="M30" s="175">
        <v>8.375</v>
      </c>
    </row>
    <row r="31" spans="1:13" ht="15" customHeight="1" x14ac:dyDescent="0.15">
      <c r="A31" s="274"/>
      <c r="B31" s="274"/>
      <c r="C31" s="129" t="s">
        <v>985</v>
      </c>
      <c r="D31" s="143">
        <f t="shared" si="10"/>
        <v>54</v>
      </c>
      <c r="E31" s="142">
        <f t="shared" si="11"/>
        <v>24.074074074074073</v>
      </c>
      <c r="F31" s="142">
        <f t="shared" si="11"/>
        <v>25.925925925925924</v>
      </c>
      <c r="G31" s="142">
        <f t="shared" si="11"/>
        <v>11.111111111111111</v>
      </c>
      <c r="H31" s="142">
        <f t="shared" si="11"/>
        <v>0</v>
      </c>
      <c r="I31" s="142">
        <f t="shared" si="11"/>
        <v>0</v>
      </c>
      <c r="J31" s="142">
        <f t="shared" si="11"/>
        <v>0</v>
      </c>
      <c r="K31" s="142">
        <f t="shared" si="11"/>
        <v>0</v>
      </c>
      <c r="L31" s="142">
        <f t="shared" si="11"/>
        <v>38.888888888888893</v>
      </c>
      <c r="M31" s="176">
        <v>6.5454545454545441</v>
      </c>
    </row>
    <row r="32" spans="1:13" ht="15" customHeight="1" x14ac:dyDescent="0.15">
      <c r="A32" s="150"/>
      <c r="B32" s="150"/>
      <c r="C32" s="129" t="s">
        <v>439</v>
      </c>
      <c r="D32" s="143">
        <f t="shared" si="10"/>
        <v>93</v>
      </c>
      <c r="E32" s="142">
        <f t="shared" si="11"/>
        <v>16.129032258064516</v>
      </c>
      <c r="F32" s="142">
        <f t="shared" si="11"/>
        <v>39.784946236559136</v>
      </c>
      <c r="G32" s="142">
        <f t="shared" si="11"/>
        <v>10.75268817204301</v>
      </c>
      <c r="H32" s="142">
        <f t="shared" si="11"/>
        <v>2.1505376344086025</v>
      </c>
      <c r="I32" s="142">
        <f t="shared" si="11"/>
        <v>0</v>
      </c>
      <c r="J32" s="142">
        <f t="shared" si="11"/>
        <v>0</v>
      </c>
      <c r="K32" s="142">
        <f t="shared" si="11"/>
        <v>1.0752688172043012</v>
      </c>
      <c r="L32" s="142">
        <f t="shared" si="11"/>
        <v>30.107526881720432</v>
      </c>
      <c r="M32" s="176">
        <v>7.4649230769230757</v>
      </c>
    </row>
    <row r="33" spans="1:13" ht="15" customHeight="1" x14ac:dyDescent="0.15">
      <c r="A33" s="150"/>
      <c r="B33" s="150"/>
      <c r="C33" s="129" t="s">
        <v>440</v>
      </c>
      <c r="D33" s="143">
        <f t="shared" si="10"/>
        <v>98</v>
      </c>
      <c r="E33" s="142">
        <f t="shared" si="11"/>
        <v>10.204081632653061</v>
      </c>
      <c r="F33" s="142">
        <f t="shared" si="11"/>
        <v>39.795918367346935</v>
      </c>
      <c r="G33" s="142">
        <f t="shared" si="11"/>
        <v>12.244897959183673</v>
      </c>
      <c r="H33" s="142">
        <f t="shared" si="11"/>
        <v>5.1020408163265305</v>
      </c>
      <c r="I33" s="142">
        <f t="shared" si="11"/>
        <v>2.0408163265306123</v>
      </c>
      <c r="J33" s="142">
        <f t="shared" si="11"/>
        <v>1.0204081632653061</v>
      </c>
      <c r="K33" s="142">
        <f t="shared" si="11"/>
        <v>0</v>
      </c>
      <c r="L33" s="142">
        <f t="shared" si="11"/>
        <v>29.591836734693878</v>
      </c>
      <c r="M33" s="176">
        <v>8.8172463768115961</v>
      </c>
    </row>
    <row r="34" spans="1:13" ht="15" customHeight="1" x14ac:dyDescent="0.15">
      <c r="A34" s="150"/>
      <c r="B34" s="150"/>
      <c r="C34" s="129" t="s">
        <v>441</v>
      </c>
      <c r="D34" s="143">
        <f t="shared" si="10"/>
        <v>50</v>
      </c>
      <c r="E34" s="142">
        <f t="shared" si="11"/>
        <v>0</v>
      </c>
      <c r="F34" s="142">
        <f t="shared" si="11"/>
        <v>36</v>
      </c>
      <c r="G34" s="142">
        <f t="shared" si="11"/>
        <v>30</v>
      </c>
      <c r="H34" s="142">
        <f t="shared" si="11"/>
        <v>8</v>
      </c>
      <c r="I34" s="142">
        <f t="shared" si="11"/>
        <v>2</v>
      </c>
      <c r="J34" s="142">
        <f t="shared" si="11"/>
        <v>0</v>
      </c>
      <c r="K34" s="142">
        <f t="shared" si="11"/>
        <v>0</v>
      </c>
      <c r="L34" s="142">
        <f t="shared" si="11"/>
        <v>24</v>
      </c>
      <c r="M34" s="176">
        <v>10.637368421052631</v>
      </c>
    </row>
    <row r="35" spans="1:13" ht="15" customHeight="1" x14ac:dyDescent="0.15">
      <c r="A35" s="150"/>
      <c r="B35" s="150"/>
      <c r="C35" s="129" t="s">
        <v>986</v>
      </c>
      <c r="D35" s="143">
        <f t="shared" si="10"/>
        <v>26</v>
      </c>
      <c r="E35" s="142">
        <f t="shared" si="11"/>
        <v>3.8461538461538463</v>
      </c>
      <c r="F35" s="142">
        <f t="shared" si="11"/>
        <v>30.76923076923077</v>
      </c>
      <c r="G35" s="142">
        <f t="shared" si="11"/>
        <v>34.615384615384613</v>
      </c>
      <c r="H35" s="142">
        <f t="shared" si="11"/>
        <v>7.6923076923076925</v>
      </c>
      <c r="I35" s="142">
        <f t="shared" si="11"/>
        <v>0</v>
      </c>
      <c r="J35" s="142">
        <f t="shared" si="11"/>
        <v>0</v>
      </c>
      <c r="K35" s="142">
        <f t="shared" si="11"/>
        <v>0</v>
      </c>
      <c r="L35" s="142">
        <f t="shared" si="11"/>
        <v>23.076923076923077</v>
      </c>
      <c r="M35" s="176">
        <v>10.679</v>
      </c>
    </row>
    <row r="36" spans="1:13" ht="15" customHeight="1" x14ac:dyDescent="0.15">
      <c r="A36" s="150"/>
      <c r="B36" s="150"/>
      <c r="C36" s="129" t="s">
        <v>987</v>
      </c>
      <c r="D36" s="143">
        <f t="shared" si="10"/>
        <v>23</v>
      </c>
      <c r="E36" s="142">
        <f t="shared" si="11"/>
        <v>0</v>
      </c>
      <c r="F36" s="142">
        <f t="shared" si="11"/>
        <v>30.434782608695656</v>
      </c>
      <c r="G36" s="142">
        <f t="shared" si="11"/>
        <v>34.782608695652172</v>
      </c>
      <c r="H36" s="142">
        <f t="shared" si="11"/>
        <v>8.695652173913043</v>
      </c>
      <c r="I36" s="142">
        <f t="shared" si="11"/>
        <v>0</v>
      </c>
      <c r="J36" s="142">
        <f t="shared" si="11"/>
        <v>0</v>
      </c>
      <c r="K36" s="142">
        <f t="shared" si="11"/>
        <v>0</v>
      </c>
      <c r="L36" s="142">
        <f t="shared" si="11"/>
        <v>26.086956521739129</v>
      </c>
      <c r="M36" s="176">
        <v>10.588235294117645</v>
      </c>
    </row>
    <row r="37" spans="1:13" ht="15" customHeight="1" x14ac:dyDescent="0.15">
      <c r="A37" s="150"/>
      <c r="B37" s="150"/>
      <c r="C37" s="129" t="s">
        <v>988</v>
      </c>
      <c r="D37" s="143">
        <f t="shared" si="10"/>
        <v>13</v>
      </c>
      <c r="E37" s="142">
        <f t="shared" si="11"/>
        <v>7.6923076923076925</v>
      </c>
      <c r="F37" s="142">
        <f t="shared" si="11"/>
        <v>38.461538461538467</v>
      </c>
      <c r="G37" s="142">
        <f t="shared" si="11"/>
        <v>46.153846153846153</v>
      </c>
      <c r="H37" s="142">
        <f t="shared" si="11"/>
        <v>0</v>
      </c>
      <c r="I37" s="142">
        <f t="shared" si="11"/>
        <v>0</v>
      </c>
      <c r="J37" s="142">
        <f t="shared" si="11"/>
        <v>0</v>
      </c>
      <c r="K37" s="142">
        <f t="shared" si="11"/>
        <v>0</v>
      </c>
      <c r="L37" s="142">
        <f t="shared" si="11"/>
        <v>7.6923076923076925</v>
      </c>
      <c r="M37" s="176">
        <v>9.4166666666666661</v>
      </c>
    </row>
    <row r="38" spans="1:13" ht="15" customHeight="1" x14ac:dyDescent="0.15">
      <c r="A38" s="150"/>
      <c r="B38" s="150"/>
      <c r="C38" s="129" t="s">
        <v>989</v>
      </c>
      <c r="D38" s="143">
        <f t="shared" si="10"/>
        <v>41</v>
      </c>
      <c r="E38" s="142">
        <f t="shared" si="11"/>
        <v>0</v>
      </c>
      <c r="F38" s="142">
        <f t="shared" si="11"/>
        <v>17.073170731707318</v>
      </c>
      <c r="G38" s="142">
        <f t="shared" si="11"/>
        <v>34.146341463414636</v>
      </c>
      <c r="H38" s="142">
        <f t="shared" si="11"/>
        <v>7.3170731707317067</v>
      </c>
      <c r="I38" s="142">
        <f t="shared" si="11"/>
        <v>4.8780487804878048</v>
      </c>
      <c r="J38" s="142">
        <f t="shared" si="11"/>
        <v>4.8780487804878048</v>
      </c>
      <c r="K38" s="142">
        <f t="shared" si="11"/>
        <v>4.8780487804878048</v>
      </c>
      <c r="L38" s="142">
        <f t="shared" si="11"/>
        <v>26.829268292682929</v>
      </c>
      <c r="M38" s="176">
        <v>14.669</v>
      </c>
    </row>
    <row r="39" spans="1:13" ht="15" customHeight="1" x14ac:dyDescent="0.15">
      <c r="A39" s="152"/>
      <c r="B39" s="236"/>
      <c r="C39" s="130" t="s">
        <v>332</v>
      </c>
      <c r="D39" s="147">
        <f t="shared" si="10"/>
        <v>98</v>
      </c>
      <c r="E39" s="133">
        <f t="shared" si="11"/>
        <v>5.1020408163265305</v>
      </c>
      <c r="F39" s="133">
        <f t="shared" si="11"/>
        <v>17.346938775510203</v>
      </c>
      <c r="G39" s="133">
        <f t="shared" si="11"/>
        <v>9.183673469387756</v>
      </c>
      <c r="H39" s="133">
        <f t="shared" si="11"/>
        <v>5.1020408163265305</v>
      </c>
      <c r="I39" s="133">
        <f t="shared" si="11"/>
        <v>0</v>
      </c>
      <c r="J39" s="133">
        <f t="shared" si="11"/>
        <v>2.0408163265306123</v>
      </c>
      <c r="K39" s="133">
        <f t="shared" si="11"/>
        <v>0</v>
      </c>
      <c r="L39" s="133">
        <f t="shared" si="11"/>
        <v>61.224489795918366</v>
      </c>
      <c r="M39" s="134">
        <v>10.115526315789474</v>
      </c>
    </row>
    <row r="40" spans="1:13" ht="15" customHeight="1" x14ac:dyDescent="0.15">
      <c r="A40" s="150" t="s">
        <v>994</v>
      </c>
      <c r="B40" s="150" t="s">
        <v>956</v>
      </c>
      <c r="C40" s="129" t="s">
        <v>437</v>
      </c>
      <c r="D40" s="143">
        <f t="shared" si="10"/>
        <v>6</v>
      </c>
      <c r="E40" s="142">
        <f t="shared" si="11"/>
        <v>0</v>
      </c>
      <c r="F40" s="142">
        <f t="shared" si="11"/>
        <v>66.666666666666657</v>
      </c>
      <c r="G40" s="142">
        <f t="shared" si="11"/>
        <v>16.666666666666664</v>
      </c>
      <c r="H40" s="142">
        <f t="shared" si="11"/>
        <v>0</v>
      </c>
      <c r="I40" s="142">
        <f t="shared" si="11"/>
        <v>0</v>
      </c>
      <c r="J40" s="142">
        <f t="shared" si="11"/>
        <v>0</v>
      </c>
      <c r="K40" s="142">
        <f t="shared" si="11"/>
        <v>0</v>
      </c>
      <c r="L40" s="142">
        <f t="shared" si="11"/>
        <v>16.666666666666664</v>
      </c>
      <c r="M40" s="176">
        <v>7.74</v>
      </c>
    </row>
    <row r="41" spans="1:13" ht="15" customHeight="1" x14ac:dyDescent="0.15">
      <c r="A41" s="150"/>
      <c r="B41" s="150"/>
      <c r="C41" s="129" t="s">
        <v>438</v>
      </c>
      <c r="D41" s="143">
        <f t="shared" si="10"/>
        <v>163</v>
      </c>
      <c r="E41" s="142">
        <f t="shared" si="11"/>
        <v>19.018404907975462</v>
      </c>
      <c r="F41" s="142">
        <f t="shared" si="11"/>
        <v>30.061349693251532</v>
      </c>
      <c r="G41" s="142">
        <f t="shared" si="11"/>
        <v>9.2024539877300615</v>
      </c>
      <c r="H41" s="142">
        <f t="shared" si="11"/>
        <v>1.2269938650306749</v>
      </c>
      <c r="I41" s="142">
        <f t="shared" si="11"/>
        <v>0</v>
      </c>
      <c r="J41" s="142">
        <f t="shared" si="11"/>
        <v>0</v>
      </c>
      <c r="K41" s="142">
        <f t="shared" si="11"/>
        <v>0</v>
      </c>
      <c r="L41" s="142">
        <f t="shared" si="11"/>
        <v>40.490797546012267</v>
      </c>
      <c r="M41" s="176">
        <v>6.6521649484536116</v>
      </c>
    </row>
    <row r="42" spans="1:13" ht="15" customHeight="1" x14ac:dyDescent="0.15">
      <c r="A42" s="150"/>
      <c r="B42" s="150"/>
      <c r="C42" s="129" t="s">
        <v>439</v>
      </c>
      <c r="D42" s="143">
        <f t="shared" si="10"/>
        <v>137</v>
      </c>
      <c r="E42" s="142">
        <f t="shared" si="11"/>
        <v>7.2992700729926998</v>
      </c>
      <c r="F42" s="142">
        <f t="shared" si="11"/>
        <v>45.255474452554743</v>
      </c>
      <c r="G42" s="142">
        <f t="shared" si="11"/>
        <v>15.328467153284672</v>
      </c>
      <c r="H42" s="142">
        <f t="shared" si="11"/>
        <v>2.9197080291970803</v>
      </c>
      <c r="I42" s="142">
        <f t="shared" si="11"/>
        <v>0</v>
      </c>
      <c r="J42" s="142">
        <f t="shared" si="11"/>
        <v>0</v>
      </c>
      <c r="K42" s="142">
        <f t="shared" si="11"/>
        <v>0.72992700729927007</v>
      </c>
      <c r="L42" s="142">
        <f t="shared" si="11"/>
        <v>28.467153284671532</v>
      </c>
      <c r="M42" s="176">
        <v>8.3700000000000028</v>
      </c>
    </row>
    <row r="43" spans="1:13" ht="15" customHeight="1" x14ac:dyDescent="0.15">
      <c r="A43" s="150"/>
      <c r="B43" s="150"/>
      <c r="C43" s="129" t="s">
        <v>440</v>
      </c>
      <c r="D43" s="143">
        <f t="shared" si="10"/>
        <v>106</v>
      </c>
      <c r="E43" s="142">
        <f t="shared" si="11"/>
        <v>0.94339622641509435</v>
      </c>
      <c r="F43" s="142">
        <f t="shared" si="11"/>
        <v>21.69811320754717</v>
      </c>
      <c r="G43" s="142">
        <f t="shared" si="11"/>
        <v>29.245283018867923</v>
      </c>
      <c r="H43" s="142">
        <f t="shared" si="11"/>
        <v>10.377358490566039</v>
      </c>
      <c r="I43" s="142">
        <f t="shared" si="11"/>
        <v>1.8867924528301887</v>
      </c>
      <c r="J43" s="142">
        <f t="shared" si="11"/>
        <v>0</v>
      </c>
      <c r="K43" s="142">
        <f t="shared" si="11"/>
        <v>0</v>
      </c>
      <c r="L43" s="142">
        <f t="shared" si="11"/>
        <v>35.849056603773583</v>
      </c>
      <c r="M43" s="176">
        <v>11.634558823529414</v>
      </c>
    </row>
    <row r="44" spans="1:13" ht="15" customHeight="1" x14ac:dyDescent="0.15">
      <c r="A44" s="150"/>
      <c r="B44" s="150"/>
      <c r="C44" s="129" t="s">
        <v>441</v>
      </c>
      <c r="D44" s="143">
        <f t="shared" si="10"/>
        <v>42</v>
      </c>
      <c r="E44" s="142">
        <f t="shared" si="11"/>
        <v>4.7619047619047619</v>
      </c>
      <c r="F44" s="142">
        <f t="shared" si="11"/>
        <v>16.666666666666664</v>
      </c>
      <c r="G44" s="142">
        <f t="shared" si="11"/>
        <v>33.333333333333329</v>
      </c>
      <c r="H44" s="142">
        <f t="shared" si="11"/>
        <v>9.5238095238095237</v>
      </c>
      <c r="I44" s="142">
        <f t="shared" si="11"/>
        <v>2.3809523809523809</v>
      </c>
      <c r="J44" s="142">
        <f t="shared" si="11"/>
        <v>7.1428571428571423</v>
      </c>
      <c r="K44" s="142">
        <f t="shared" si="11"/>
        <v>0</v>
      </c>
      <c r="L44" s="142">
        <f t="shared" si="11"/>
        <v>26.190476190476193</v>
      </c>
      <c r="M44" s="176">
        <v>13.314516129032258</v>
      </c>
    </row>
    <row r="45" spans="1:13" ht="15" customHeight="1" x14ac:dyDescent="0.15">
      <c r="A45" s="150"/>
      <c r="B45" s="150"/>
      <c r="C45" s="129" t="s">
        <v>442</v>
      </c>
      <c r="D45" s="143">
        <f t="shared" si="10"/>
        <v>30</v>
      </c>
      <c r="E45" s="142">
        <f t="shared" si="11"/>
        <v>3.3333333333333335</v>
      </c>
      <c r="F45" s="142">
        <f t="shared" si="11"/>
        <v>20</v>
      </c>
      <c r="G45" s="142">
        <f t="shared" si="11"/>
        <v>23.333333333333332</v>
      </c>
      <c r="H45" s="142">
        <f t="shared" si="11"/>
        <v>6.666666666666667</v>
      </c>
      <c r="I45" s="142">
        <f t="shared" si="11"/>
        <v>6.666666666666667</v>
      </c>
      <c r="J45" s="142">
        <f t="shared" si="11"/>
        <v>6.666666666666667</v>
      </c>
      <c r="K45" s="142">
        <f t="shared" si="11"/>
        <v>6.666666666666667</v>
      </c>
      <c r="L45" s="142">
        <f t="shared" si="11"/>
        <v>26.666666666666668</v>
      </c>
      <c r="M45" s="176">
        <v>14.784545454545453</v>
      </c>
    </row>
    <row r="46" spans="1:13" ht="15" customHeight="1" x14ac:dyDescent="0.15">
      <c r="A46" s="236"/>
      <c r="B46" s="236"/>
      <c r="C46" s="130" t="s">
        <v>332</v>
      </c>
      <c r="D46" s="147">
        <f t="shared" si="10"/>
        <v>19</v>
      </c>
      <c r="E46" s="133">
        <f t="shared" ref="E46:L46" si="12">IF($D46=0,0,E92/$D46*100)</f>
        <v>5.2631578947368416</v>
      </c>
      <c r="F46" s="133">
        <f t="shared" si="12"/>
        <v>10.526315789473683</v>
      </c>
      <c r="G46" s="133">
        <f t="shared" si="12"/>
        <v>10.526315789473683</v>
      </c>
      <c r="H46" s="133">
        <f t="shared" si="12"/>
        <v>0</v>
      </c>
      <c r="I46" s="133">
        <f t="shared" si="12"/>
        <v>0</v>
      </c>
      <c r="J46" s="133">
        <f t="shared" si="12"/>
        <v>0</v>
      </c>
      <c r="K46" s="133">
        <f t="shared" si="12"/>
        <v>0</v>
      </c>
      <c r="L46" s="133">
        <f t="shared" si="12"/>
        <v>73.68421052631578</v>
      </c>
      <c r="M46" s="134">
        <v>8.9980000000000011</v>
      </c>
    </row>
    <row r="48" spans="1:13" ht="15" customHeight="1" x14ac:dyDescent="0.15">
      <c r="D48" s="156"/>
    </row>
    <row r="50" spans="1:13" ht="15" customHeight="1" x14ac:dyDescent="0.15">
      <c r="A50" s="272" t="s">
        <v>983</v>
      </c>
      <c r="B50" s="242" t="s">
        <v>685</v>
      </c>
      <c r="C50" s="273" t="s">
        <v>835</v>
      </c>
      <c r="D50" s="156">
        <v>577</v>
      </c>
      <c r="E50" s="156">
        <v>53</v>
      </c>
      <c r="F50" s="156">
        <v>125</v>
      </c>
      <c r="G50" s="156">
        <v>97</v>
      </c>
      <c r="H50" s="156">
        <v>49</v>
      </c>
      <c r="I50" s="156">
        <v>22</v>
      </c>
      <c r="J50" s="156">
        <v>8</v>
      </c>
      <c r="K50" s="156">
        <v>14</v>
      </c>
      <c r="L50" s="156">
        <v>209</v>
      </c>
      <c r="M50" s="156"/>
    </row>
    <row r="51" spans="1:13" ht="15" customHeight="1" x14ac:dyDescent="0.15">
      <c r="A51" s="275" t="s">
        <v>995</v>
      </c>
      <c r="B51" s="274"/>
      <c r="C51" s="152"/>
      <c r="D51" s="156"/>
      <c r="E51" s="156"/>
      <c r="F51" s="156"/>
      <c r="G51" s="156"/>
      <c r="H51" s="156"/>
      <c r="I51" s="156"/>
      <c r="J51" s="156"/>
      <c r="K51" s="156"/>
      <c r="L51" s="156"/>
      <c r="M51" s="156"/>
    </row>
    <row r="52" spans="1:13" ht="15" customHeight="1" x14ac:dyDescent="0.15">
      <c r="A52" s="150"/>
      <c r="B52" s="150"/>
      <c r="C52" s="135" t="s">
        <v>437</v>
      </c>
      <c r="D52" s="156">
        <v>22</v>
      </c>
      <c r="E52" s="156">
        <v>4</v>
      </c>
      <c r="F52" s="156">
        <v>6</v>
      </c>
      <c r="G52" s="156">
        <v>3</v>
      </c>
      <c r="H52" s="156">
        <v>0</v>
      </c>
      <c r="I52" s="156">
        <v>0</v>
      </c>
      <c r="J52" s="156">
        <v>1</v>
      </c>
      <c r="K52" s="156">
        <v>0</v>
      </c>
      <c r="L52" s="156">
        <v>8</v>
      </c>
      <c r="M52" s="156"/>
    </row>
    <row r="53" spans="1:13" ht="15" customHeight="1" x14ac:dyDescent="0.15">
      <c r="A53" s="274"/>
      <c r="B53" s="150"/>
      <c r="C53" s="129" t="s">
        <v>985</v>
      </c>
      <c r="D53" s="156">
        <v>65</v>
      </c>
      <c r="E53" s="156">
        <v>17</v>
      </c>
      <c r="F53" s="156">
        <v>23</v>
      </c>
      <c r="G53" s="156">
        <v>6</v>
      </c>
      <c r="H53" s="156">
        <v>0</v>
      </c>
      <c r="I53" s="156">
        <v>1</v>
      </c>
      <c r="J53" s="156">
        <v>0</v>
      </c>
      <c r="K53" s="156">
        <v>0</v>
      </c>
      <c r="L53" s="156">
        <v>18</v>
      </c>
      <c r="M53" s="156"/>
    </row>
    <row r="54" spans="1:13" ht="15" customHeight="1" x14ac:dyDescent="0.15">
      <c r="A54" s="150"/>
      <c r="B54" s="150"/>
      <c r="C54" s="129" t="s">
        <v>439</v>
      </c>
      <c r="D54" s="156">
        <v>90</v>
      </c>
      <c r="E54" s="156">
        <v>11</v>
      </c>
      <c r="F54" s="156">
        <v>25</v>
      </c>
      <c r="G54" s="156">
        <v>20</v>
      </c>
      <c r="H54" s="156">
        <v>8</v>
      </c>
      <c r="I54" s="156">
        <v>1</v>
      </c>
      <c r="J54" s="156">
        <v>1</v>
      </c>
      <c r="K54" s="156">
        <v>0</v>
      </c>
      <c r="L54" s="156">
        <v>24</v>
      </c>
      <c r="M54" s="156"/>
    </row>
    <row r="55" spans="1:13" ht="15" customHeight="1" x14ac:dyDescent="0.15">
      <c r="A55" s="150"/>
      <c r="B55" s="150"/>
      <c r="C55" s="129" t="s">
        <v>440</v>
      </c>
      <c r="D55" s="156">
        <v>67</v>
      </c>
      <c r="E55" s="156">
        <v>3</v>
      </c>
      <c r="F55" s="156">
        <v>14</v>
      </c>
      <c r="G55" s="156">
        <v>14</v>
      </c>
      <c r="H55" s="156">
        <v>3</v>
      </c>
      <c r="I55" s="156">
        <v>1</v>
      </c>
      <c r="J55" s="156">
        <v>1</v>
      </c>
      <c r="K55" s="156">
        <v>0</v>
      </c>
      <c r="L55" s="156">
        <v>31</v>
      </c>
      <c r="M55" s="156"/>
    </row>
    <row r="56" spans="1:13" ht="15" customHeight="1" x14ac:dyDescent="0.15">
      <c r="A56" s="150"/>
      <c r="B56" s="150"/>
      <c r="C56" s="129" t="s">
        <v>441</v>
      </c>
      <c r="D56" s="156">
        <v>45</v>
      </c>
      <c r="E56" s="156">
        <v>5</v>
      </c>
      <c r="F56" s="156">
        <v>9</v>
      </c>
      <c r="G56" s="156">
        <v>14</v>
      </c>
      <c r="H56" s="156">
        <v>8</v>
      </c>
      <c r="I56" s="156">
        <v>2</v>
      </c>
      <c r="J56" s="156">
        <v>0</v>
      </c>
      <c r="K56" s="156">
        <v>0</v>
      </c>
      <c r="L56" s="156">
        <v>7</v>
      </c>
      <c r="M56" s="156"/>
    </row>
    <row r="57" spans="1:13" ht="15" customHeight="1" x14ac:dyDescent="0.15">
      <c r="A57" s="150"/>
      <c r="B57" s="150"/>
      <c r="C57" s="129" t="s">
        <v>986</v>
      </c>
      <c r="D57" s="156">
        <v>29</v>
      </c>
      <c r="E57" s="156">
        <v>1</v>
      </c>
      <c r="F57" s="156">
        <v>7</v>
      </c>
      <c r="G57" s="156">
        <v>5</v>
      </c>
      <c r="H57" s="156">
        <v>5</v>
      </c>
      <c r="I57" s="156">
        <v>3</v>
      </c>
      <c r="J57" s="156">
        <v>0</v>
      </c>
      <c r="K57" s="156">
        <v>2</v>
      </c>
      <c r="L57" s="156">
        <v>6</v>
      </c>
      <c r="M57" s="156"/>
    </row>
    <row r="58" spans="1:13" ht="15" customHeight="1" x14ac:dyDescent="0.15">
      <c r="A58" s="150"/>
      <c r="B58" s="150"/>
      <c r="C58" s="129" t="s">
        <v>987</v>
      </c>
      <c r="D58" s="156">
        <v>16</v>
      </c>
      <c r="E58" s="156">
        <v>1</v>
      </c>
      <c r="F58" s="156">
        <v>3</v>
      </c>
      <c r="G58" s="156">
        <v>3</v>
      </c>
      <c r="H58" s="156">
        <v>2</v>
      </c>
      <c r="I58" s="156">
        <v>1</v>
      </c>
      <c r="J58" s="156">
        <v>0</v>
      </c>
      <c r="K58" s="156">
        <v>3</v>
      </c>
      <c r="L58" s="156">
        <v>3</v>
      </c>
      <c r="M58" s="156"/>
    </row>
    <row r="59" spans="1:13" ht="15" customHeight="1" x14ac:dyDescent="0.15">
      <c r="A59" s="150"/>
      <c r="B59" s="150"/>
      <c r="C59" s="129" t="s">
        <v>988</v>
      </c>
      <c r="D59" s="156">
        <v>10</v>
      </c>
      <c r="E59" s="156">
        <v>1</v>
      </c>
      <c r="F59" s="156">
        <v>2</v>
      </c>
      <c r="G59" s="156">
        <v>1</v>
      </c>
      <c r="H59" s="156">
        <v>0</v>
      </c>
      <c r="I59" s="156">
        <v>2</v>
      </c>
      <c r="J59" s="156">
        <v>2</v>
      </c>
      <c r="K59" s="156">
        <v>0</v>
      </c>
      <c r="L59" s="156">
        <v>2</v>
      </c>
      <c r="M59" s="156"/>
    </row>
    <row r="60" spans="1:13" ht="15" customHeight="1" x14ac:dyDescent="0.15">
      <c r="A60" s="150"/>
      <c r="B60" s="150"/>
      <c r="C60" s="129" t="s">
        <v>989</v>
      </c>
      <c r="D60" s="156">
        <v>19</v>
      </c>
      <c r="E60" s="156">
        <v>2</v>
      </c>
      <c r="F60" s="156">
        <v>3</v>
      </c>
      <c r="G60" s="156">
        <v>3</v>
      </c>
      <c r="H60" s="156">
        <v>1</v>
      </c>
      <c r="I60" s="156">
        <v>3</v>
      </c>
      <c r="J60" s="156">
        <v>0</v>
      </c>
      <c r="K60" s="156">
        <v>4</v>
      </c>
      <c r="L60" s="156">
        <v>3</v>
      </c>
      <c r="M60" s="156"/>
    </row>
    <row r="61" spans="1:13" ht="15" customHeight="1" x14ac:dyDescent="0.15">
      <c r="A61" s="150"/>
      <c r="B61" s="236"/>
      <c r="C61" s="130" t="s">
        <v>332</v>
      </c>
      <c r="D61" s="156">
        <v>214</v>
      </c>
      <c r="E61" s="156">
        <v>8</v>
      </c>
      <c r="F61" s="156">
        <v>33</v>
      </c>
      <c r="G61" s="156">
        <v>28</v>
      </c>
      <c r="H61" s="156">
        <v>22</v>
      </c>
      <c r="I61" s="156">
        <v>8</v>
      </c>
      <c r="J61" s="156">
        <v>3</v>
      </c>
      <c r="K61" s="156">
        <v>5</v>
      </c>
      <c r="L61" s="156">
        <v>107</v>
      </c>
      <c r="M61" s="156"/>
    </row>
    <row r="62" spans="1:13" ht="15" customHeight="1" x14ac:dyDescent="0.15">
      <c r="A62" s="150"/>
      <c r="B62" s="272" t="s">
        <v>990</v>
      </c>
      <c r="C62" s="273" t="s">
        <v>835</v>
      </c>
      <c r="D62" s="156">
        <v>57</v>
      </c>
      <c r="E62" s="156">
        <v>0</v>
      </c>
      <c r="F62" s="156">
        <v>9</v>
      </c>
      <c r="G62" s="156">
        <v>11</v>
      </c>
      <c r="H62" s="156">
        <v>5</v>
      </c>
      <c r="I62" s="156">
        <v>3</v>
      </c>
      <c r="J62" s="156">
        <v>0</v>
      </c>
      <c r="K62" s="156">
        <v>4</v>
      </c>
      <c r="L62" s="156">
        <v>25</v>
      </c>
      <c r="M62" s="156"/>
    </row>
    <row r="63" spans="1:13" ht="15" customHeight="1" x14ac:dyDescent="0.15">
      <c r="A63" s="150"/>
      <c r="B63" s="150" t="s">
        <v>991</v>
      </c>
      <c r="C63" s="152"/>
      <c r="D63" s="156"/>
      <c r="E63" s="156"/>
      <c r="F63" s="156"/>
      <c r="G63" s="156"/>
      <c r="H63" s="156"/>
      <c r="I63" s="156"/>
      <c r="J63" s="156"/>
      <c r="K63" s="156"/>
      <c r="L63" s="156"/>
      <c r="M63" s="156"/>
    </row>
    <row r="64" spans="1:13" ht="15" customHeight="1" x14ac:dyDescent="0.15">
      <c r="A64" s="150"/>
      <c r="B64" s="150" t="s">
        <v>992</v>
      </c>
      <c r="C64" s="135" t="s">
        <v>437</v>
      </c>
      <c r="D64" s="156">
        <v>6</v>
      </c>
      <c r="E64" s="156">
        <v>0</v>
      </c>
      <c r="F64" s="156">
        <v>0</v>
      </c>
      <c r="G64" s="156">
        <v>3</v>
      </c>
      <c r="H64" s="156">
        <v>0</v>
      </c>
      <c r="I64" s="156">
        <v>1</v>
      </c>
      <c r="J64" s="156">
        <v>0</v>
      </c>
      <c r="K64" s="156">
        <v>0</v>
      </c>
      <c r="L64" s="156">
        <v>2</v>
      </c>
      <c r="M64" s="156"/>
    </row>
    <row r="65" spans="1:13" ht="15" customHeight="1" x14ac:dyDescent="0.15">
      <c r="A65" s="150"/>
      <c r="B65" s="275" t="s">
        <v>993</v>
      </c>
      <c r="C65" s="129" t="s">
        <v>985</v>
      </c>
      <c r="D65" s="156">
        <v>8</v>
      </c>
      <c r="E65" s="156">
        <v>0</v>
      </c>
      <c r="F65" s="156">
        <v>2</v>
      </c>
      <c r="G65" s="156">
        <v>1</v>
      </c>
      <c r="H65" s="156">
        <v>1</v>
      </c>
      <c r="I65" s="156">
        <v>1</v>
      </c>
      <c r="J65" s="156">
        <v>0</v>
      </c>
      <c r="K65" s="156">
        <v>0</v>
      </c>
      <c r="L65" s="156">
        <v>3</v>
      </c>
      <c r="M65" s="156"/>
    </row>
    <row r="66" spans="1:13" ht="15" customHeight="1" x14ac:dyDescent="0.15">
      <c r="A66" s="150"/>
      <c r="B66" s="150"/>
      <c r="C66" s="129" t="s">
        <v>439</v>
      </c>
      <c r="D66" s="156">
        <v>8</v>
      </c>
      <c r="E66" s="156">
        <v>0</v>
      </c>
      <c r="F66" s="156">
        <v>4</v>
      </c>
      <c r="G66" s="156">
        <v>3</v>
      </c>
      <c r="H66" s="156">
        <v>0</v>
      </c>
      <c r="I66" s="156">
        <v>0</v>
      </c>
      <c r="J66" s="156">
        <v>0</v>
      </c>
      <c r="K66" s="156">
        <v>0</v>
      </c>
      <c r="L66" s="156">
        <v>1</v>
      </c>
      <c r="M66" s="156"/>
    </row>
    <row r="67" spans="1:13" ht="15" customHeight="1" x14ac:dyDescent="0.15">
      <c r="A67" s="150"/>
      <c r="B67" s="150"/>
      <c r="C67" s="129" t="s">
        <v>440</v>
      </c>
      <c r="D67" s="156">
        <v>5</v>
      </c>
      <c r="E67" s="156">
        <v>0</v>
      </c>
      <c r="F67" s="156">
        <v>0</v>
      </c>
      <c r="G67" s="156">
        <v>3</v>
      </c>
      <c r="H67" s="156">
        <v>0</v>
      </c>
      <c r="I67" s="156">
        <v>0</v>
      </c>
      <c r="J67" s="156">
        <v>0</v>
      </c>
      <c r="K67" s="156">
        <v>0</v>
      </c>
      <c r="L67" s="156">
        <v>2</v>
      </c>
      <c r="M67" s="156"/>
    </row>
    <row r="68" spans="1:13" ht="15" customHeight="1" x14ac:dyDescent="0.15">
      <c r="A68" s="150"/>
      <c r="B68" s="150"/>
      <c r="C68" s="129" t="s">
        <v>441</v>
      </c>
      <c r="D68" s="156">
        <v>1</v>
      </c>
      <c r="E68" s="156">
        <v>0</v>
      </c>
      <c r="F68" s="156">
        <v>0</v>
      </c>
      <c r="G68" s="156">
        <v>0</v>
      </c>
      <c r="H68" s="156">
        <v>0</v>
      </c>
      <c r="I68" s="156">
        <v>0</v>
      </c>
      <c r="J68" s="156">
        <v>0</v>
      </c>
      <c r="K68" s="156">
        <v>0</v>
      </c>
      <c r="L68" s="156">
        <v>1</v>
      </c>
      <c r="M68" s="156"/>
    </row>
    <row r="69" spans="1:13" ht="15" customHeight="1" x14ac:dyDescent="0.15">
      <c r="A69" s="150"/>
      <c r="B69" s="150"/>
      <c r="C69" s="129" t="s">
        <v>986</v>
      </c>
      <c r="D69" s="156">
        <v>4</v>
      </c>
      <c r="E69" s="156">
        <v>0</v>
      </c>
      <c r="F69" s="156">
        <v>0</v>
      </c>
      <c r="G69" s="156">
        <v>0</v>
      </c>
      <c r="H69" s="156">
        <v>1</v>
      </c>
      <c r="I69" s="156">
        <v>1</v>
      </c>
      <c r="J69" s="156">
        <v>0</v>
      </c>
      <c r="K69" s="156">
        <v>1</v>
      </c>
      <c r="L69" s="156">
        <v>1</v>
      </c>
      <c r="M69" s="156"/>
    </row>
    <row r="70" spans="1:13" ht="15" customHeight="1" x14ac:dyDescent="0.15">
      <c r="A70" s="150"/>
      <c r="B70" s="150"/>
      <c r="C70" s="129" t="s">
        <v>987</v>
      </c>
      <c r="D70" s="156">
        <v>0</v>
      </c>
      <c r="E70" s="156">
        <v>0</v>
      </c>
      <c r="F70" s="156">
        <v>0</v>
      </c>
      <c r="G70" s="156">
        <v>0</v>
      </c>
      <c r="H70" s="156">
        <v>0</v>
      </c>
      <c r="I70" s="156">
        <v>0</v>
      </c>
      <c r="J70" s="156">
        <v>0</v>
      </c>
      <c r="K70" s="156">
        <v>0</v>
      </c>
      <c r="L70" s="156">
        <v>0</v>
      </c>
      <c r="M70" s="156"/>
    </row>
    <row r="71" spans="1:13" ht="15" customHeight="1" x14ac:dyDescent="0.15">
      <c r="A71" s="150"/>
      <c r="B71" s="150"/>
      <c r="C71" s="129" t="s">
        <v>988</v>
      </c>
      <c r="D71" s="156">
        <v>0</v>
      </c>
      <c r="E71" s="156">
        <v>0</v>
      </c>
      <c r="F71" s="156">
        <v>0</v>
      </c>
      <c r="G71" s="156">
        <v>0</v>
      </c>
      <c r="H71" s="156">
        <v>0</v>
      </c>
      <c r="I71" s="156">
        <v>0</v>
      </c>
      <c r="J71" s="156">
        <v>0</v>
      </c>
      <c r="K71" s="156">
        <v>0</v>
      </c>
      <c r="L71" s="156">
        <v>0</v>
      </c>
      <c r="M71" s="156"/>
    </row>
    <row r="72" spans="1:13" ht="15" customHeight="1" x14ac:dyDescent="0.15">
      <c r="A72" s="150"/>
      <c r="B72" s="150"/>
      <c r="C72" s="129" t="s">
        <v>989</v>
      </c>
      <c r="D72" s="156">
        <v>2</v>
      </c>
      <c r="E72" s="156">
        <v>0</v>
      </c>
      <c r="F72" s="156">
        <v>0</v>
      </c>
      <c r="G72" s="156">
        <v>0</v>
      </c>
      <c r="H72" s="156">
        <v>0</v>
      </c>
      <c r="I72" s="156">
        <v>0</v>
      </c>
      <c r="J72" s="156">
        <v>0</v>
      </c>
      <c r="K72" s="156">
        <v>1</v>
      </c>
      <c r="L72" s="156">
        <v>1</v>
      </c>
      <c r="M72" s="156"/>
    </row>
    <row r="73" spans="1:13" ht="15" customHeight="1" x14ac:dyDescent="0.15">
      <c r="A73" s="150"/>
      <c r="B73" s="236"/>
      <c r="C73" s="130" t="s">
        <v>332</v>
      </c>
      <c r="D73" s="156">
        <v>23</v>
      </c>
      <c r="E73" s="156">
        <v>0</v>
      </c>
      <c r="F73" s="156">
        <v>3</v>
      </c>
      <c r="G73" s="156">
        <v>1</v>
      </c>
      <c r="H73" s="156">
        <v>3</v>
      </c>
      <c r="I73" s="156">
        <v>0</v>
      </c>
      <c r="J73" s="156">
        <v>0</v>
      </c>
      <c r="K73" s="156">
        <v>2</v>
      </c>
      <c r="L73" s="156">
        <v>14</v>
      </c>
      <c r="M73" s="156"/>
    </row>
    <row r="74" spans="1:13" ht="15" customHeight="1" x14ac:dyDescent="0.15">
      <c r="A74" s="150"/>
      <c r="B74" s="272" t="s">
        <v>956</v>
      </c>
      <c r="C74" s="273" t="s">
        <v>835</v>
      </c>
      <c r="D74" s="156">
        <v>503</v>
      </c>
      <c r="E74" s="156">
        <v>46</v>
      </c>
      <c r="F74" s="156">
        <v>153</v>
      </c>
      <c r="G74" s="156">
        <v>91</v>
      </c>
      <c r="H74" s="156">
        <v>23</v>
      </c>
      <c r="I74" s="156">
        <v>5</v>
      </c>
      <c r="J74" s="156">
        <v>5</v>
      </c>
      <c r="K74" s="156">
        <v>3</v>
      </c>
      <c r="L74" s="156">
        <v>177</v>
      </c>
      <c r="M74" s="156"/>
    </row>
    <row r="75" spans="1:13" ht="15" customHeight="1" x14ac:dyDescent="0.15">
      <c r="A75" s="150"/>
      <c r="B75" s="150"/>
      <c r="C75" s="152"/>
      <c r="D75" s="156"/>
      <c r="E75" s="156"/>
      <c r="F75" s="156"/>
      <c r="G75" s="156"/>
      <c r="H75" s="156"/>
      <c r="I75" s="156"/>
      <c r="J75" s="156"/>
      <c r="K75" s="156"/>
      <c r="L75" s="156"/>
      <c r="M75" s="156"/>
    </row>
    <row r="76" spans="1:13" ht="15" customHeight="1" x14ac:dyDescent="0.15">
      <c r="A76" s="150"/>
      <c r="B76" s="242"/>
      <c r="C76" s="135" t="s">
        <v>437</v>
      </c>
      <c r="D76" s="156">
        <v>7</v>
      </c>
      <c r="E76" s="156">
        <v>1</v>
      </c>
      <c r="F76" s="156">
        <v>1</v>
      </c>
      <c r="G76" s="156">
        <v>2</v>
      </c>
      <c r="H76" s="156">
        <v>0</v>
      </c>
      <c r="I76" s="156">
        <v>0</v>
      </c>
      <c r="J76" s="156">
        <v>0</v>
      </c>
      <c r="K76" s="156">
        <v>0</v>
      </c>
      <c r="L76" s="156">
        <v>3</v>
      </c>
      <c r="M76" s="156"/>
    </row>
    <row r="77" spans="1:13" ht="15" customHeight="1" x14ac:dyDescent="0.15">
      <c r="A77" s="274"/>
      <c r="B77" s="274"/>
      <c r="C77" s="129" t="s">
        <v>985</v>
      </c>
      <c r="D77" s="156">
        <v>54</v>
      </c>
      <c r="E77" s="156">
        <v>13</v>
      </c>
      <c r="F77" s="156">
        <v>14</v>
      </c>
      <c r="G77" s="156">
        <v>6</v>
      </c>
      <c r="H77" s="156">
        <v>0</v>
      </c>
      <c r="I77" s="156">
        <v>0</v>
      </c>
      <c r="J77" s="156">
        <v>0</v>
      </c>
      <c r="K77" s="156">
        <v>0</v>
      </c>
      <c r="L77" s="156">
        <v>21</v>
      </c>
      <c r="M77" s="156"/>
    </row>
    <row r="78" spans="1:13" ht="15" customHeight="1" x14ac:dyDescent="0.15">
      <c r="A78" s="150"/>
      <c r="B78" s="150"/>
      <c r="C78" s="129" t="s">
        <v>439</v>
      </c>
      <c r="D78" s="156">
        <v>93</v>
      </c>
      <c r="E78" s="156">
        <v>15</v>
      </c>
      <c r="F78" s="156">
        <v>37</v>
      </c>
      <c r="G78" s="156">
        <v>10</v>
      </c>
      <c r="H78" s="156">
        <v>2</v>
      </c>
      <c r="I78" s="156">
        <v>0</v>
      </c>
      <c r="J78" s="156">
        <v>0</v>
      </c>
      <c r="K78" s="156">
        <v>1</v>
      </c>
      <c r="L78" s="156">
        <v>28</v>
      </c>
      <c r="M78" s="156"/>
    </row>
    <row r="79" spans="1:13" ht="15" customHeight="1" x14ac:dyDescent="0.15">
      <c r="A79" s="150"/>
      <c r="B79" s="150"/>
      <c r="C79" s="129" t="s">
        <v>440</v>
      </c>
      <c r="D79" s="156">
        <v>98</v>
      </c>
      <c r="E79" s="156">
        <v>10</v>
      </c>
      <c r="F79" s="156">
        <v>39</v>
      </c>
      <c r="G79" s="156">
        <v>12</v>
      </c>
      <c r="H79" s="156">
        <v>5</v>
      </c>
      <c r="I79" s="156">
        <v>2</v>
      </c>
      <c r="J79" s="156">
        <v>1</v>
      </c>
      <c r="K79" s="156">
        <v>0</v>
      </c>
      <c r="L79" s="156">
        <v>29</v>
      </c>
      <c r="M79" s="156"/>
    </row>
    <row r="80" spans="1:13" ht="15" customHeight="1" x14ac:dyDescent="0.15">
      <c r="A80" s="150"/>
      <c r="B80" s="150"/>
      <c r="C80" s="129" t="s">
        <v>441</v>
      </c>
      <c r="D80" s="156">
        <v>50</v>
      </c>
      <c r="E80" s="156">
        <v>0</v>
      </c>
      <c r="F80" s="156">
        <v>18</v>
      </c>
      <c r="G80" s="156">
        <v>15</v>
      </c>
      <c r="H80" s="156">
        <v>4</v>
      </c>
      <c r="I80" s="156">
        <v>1</v>
      </c>
      <c r="J80" s="156">
        <v>0</v>
      </c>
      <c r="K80" s="156">
        <v>0</v>
      </c>
      <c r="L80" s="156">
        <v>12</v>
      </c>
      <c r="M80" s="156"/>
    </row>
    <row r="81" spans="1:13" ht="15" customHeight="1" x14ac:dyDescent="0.15">
      <c r="A81" s="150"/>
      <c r="B81" s="150"/>
      <c r="C81" s="129" t="s">
        <v>986</v>
      </c>
      <c r="D81" s="156">
        <v>26</v>
      </c>
      <c r="E81" s="156">
        <v>1</v>
      </c>
      <c r="F81" s="156">
        <v>8</v>
      </c>
      <c r="G81" s="156">
        <v>9</v>
      </c>
      <c r="H81" s="156">
        <v>2</v>
      </c>
      <c r="I81" s="156">
        <v>0</v>
      </c>
      <c r="J81" s="156">
        <v>0</v>
      </c>
      <c r="K81" s="156">
        <v>0</v>
      </c>
      <c r="L81" s="156">
        <v>6</v>
      </c>
      <c r="M81" s="156"/>
    </row>
    <row r="82" spans="1:13" ht="15" customHeight="1" x14ac:dyDescent="0.15">
      <c r="A82" s="150"/>
      <c r="B82" s="150"/>
      <c r="C82" s="129" t="s">
        <v>987</v>
      </c>
      <c r="D82" s="156">
        <v>23</v>
      </c>
      <c r="E82" s="156">
        <v>0</v>
      </c>
      <c r="F82" s="156">
        <v>7</v>
      </c>
      <c r="G82" s="156">
        <v>8</v>
      </c>
      <c r="H82" s="156">
        <v>2</v>
      </c>
      <c r="I82" s="156">
        <v>0</v>
      </c>
      <c r="J82" s="156">
        <v>0</v>
      </c>
      <c r="K82" s="156">
        <v>0</v>
      </c>
      <c r="L82" s="156">
        <v>6</v>
      </c>
      <c r="M82" s="156"/>
    </row>
    <row r="83" spans="1:13" ht="15" customHeight="1" x14ac:dyDescent="0.15">
      <c r="A83" s="150"/>
      <c r="B83" s="150"/>
      <c r="C83" s="129" t="s">
        <v>988</v>
      </c>
      <c r="D83" s="156">
        <v>13</v>
      </c>
      <c r="E83" s="156">
        <v>1</v>
      </c>
      <c r="F83" s="156">
        <v>5</v>
      </c>
      <c r="G83" s="156">
        <v>6</v>
      </c>
      <c r="H83" s="156">
        <v>0</v>
      </c>
      <c r="I83" s="156">
        <v>0</v>
      </c>
      <c r="J83" s="156">
        <v>0</v>
      </c>
      <c r="K83" s="156">
        <v>0</v>
      </c>
      <c r="L83" s="156">
        <v>1</v>
      </c>
      <c r="M83" s="156"/>
    </row>
    <row r="84" spans="1:13" ht="15" customHeight="1" x14ac:dyDescent="0.15">
      <c r="A84" s="150"/>
      <c r="B84" s="150"/>
      <c r="C84" s="129" t="s">
        <v>989</v>
      </c>
      <c r="D84" s="156">
        <v>41</v>
      </c>
      <c r="E84" s="156">
        <v>0</v>
      </c>
      <c r="F84" s="156">
        <v>7</v>
      </c>
      <c r="G84" s="156">
        <v>14</v>
      </c>
      <c r="H84" s="156">
        <v>3</v>
      </c>
      <c r="I84" s="156">
        <v>2</v>
      </c>
      <c r="J84" s="156">
        <v>2</v>
      </c>
      <c r="K84" s="156">
        <v>2</v>
      </c>
      <c r="L84" s="156">
        <v>11</v>
      </c>
      <c r="M84" s="156"/>
    </row>
    <row r="85" spans="1:13" ht="15" customHeight="1" x14ac:dyDescent="0.15">
      <c r="A85" s="152"/>
      <c r="B85" s="236"/>
      <c r="C85" s="130" t="s">
        <v>332</v>
      </c>
      <c r="D85" s="156">
        <v>98</v>
      </c>
      <c r="E85" s="156">
        <v>5</v>
      </c>
      <c r="F85" s="156">
        <v>17</v>
      </c>
      <c r="G85" s="156">
        <v>9</v>
      </c>
      <c r="H85" s="156">
        <v>5</v>
      </c>
      <c r="I85" s="156">
        <v>0</v>
      </c>
      <c r="J85" s="156">
        <v>2</v>
      </c>
      <c r="K85" s="156">
        <v>0</v>
      </c>
      <c r="L85" s="156">
        <v>60</v>
      </c>
      <c r="M85" s="156"/>
    </row>
    <row r="86" spans="1:13" ht="15" customHeight="1" x14ac:dyDescent="0.15">
      <c r="A86" s="150"/>
      <c r="B86" s="150" t="s">
        <v>956</v>
      </c>
      <c r="C86" s="129" t="s">
        <v>437</v>
      </c>
      <c r="D86" s="156">
        <v>6</v>
      </c>
      <c r="E86" s="156">
        <v>0</v>
      </c>
      <c r="F86" s="156">
        <v>4</v>
      </c>
      <c r="G86" s="156">
        <v>1</v>
      </c>
      <c r="H86" s="156">
        <v>0</v>
      </c>
      <c r="I86" s="156">
        <v>0</v>
      </c>
      <c r="J86" s="156">
        <v>0</v>
      </c>
      <c r="K86" s="156">
        <v>0</v>
      </c>
      <c r="L86" s="156">
        <v>1</v>
      </c>
      <c r="M86" s="156"/>
    </row>
    <row r="87" spans="1:13" ht="15" customHeight="1" x14ac:dyDescent="0.15">
      <c r="A87" s="150"/>
      <c r="B87" s="150"/>
      <c r="C87" s="129" t="s">
        <v>438</v>
      </c>
      <c r="D87" s="156">
        <v>163</v>
      </c>
      <c r="E87" s="156">
        <v>31</v>
      </c>
      <c r="F87" s="156">
        <v>49</v>
      </c>
      <c r="G87" s="156">
        <v>15</v>
      </c>
      <c r="H87" s="156">
        <v>2</v>
      </c>
      <c r="I87" s="156">
        <v>0</v>
      </c>
      <c r="J87" s="156">
        <v>0</v>
      </c>
      <c r="K87" s="156">
        <v>0</v>
      </c>
      <c r="L87" s="156">
        <v>66</v>
      </c>
      <c r="M87" s="156"/>
    </row>
    <row r="88" spans="1:13" ht="15" customHeight="1" x14ac:dyDescent="0.15">
      <c r="A88" s="150"/>
      <c r="B88" s="150"/>
      <c r="C88" s="129" t="s">
        <v>439</v>
      </c>
      <c r="D88" s="156">
        <v>137</v>
      </c>
      <c r="E88" s="156">
        <v>10</v>
      </c>
      <c r="F88" s="156">
        <v>62</v>
      </c>
      <c r="G88" s="156">
        <v>21</v>
      </c>
      <c r="H88" s="156">
        <v>4</v>
      </c>
      <c r="I88" s="156">
        <v>0</v>
      </c>
      <c r="J88" s="156">
        <v>0</v>
      </c>
      <c r="K88" s="156">
        <v>1</v>
      </c>
      <c r="L88" s="156">
        <v>39</v>
      </c>
      <c r="M88" s="156"/>
    </row>
    <row r="89" spans="1:13" ht="15" customHeight="1" x14ac:dyDescent="0.15">
      <c r="A89" s="150"/>
      <c r="B89" s="150"/>
      <c r="C89" s="129" t="s">
        <v>440</v>
      </c>
      <c r="D89" s="156">
        <v>106</v>
      </c>
      <c r="E89" s="156">
        <v>1</v>
      </c>
      <c r="F89" s="156">
        <v>23</v>
      </c>
      <c r="G89" s="114">
        <v>31</v>
      </c>
      <c r="H89" s="156">
        <v>11</v>
      </c>
      <c r="I89" s="156">
        <v>2</v>
      </c>
      <c r="J89" s="156">
        <v>0</v>
      </c>
      <c r="K89" s="156">
        <v>0</v>
      </c>
      <c r="L89" s="156">
        <v>38</v>
      </c>
      <c r="M89" s="156"/>
    </row>
    <row r="90" spans="1:13" ht="15" customHeight="1" x14ac:dyDescent="0.15">
      <c r="A90" s="150"/>
      <c r="B90" s="150"/>
      <c r="C90" s="129" t="s">
        <v>441</v>
      </c>
      <c r="D90" s="156">
        <v>42</v>
      </c>
      <c r="E90" s="156">
        <v>2</v>
      </c>
      <c r="F90" s="156">
        <v>7</v>
      </c>
      <c r="G90" s="156">
        <v>14</v>
      </c>
      <c r="H90" s="156">
        <v>4</v>
      </c>
      <c r="I90" s="156">
        <v>1</v>
      </c>
      <c r="J90" s="156">
        <v>3</v>
      </c>
      <c r="K90" s="156">
        <v>0</v>
      </c>
      <c r="L90" s="156">
        <v>11</v>
      </c>
      <c r="M90" s="156"/>
    </row>
    <row r="91" spans="1:13" ht="15" customHeight="1" x14ac:dyDescent="0.15">
      <c r="A91" s="150"/>
      <c r="B91" s="150"/>
      <c r="C91" s="129" t="s">
        <v>442</v>
      </c>
      <c r="D91" s="156">
        <v>30</v>
      </c>
      <c r="E91" s="156">
        <v>1</v>
      </c>
      <c r="F91" s="156">
        <v>6</v>
      </c>
      <c r="G91" s="156">
        <v>7</v>
      </c>
      <c r="H91" s="156">
        <v>2</v>
      </c>
      <c r="I91" s="156">
        <v>2</v>
      </c>
      <c r="J91" s="156">
        <v>2</v>
      </c>
      <c r="K91" s="156">
        <v>2</v>
      </c>
      <c r="L91" s="156">
        <v>8</v>
      </c>
      <c r="M91" s="156"/>
    </row>
    <row r="92" spans="1:13" ht="15" customHeight="1" x14ac:dyDescent="0.15">
      <c r="A92" s="236"/>
      <c r="B92" s="236"/>
      <c r="C92" s="130" t="s">
        <v>332</v>
      </c>
      <c r="D92" s="156">
        <v>19</v>
      </c>
      <c r="E92" s="156">
        <v>1</v>
      </c>
      <c r="F92" s="156">
        <v>2</v>
      </c>
      <c r="G92" s="156">
        <v>2</v>
      </c>
      <c r="H92" s="156">
        <v>0</v>
      </c>
      <c r="I92" s="156">
        <v>0</v>
      </c>
      <c r="J92" s="156">
        <v>0</v>
      </c>
      <c r="K92" s="156">
        <v>0</v>
      </c>
      <c r="L92" s="156">
        <v>14</v>
      </c>
      <c r="M92" s="156"/>
    </row>
    <row r="94" spans="1:13" ht="15" customHeight="1" x14ac:dyDescent="0.15">
      <c r="C94" s="182"/>
    </row>
  </sheetData>
  <phoneticPr fontId="1"/>
  <pageMargins left="0.39370078740157483" right="0.39370078740157483" top="0.70866141732283472" bottom="0.39370078740157483" header="0.31496062992125984" footer="0.19685039370078741"/>
  <pageSetup paperSize="9" scale="73" orientation="landscape" horizontalDpi="200" verticalDpi="200" r:id="rId1"/>
  <headerFooter alignWithMargins="0">
    <oddHeader>&amp;R[５．その他]　
&amp;A  (&amp;P/&amp;N)</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view="pageBreakPreview" zoomScaleNormal="100" zoomScaleSheetLayoutView="100" workbookViewId="0"/>
  </sheetViews>
  <sheetFormatPr defaultColWidth="8" defaultRowHeight="15" customHeight="1" x14ac:dyDescent="0.15"/>
  <cols>
    <col min="1" max="1" width="18.5703125" style="114" customWidth="1"/>
    <col min="2" max="2" width="10.85546875" style="114" customWidth="1"/>
    <col min="3" max="9" width="9.7109375" style="114" hidden="1" customWidth="1"/>
    <col min="10" max="13" width="9.5703125" style="114" customWidth="1"/>
    <col min="14" max="16384" width="8" style="114"/>
  </cols>
  <sheetData>
    <row r="1" spans="1:13" ht="15" customHeight="1" x14ac:dyDescent="0.15">
      <c r="C1" s="190" t="s">
        <v>996</v>
      </c>
      <c r="J1" s="190" t="s">
        <v>997</v>
      </c>
    </row>
    <row r="3" spans="1:13" s="123" customFormat="1" ht="67.5" x14ac:dyDescent="0.15">
      <c r="A3" s="115"/>
      <c r="B3" s="117"/>
      <c r="C3" s="159" t="s">
        <v>835</v>
      </c>
      <c r="D3" s="160" t="s">
        <v>998</v>
      </c>
      <c r="E3" s="160" t="s">
        <v>999</v>
      </c>
      <c r="F3" s="160" t="s">
        <v>1000</v>
      </c>
      <c r="G3" s="160" t="s">
        <v>1001</v>
      </c>
      <c r="H3" s="159" t="s">
        <v>1002</v>
      </c>
      <c r="I3" s="159" t="s">
        <v>840</v>
      </c>
      <c r="J3" s="159" t="s">
        <v>835</v>
      </c>
      <c r="K3" s="159" t="s">
        <v>1003</v>
      </c>
      <c r="L3" s="159" t="s">
        <v>1004</v>
      </c>
      <c r="M3" s="159" t="s">
        <v>840</v>
      </c>
    </row>
    <row r="4" spans="1:13" ht="15" customHeight="1" x14ac:dyDescent="0.15">
      <c r="A4" s="230" t="s">
        <v>868</v>
      </c>
      <c r="B4" s="231"/>
      <c r="C4" s="128">
        <f t="shared" ref="C4:M4" si="0">C12</f>
        <v>551</v>
      </c>
      <c r="D4" s="128">
        <f t="shared" si="0"/>
        <v>136</v>
      </c>
      <c r="E4" s="128">
        <f t="shared" si="0"/>
        <v>172</v>
      </c>
      <c r="F4" s="128">
        <f t="shared" si="0"/>
        <v>42</v>
      </c>
      <c r="G4" s="128">
        <f t="shared" si="0"/>
        <v>49</v>
      </c>
      <c r="H4" s="128">
        <f t="shared" si="0"/>
        <v>143</v>
      </c>
      <c r="I4" s="128">
        <f t="shared" si="0"/>
        <v>9</v>
      </c>
      <c r="J4" s="128">
        <f t="shared" si="0"/>
        <v>2031</v>
      </c>
      <c r="K4" s="128">
        <f t="shared" si="0"/>
        <v>1448</v>
      </c>
      <c r="L4" s="128">
        <f t="shared" si="0"/>
        <v>508</v>
      </c>
      <c r="M4" s="128">
        <f t="shared" si="0"/>
        <v>75</v>
      </c>
    </row>
    <row r="5" spans="1:13" ht="15" customHeight="1" x14ac:dyDescent="0.15">
      <c r="A5" s="236"/>
      <c r="B5" s="237"/>
      <c r="C5" s="134">
        <f>IF(SUM(D5:I5)&gt;100,"－",SUM(D5:I5))</f>
        <v>100</v>
      </c>
      <c r="D5" s="133">
        <f t="shared" ref="D5:I5" si="1">D4/$C4*100</f>
        <v>24.682395644283122</v>
      </c>
      <c r="E5" s="133">
        <f t="shared" si="1"/>
        <v>31.215970961887479</v>
      </c>
      <c r="F5" s="133">
        <f t="shared" si="1"/>
        <v>7.6225045372050815</v>
      </c>
      <c r="G5" s="133">
        <f t="shared" si="1"/>
        <v>8.8929219600725951</v>
      </c>
      <c r="H5" s="133">
        <f t="shared" si="1"/>
        <v>25.952813067150636</v>
      </c>
      <c r="I5" s="133">
        <f t="shared" si="1"/>
        <v>1.6333938294010888</v>
      </c>
      <c r="J5" s="134">
        <f>IF(SUM(K5:M5)&gt;100,"－",SUM(K5:M5))</f>
        <v>100.00000000000001</v>
      </c>
      <c r="K5" s="133">
        <f t="shared" ref="K5:M5" si="2">K4/$J4*100</f>
        <v>71.294928606597736</v>
      </c>
      <c r="L5" s="133">
        <f t="shared" si="2"/>
        <v>25.012309207287053</v>
      </c>
      <c r="M5" s="133">
        <f t="shared" si="2"/>
        <v>3.6927621861152145</v>
      </c>
    </row>
    <row r="6" spans="1:13" ht="15" customHeight="1" x14ac:dyDescent="0.15">
      <c r="A6" s="242" t="s">
        <v>1005</v>
      </c>
      <c r="B6" s="243" t="s">
        <v>1003</v>
      </c>
      <c r="C6" s="128">
        <f>C14</f>
        <v>417</v>
      </c>
      <c r="D6" s="139">
        <f t="shared" ref="D6:I8" si="3">IF($C6=0,0,D14/$C6*100)</f>
        <v>24.46043165467626</v>
      </c>
      <c r="E6" s="139">
        <f t="shared" si="3"/>
        <v>30.935251798561154</v>
      </c>
      <c r="F6" s="139">
        <f t="shared" si="3"/>
        <v>8.6330935251798557</v>
      </c>
      <c r="G6" s="139">
        <f t="shared" si="3"/>
        <v>10.311750599520384</v>
      </c>
      <c r="H6" s="139">
        <f t="shared" si="3"/>
        <v>24.700239808153476</v>
      </c>
      <c r="I6" s="139">
        <f t="shared" si="3"/>
        <v>0.95923261390887282</v>
      </c>
      <c r="J6" s="128">
        <f>J14</f>
        <v>1415</v>
      </c>
      <c r="K6" s="139">
        <f t="shared" ref="K6:M8" si="4">IF($J6=0,0,K14/$J6*100)</f>
        <v>89.399293286219077</v>
      </c>
      <c r="L6" s="139">
        <f t="shared" si="4"/>
        <v>7.4204946996466434</v>
      </c>
      <c r="M6" s="139">
        <f t="shared" si="4"/>
        <v>3.1802120141342751</v>
      </c>
    </row>
    <row r="7" spans="1:13" ht="15" customHeight="1" x14ac:dyDescent="0.15">
      <c r="A7" s="150" t="s">
        <v>1006</v>
      </c>
      <c r="B7" s="244" t="s">
        <v>1004</v>
      </c>
      <c r="C7" s="143">
        <f>C15</f>
        <v>124</v>
      </c>
      <c r="D7" s="142">
        <f t="shared" si="3"/>
        <v>25.806451612903224</v>
      </c>
      <c r="E7" s="142">
        <f t="shared" si="3"/>
        <v>30.64516129032258</v>
      </c>
      <c r="F7" s="142">
        <f t="shared" si="3"/>
        <v>4.032258064516129</v>
      </c>
      <c r="G7" s="142">
        <f t="shared" si="3"/>
        <v>4.838709677419355</v>
      </c>
      <c r="H7" s="142">
        <f t="shared" si="3"/>
        <v>31.451612903225808</v>
      </c>
      <c r="I7" s="142">
        <f t="shared" si="3"/>
        <v>3.225806451612903</v>
      </c>
      <c r="J7" s="143">
        <f>J15</f>
        <v>559</v>
      </c>
      <c r="K7" s="142">
        <f t="shared" si="4"/>
        <v>27.728085867620749</v>
      </c>
      <c r="L7" s="142">
        <f t="shared" si="4"/>
        <v>69.409660107334531</v>
      </c>
      <c r="M7" s="142">
        <f t="shared" si="4"/>
        <v>2.8622540250447228</v>
      </c>
    </row>
    <row r="8" spans="1:13" ht="15" customHeight="1" x14ac:dyDescent="0.15">
      <c r="A8" s="236"/>
      <c r="B8" s="152" t="s">
        <v>840</v>
      </c>
      <c r="C8" s="147">
        <f>C16</f>
        <v>10</v>
      </c>
      <c r="D8" s="133">
        <f t="shared" si="3"/>
        <v>20</v>
      </c>
      <c r="E8" s="133">
        <f t="shared" si="3"/>
        <v>50</v>
      </c>
      <c r="F8" s="133">
        <f t="shared" si="3"/>
        <v>10</v>
      </c>
      <c r="G8" s="133">
        <f t="shared" si="3"/>
        <v>0</v>
      </c>
      <c r="H8" s="133">
        <f t="shared" si="3"/>
        <v>10</v>
      </c>
      <c r="I8" s="133">
        <f t="shared" si="3"/>
        <v>10</v>
      </c>
      <c r="J8" s="147">
        <f>J16</f>
        <v>57</v>
      </c>
      <c r="K8" s="133">
        <f t="shared" si="4"/>
        <v>49.122807017543856</v>
      </c>
      <c r="L8" s="133">
        <f t="shared" si="4"/>
        <v>26.315789473684209</v>
      </c>
      <c r="M8" s="133">
        <f t="shared" si="4"/>
        <v>24.561403508771928</v>
      </c>
    </row>
    <row r="12" spans="1:13" ht="15" customHeight="1" x14ac:dyDescent="0.15">
      <c r="A12" s="230" t="s">
        <v>868</v>
      </c>
      <c r="B12" s="231"/>
      <c r="C12" s="156">
        <v>551</v>
      </c>
      <c r="D12" s="156">
        <v>136</v>
      </c>
      <c r="E12" s="156">
        <v>172</v>
      </c>
      <c r="F12" s="156">
        <v>42</v>
      </c>
      <c r="G12" s="156">
        <v>49</v>
      </c>
      <c r="H12" s="156">
        <v>143</v>
      </c>
      <c r="I12" s="156">
        <v>9</v>
      </c>
      <c r="J12" s="156">
        <v>2031</v>
      </c>
      <c r="K12" s="156">
        <v>1448</v>
      </c>
      <c r="L12" s="156">
        <v>508</v>
      </c>
      <c r="M12" s="156">
        <v>75</v>
      </c>
    </row>
    <row r="13" spans="1:13" ht="15" customHeight="1" x14ac:dyDescent="0.15">
      <c r="A13" s="236"/>
      <c r="B13" s="237"/>
      <c r="C13" s="156"/>
      <c r="D13" s="156"/>
      <c r="E13" s="156"/>
      <c r="F13" s="156"/>
      <c r="G13" s="156"/>
      <c r="H13" s="156"/>
      <c r="I13" s="156"/>
      <c r="J13" s="156"/>
      <c r="K13" s="156"/>
      <c r="L13" s="156"/>
      <c r="M13" s="156"/>
    </row>
    <row r="14" spans="1:13" ht="15" customHeight="1" x14ac:dyDescent="0.15">
      <c r="A14" s="242" t="s">
        <v>1005</v>
      </c>
      <c r="B14" s="243" t="s">
        <v>1003</v>
      </c>
      <c r="C14" s="156">
        <v>417</v>
      </c>
      <c r="D14" s="156">
        <v>102</v>
      </c>
      <c r="E14" s="156">
        <v>129</v>
      </c>
      <c r="F14" s="156">
        <v>36</v>
      </c>
      <c r="G14" s="156">
        <v>43</v>
      </c>
      <c r="H14" s="156">
        <v>103</v>
      </c>
      <c r="I14" s="156">
        <v>4</v>
      </c>
      <c r="J14" s="156">
        <v>1415</v>
      </c>
      <c r="K14" s="156">
        <v>1265</v>
      </c>
      <c r="L14" s="156">
        <v>105</v>
      </c>
      <c r="M14" s="156">
        <v>45</v>
      </c>
    </row>
    <row r="15" spans="1:13" ht="15" customHeight="1" x14ac:dyDescent="0.15">
      <c r="A15" s="150" t="s">
        <v>1006</v>
      </c>
      <c r="B15" s="244" t="s">
        <v>1004</v>
      </c>
      <c r="C15" s="156">
        <v>124</v>
      </c>
      <c r="D15" s="156">
        <v>32</v>
      </c>
      <c r="E15" s="156">
        <v>38</v>
      </c>
      <c r="F15" s="156">
        <v>5</v>
      </c>
      <c r="G15" s="156">
        <v>6</v>
      </c>
      <c r="H15" s="156">
        <v>39</v>
      </c>
      <c r="I15" s="156">
        <v>4</v>
      </c>
      <c r="J15" s="156">
        <v>559</v>
      </c>
      <c r="K15" s="156">
        <v>155</v>
      </c>
      <c r="L15" s="156">
        <v>388</v>
      </c>
      <c r="M15" s="156">
        <v>16</v>
      </c>
    </row>
    <row r="16" spans="1:13" ht="15" customHeight="1" x14ac:dyDescent="0.15">
      <c r="A16" s="236"/>
      <c r="B16" s="152" t="s">
        <v>840</v>
      </c>
      <c r="C16" s="156">
        <v>10</v>
      </c>
      <c r="D16" s="156">
        <v>2</v>
      </c>
      <c r="E16" s="156">
        <v>5</v>
      </c>
      <c r="F16" s="156">
        <v>1</v>
      </c>
      <c r="G16" s="156">
        <v>0</v>
      </c>
      <c r="H16" s="156">
        <v>1</v>
      </c>
      <c r="I16" s="156">
        <v>1</v>
      </c>
      <c r="J16" s="156">
        <v>57</v>
      </c>
      <c r="K16" s="156">
        <v>28</v>
      </c>
      <c r="L16" s="156">
        <v>15</v>
      </c>
      <c r="M16" s="156">
        <v>14</v>
      </c>
    </row>
  </sheetData>
  <phoneticPr fontId="1"/>
  <pageMargins left="0.39370078740157483" right="0.39370078740157483" top="0.70866141732283472" bottom="0.39370078740157483" header="0.31496062992125984" footer="0.19685039370078741"/>
  <pageSetup paperSize="9" scale="85" orientation="landscape" horizontalDpi="200" verticalDpi="200" r:id="rId1"/>
  <headerFooter alignWithMargins="0">
    <oddHeader>&amp;R[５．その他]　
&amp;A  (&amp;P/&amp;N)</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view="pageBreakPreview" zoomScaleNormal="100" zoomScaleSheetLayoutView="100" workbookViewId="0"/>
  </sheetViews>
  <sheetFormatPr defaultColWidth="8" defaultRowHeight="15" customHeight="1" x14ac:dyDescent="0.15"/>
  <cols>
    <col min="1" max="1" width="13.28515625" style="114" customWidth="1"/>
    <col min="2" max="2" width="21.85546875" style="114" customWidth="1"/>
    <col min="3" max="12" width="9.5703125" style="114" customWidth="1"/>
    <col min="13" max="16384" width="8" style="114"/>
  </cols>
  <sheetData>
    <row r="1" spans="1:12" ht="15" customHeight="1" x14ac:dyDescent="0.15">
      <c r="C1" s="190" t="s">
        <v>895</v>
      </c>
    </row>
    <row r="2" spans="1:12" ht="15" customHeight="1" x14ac:dyDescent="0.15">
      <c r="B2" s="250"/>
    </row>
    <row r="3" spans="1:12" s="123" customFormat="1" ht="45" x14ac:dyDescent="0.15">
      <c r="A3" s="115"/>
      <c r="B3" s="117"/>
      <c r="C3" s="159" t="s">
        <v>835</v>
      </c>
      <c r="D3" s="160" t="s">
        <v>1007</v>
      </c>
      <c r="E3" s="160" t="s">
        <v>1008</v>
      </c>
      <c r="F3" s="160" t="s">
        <v>1009</v>
      </c>
      <c r="G3" s="160" t="s">
        <v>1010</v>
      </c>
      <c r="H3" s="160" t="s">
        <v>1011</v>
      </c>
      <c r="I3" s="160" t="s">
        <v>1012</v>
      </c>
      <c r="J3" s="160" t="s">
        <v>1013</v>
      </c>
      <c r="K3" s="159" t="s">
        <v>1002</v>
      </c>
      <c r="L3" s="159" t="s">
        <v>840</v>
      </c>
    </row>
    <row r="4" spans="1:12" ht="15" customHeight="1" x14ac:dyDescent="0.15">
      <c r="A4" s="230" t="s">
        <v>868</v>
      </c>
      <c r="B4" s="231"/>
      <c r="C4" s="128">
        <f t="shared" ref="C4:L4" si="0">C16</f>
        <v>2031</v>
      </c>
      <c r="D4" s="128">
        <f t="shared" si="0"/>
        <v>253</v>
      </c>
      <c r="E4" s="128">
        <f t="shared" si="0"/>
        <v>715</v>
      </c>
      <c r="F4" s="128">
        <f t="shared" si="0"/>
        <v>418</v>
      </c>
      <c r="G4" s="128">
        <f t="shared" si="0"/>
        <v>102</v>
      </c>
      <c r="H4" s="128">
        <f t="shared" si="0"/>
        <v>582</v>
      </c>
      <c r="I4" s="128">
        <f t="shared" si="0"/>
        <v>71</v>
      </c>
      <c r="J4" s="128">
        <f t="shared" si="0"/>
        <v>12</v>
      </c>
      <c r="K4" s="128">
        <f t="shared" si="0"/>
        <v>183</v>
      </c>
      <c r="L4" s="128">
        <f t="shared" si="0"/>
        <v>60</v>
      </c>
    </row>
    <row r="5" spans="1:12" ht="15" customHeight="1" x14ac:dyDescent="0.15">
      <c r="A5" s="236"/>
      <c r="B5" s="237"/>
      <c r="C5" s="134" t="str">
        <f>IF(SUM(D5:L5)&gt;100,"－",SUM(D5:L5))</f>
        <v>－</v>
      </c>
      <c r="D5" s="133">
        <f t="shared" ref="D5:L5" si="1">D4/$C4*100</f>
        <v>12.456917774495322</v>
      </c>
      <c r="E5" s="133">
        <f t="shared" si="1"/>
        <v>35.204332840965044</v>
      </c>
      <c r="F5" s="133">
        <f t="shared" si="1"/>
        <v>20.580994583948794</v>
      </c>
      <c r="G5" s="133">
        <f t="shared" si="1"/>
        <v>5.0221565731166917</v>
      </c>
      <c r="H5" s="133">
        <f t="shared" si="1"/>
        <v>28.655834564254061</v>
      </c>
      <c r="I5" s="133">
        <f t="shared" si="1"/>
        <v>3.4958148695224027</v>
      </c>
      <c r="J5" s="133">
        <f t="shared" si="1"/>
        <v>0.59084194977843429</v>
      </c>
      <c r="K5" s="133">
        <f t="shared" si="1"/>
        <v>9.0103397341211231</v>
      </c>
      <c r="L5" s="133">
        <f t="shared" si="1"/>
        <v>2.954209748892171</v>
      </c>
    </row>
    <row r="6" spans="1:12" ht="15" customHeight="1" x14ac:dyDescent="0.15">
      <c r="A6" s="242" t="s">
        <v>1014</v>
      </c>
      <c r="B6" s="243" t="s">
        <v>1015</v>
      </c>
      <c r="C6" s="128">
        <f t="shared" ref="C6:C12" si="2">C18</f>
        <v>1142</v>
      </c>
      <c r="D6" s="139">
        <f t="shared" ref="D6:L12" si="3">IF($C6=0,0,D18/$C6*100)</f>
        <v>14.711033274956216</v>
      </c>
      <c r="E6" s="139">
        <f t="shared" si="3"/>
        <v>39.492119089316994</v>
      </c>
      <c r="F6" s="139">
        <f t="shared" si="3"/>
        <v>9.8073555166374788</v>
      </c>
      <c r="G6" s="139">
        <f t="shared" si="3"/>
        <v>4.5534150612959721</v>
      </c>
      <c r="H6" s="139">
        <f t="shared" si="3"/>
        <v>32.574430823117339</v>
      </c>
      <c r="I6" s="139">
        <f t="shared" si="3"/>
        <v>3.1523642732049035</v>
      </c>
      <c r="J6" s="139">
        <f t="shared" si="3"/>
        <v>0.52539404553415059</v>
      </c>
      <c r="K6" s="139">
        <f t="shared" si="3"/>
        <v>8.9316987740805605</v>
      </c>
      <c r="L6" s="139">
        <f t="shared" si="3"/>
        <v>3.5026269702276709</v>
      </c>
    </row>
    <row r="7" spans="1:12" ht="15" customHeight="1" x14ac:dyDescent="0.15">
      <c r="A7" s="150" t="s">
        <v>1016</v>
      </c>
      <c r="B7" s="244" t="s">
        <v>1017</v>
      </c>
      <c r="C7" s="143">
        <f t="shared" si="2"/>
        <v>529</v>
      </c>
      <c r="D7" s="142">
        <f t="shared" si="3"/>
        <v>7.3724007561436666</v>
      </c>
      <c r="E7" s="142">
        <f t="shared" si="3"/>
        <v>26.465028355387521</v>
      </c>
      <c r="F7" s="142">
        <f t="shared" si="3"/>
        <v>49.527410207939511</v>
      </c>
      <c r="G7" s="142">
        <f t="shared" si="3"/>
        <v>6.9943289224952743</v>
      </c>
      <c r="H7" s="142">
        <f t="shared" si="3"/>
        <v>18.336483931947072</v>
      </c>
      <c r="I7" s="142">
        <f t="shared" si="3"/>
        <v>4.3478260869565215</v>
      </c>
      <c r="J7" s="142">
        <f t="shared" si="3"/>
        <v>0.56710775047258988</v>
      </c>
      <c r="K7" s="142">
        <f t="shared" si="3"/>
        <v>5.6710775047258979</v>
      </c>
      <c r="L7" s="142">
        <f t="shared" si="3"/>
        <v>2.0793950850661624</v>
      </c>
    </row>
    <row r="8" spans="1:12" ht="15" customHeight="1" x14ac:dyDescent="0.15">
      <c r="A8" s="150"/>
      <c r="B8" s="244" t="s">
        <v>1018</v>
      </c>
      <c r="C8" s="143">
        <f t="shared" si="2"/>
        <v>25</v>
      </c>
      <c r="D8" s="142">
        <f t="shared" si="3"/>
        <v>8</v>
      </c>
      <c r="E8" s="142">
        <f t="shared" si="3"/>
        <v>32</v>
      </c>
      <c r="F8" s="142">
        <f t="shared" si="3"/>
        <v>28.000000000000004</v>
      </c>
      <c r="G8" s="142">
        <f t="shared" si="3"/>
        <v>8</v>
      </c>
      <c r="H8" s="142">
        <f t="shared" si="3"/>
        <v>28.000000000000004</v>
      </c>
      <c r="I8" s="142">
        <f t="shared" si="3"/>
        <v>4</v>
      </c>
      <c r="J8" s="142">
        <f t="shared" si="3"/>
        <v>4</v>
      </c>
      <c r="K8" s="142">
        <f t="shared" si="3"/>
        <v>4</v>
      </c>
      <c r="L8" s="142">
        <f t="shared" si="3"/>
        <v>0</v>
      </c>
    </row>
    <row r="9" spans="1:12" ht="15" customHeight="1" x14ac:dyDescent="0.15">
      <c r="A9" s="150"/>
      <c r="B9" s="244" t="s">
        <v>1019</v>
      </c>
      <c r="C9" s="143">
        <f t="shared" si="2"/>
        <v>116</v>
      </c>
      <c r="D9" s="142">
        <f t="shared" si="3"/>
        <v>12.068965517241379</v>
      </c>
      <c r="E9" s="142">
        <f t="shared" si="3"/>
        <v>32.758620689655174</v>
      </c>
      <c r="F9" s="142">
        <f t="shared" si="3"/>
        <v>15.517241379310345</v>
      </c>
      <c r="G9" s="142">
        <f t="shared" si="3"/>
        <v>1.7241379310344827</v>
      </c>
      <c r="H9" s="142">
        <f t="shared" si="3"/>
        <v>36.206896551724135</v>
      </c>
      <c r="I9" s="142">
        <f t="shared" si="3"/>
        <v>3.4482758620689653</v>
      </c>
      <c r="J9" s="142">
        <f t="shared" si="3"/>
        <v>0</v>
      </c>
      <c r="K9" s="142">
        <f t="shared" si="3"/>
        <v>15.517241379310345</v>
      </c>
      <c r="L9" s="142">
        <f t="shared" si="3"/>
        <v>1.7241379310344827</v>
      </c>
    </row>
    <row r="10" spans="1:12" ht="15" customHeight="1" x14ac:dyDescent="0.15">
      <c r="A10" s="150"/>
      <c r="B10" s="244" t="s">
        <v>1020</v>
      </c>
      <c r="C10" s="143">
        <f t="shared" si="2"/>
        <v>24</v>
      </c>
      <c r="D10" s="142">
        <f t="shared" si="3"/>
        <v>20.833333333333336</v>
      </c>
      <c r="E10" s="142">
        <f t="shared" si="3"/>
        <v>41.666666666666671</v>
      </c>
      <c r="F10" s="142">
        <f t="shared" si="3"/>
        <v>12.5</v>
      </c>
      <c r="G10" s="142">
        <f t="shared" si="3"/>
        <v>0</v>
      </c>
      <c r="H10" s="142">
        <f t="shared" si="3"/>
        <v>20.833333333333336</v>
      </c>
      <c r="I10" s="142">
        <f t="shared" si="3"/>
        <v>8.3333333333333321</v>
      </c>
      <c r="J10" s="142">
        <f t="shared" si="3"/>
        <v>0</v>
      </c>
      <c r="K10" s="142">
        <f t="shared" si="3"/>
        <v>16.666666666666664</v>
      </c>
      <c r="L10" s="142">
        <f t="shared" si="3"/>
        <v>0</v>
      </c>
    </row>
    <row r="11" spans="1:12" ht="15" customHeight="1" x14ac:dyDescent="0.15">
      <c r="A11" s="150"/>
      <c r="B11" s="244" t="s">
        <v>1002</v>
      </c>
      <c r="C11" s="143">
        <f t="shared" si="2"/>
        <v>163</v>
      </c>
      <c r="D11" s="142">
        <f t="shared" si="3"/>
        <v>12.883435582822086</v>
      </c>
      <c r="E11" s="142">
        <f t="shared" si="3"/>
        <v>33.742331288343557</v>
      </c>
      <c r="F11" s="142">
        <f t="shared" si="3"/>
        <v>6.7484662576687118</v>
      </c>
      <c r="G11" s="142">
        <f t="shared" si="3"/>
        <v>4.294478527607362</v>
      </c>
      <c r="H11" s="142">
        <f t="shared" si="3"/>
        <v>31.288343558282211</v>
      </c>
      <c r="I11" s="142">
        <f t="shared" si="3"/>
        <v>3.0674846625766872</v>
      </c>
      <c r="J11" s="142">
        <f t="shared" si="3"/>
        <v>1.2269938650306749</v>
      </c>
      <c r="K11" s="142">
        <f t="shared" si="3"/>
        <v>15.950920245398773</v>
      </c>
      <c r="L11" s="142">
        <f t="shared" si="3"/>
        <v>0.61349693251533743</v>
      </c>
    </row>
    <row r="12" spans="1:12" ht="15" customHeight="1" x14ac:dyDescent="0.15">
      <c r="A12" s="152"/>
      <c r="B12" s="152" t="s">
        <v>840</v>
      </c>
      <c r="C12" s="147">
        <f t="shared" si="2"/>
        <v>32</v>
      </c>
      <c r="D12" s="133">
        <f t="shared" si="3"/>
        <v>12.5</v>
      </c>
      <c r="E12" s="133">
        <f t="shared" si="3"/>
        <v>40.625</v>
      </c>
      <c r="F12" s="133">
        <f t="shared" si="3"/>
        <v>15.625</v>
      </c>
      <c r="G12" s="133">
        <f t="shared" si="3"/>
        <v>6.25</v>
      </c>
      <c r="H12" s="133">
        <f t="shared" si="3"/>
        <v>25</v>
      </c>
      <c r="I12" s="133">
        <f t="shared" si="3"/>
        <v>0</v>
      </c>
      <c r="J12" s="133">
        <f t="shared" si="3"/>
        <v>0</v>
      </c>
      <c r="K12" s="133">
        <f t="shared" si="3"/>
        <v>6.25</v>
      </c>
      <c r="L12" s="133">
        <f t="shared" si="3"/>
        <v>18.75</v>
      </c>
    </row>
    <row r="16" spans="1:12" ht="15" customHeight="1" x14ac:dyDescent="0.15">
      <c r="A16" s="230" t="s">
        <v>868</v>
      </c>
      <c r="B16" s="231"/>
      <c r="C16" s="156">
        <v>2031</v>
      </c>
      <c r="D16" s="156">
        <v>253</v>
      </c>
      <c r="E16" s="156">
        <v>715</v>
      </c>
      <c r="F16" s="156">
        <v>418</v>
      </c>
      <c r="G16" s="156">
        <v>102</v>
      </c>
      <c r="H16" s="156">
        <v>582</v>
      </c>
      <c r="I16" s="156">
        <v>71</v>
      </c>
      <c r="J16" s="156">
        <v>12</v>
      </c>
      <c r="K16" s="156">
        <v>183</v>
      </c>
      <c r="L16" s="156">
        <v>60</v>
      </c>
    </row>
    <row r="17" spans="1:12" ht="15" customHeight="1" x14ac:dyDescent="0.15">
      <c r="A17" s="236"/>
      <c r="B17" s="237"/>
      <c r="C17" s="156"/>
      <c r="D17" s="156"/>
      <c r="E17" s="156"/>
      <c r="F17" s="156"/>
      <c r="G17" s="156"/>
      <c r="H17" s="156"/>
      <c r="I17" s="156"/>
      <c r="J17" s="156"/>
      <c r="K17" s="156"/>
      <c r="L17" s="156"/>
    </row>
    <row r="18" spans="1:12" ht="15" customHeight="1" x14ac:dyDescent="0.15">
      <c r="A18" s="242" t="s">
        <v>1014</v>
      </c>
      <c r="B18" s="243" t="s">
        <v>1015</v>
      </c>
      <c r="C18" s="156">
        <v>1142</v>
      </c>
      <c r="D18" s="156">
        <v>168</v>
      </c>
      <c r="E18" s="156">
        <v>451</v>
      </c>
      <c r="F18" s="156">
        <v>112</v>
      </c>
      <c r="G18" s="156">
        <v>52</v>
      </c>
      <c r="H18" s="156">
        <v>372</v>
      </c>
      <c r="I18" s="156">
        <v>36</v>
      </c>
      <c r="J18" s="156">
        <v>6</v>
      </c>
      <c r="K18" s="156">
        <v>102</v>
      </c>
      <c r="L18" s="156">
        <v>40</v>
      </c>
    </row>
    <row r="19" spans="1:12" ht="15" customHeight="1" x14ac:dyDescent="0.15">
      <c r="A19" s="150" t="s">
        <v>1016</v>
      </c>
      <c r="B19" s="244" t="s">
        <v>1017</v>
      </c>
      <c r="C19" s="156">
        <v>529</v>
      </c>
      <c r="D19" s="156">
        <v>39</v>
      </c>
      <c r="E19" s="156">
        <v>140</v>
      </c>
      <c r="F19" s="156">
        <v>262</v>
      </c>
      <c r="G19" s="156">
        <v>37</v>
      </c>
      <c r="H19" s="156">
        <v>97</v>
      </c>
      <c r="I19" s="156">
        <v>23</v>
      </c>
      <c r="J19" s="156">
        <v>3</v>
      </c>
      <c r="K19" s="156">
        <v>30</v>
      </c>
      <c r="L19" s="156">
        <v>11</v>
      </c>
    </row>
    <row r="20" spans="1:12" ht="15" customHeight="1" x14ac:dyDescent="0.15">
      <c r="A20" s="150"/>
      <c r="B20" s="244" t="s">
        <v>1018</v>
      </c>
      <c r="C20" s="156">
        <v>25</v>
      </c>
      <c r="D20" s="156">
        <v>2</v>
      </c>
      <c r="E20" s="156">
        <v>8</v>
      </c>
      <c r="F20" s="156">
        <v>7</v>
      </c>
      <c r="G20" s="156">
        <v>2</v>
      </c>
      <c r="H20" s="156">
        <v>7</v>
      </c>
      <c r="I20" s="156">
        <v>1</v>
      </c>
      <c r="J20" s="156">
        <v>1</v>
      </c>
      <c r="K20" s="156">
        <v>1</v>
      </c>
      <c r="L20" s="156">
        <v>0</v>
      </c>
    </row>
    <row r="21" spans="1:12" ht="15" customHeight="1" x14ac:dyDescent="0.15">
      <c r="A21" s="150"/>
      <c r="B21" s="244" t="s">
        <v>1019</v>
      </c>
      <c r="C21" s="156">
        <v>116</v>
      </c>
      <c r="D21" s="156">
        <v>14</v>
      </c>
      <c r="E21" s="156">
        <v>38</v>
      </c>
      <c r="F21" s="156">
        <v>18</v>
      </c>
      <c r="G21" s="156">
        <v>2</v>
      </c>
      <c r="H21" s="156">
        <v>42</v>
      </c>
      <c r="I21" s="156">
        <v>4</v>
      </c>
      <c r="J21" s="156">
        <v>0</v>
      </c>
      <c r="K21" s="156">
        <v>18</v>
      </c>
      <c r="L21" s="156">
        <v>2</v>
      </c>
    </row>
    <row r="22" spans="1:12" ht="15" customHeight="1" x14ac:dyDescent="0.15">
      <c r="A22" s="150"/>
      <c r="B22" s="244" t="s">
        <v>1020</v>
      </c>
      <c r="C22" s="156">
        <v>24</v>
      </c>
      <c r="D22" s="156">
        <v>5</v>
      </c>
      <c r="E22" s="156">
        <v>10</v>
      </c>
      <c r="F22" s="156">
        <v>3</v>
      </c>
      <c r="G22" s="156">
        <v>0</v>
      </c>
      <c r="H22" s="156">
        <v>5</v>
      </c>
      <c r="I22" s="156">
        <v>2</v>
      </c>
      <c r="J22" s="156">
        <v>0</v>
      </c>
      <c r="K22" s="156">
        <v>4</v>
      </c>
      <c r="L22" s="156">
        <v>0</v>
      </c>
    </row>
    <row r="23" spans="1:12" ht="15" customHeight="1" x14ac:dyDescent="0.15">
      <c r="A23" s="150"/>
      <c r="B23" s="244" t="s">
        <v>1002</v>
      </c>
      <c r="C23" s="156">
        <v>163</v>
      </c>
      <c r="D23" s="156">
        <v>21</v>
      </c>
      <c r="E23" s="156">
        <v>55</v>
      </c>
      <c r="F23" s="156">
        <v>11</v>
      </c>
      <c r="G23" s="156">
        <v>7</v>
      </c>
      <c r="H23" s="156">
        <v>51</v>
      </c>
      <c r="I23" s="156">
        <v>5</v>
      </c>
      <c r="J23" s="156">
        <v>2</v>
      </c>
      <c r="K23" s="156">
        <v>26</v>
      </c>
      <c r="L23" s="156">
        <v>1</v>
      </c>
    </row>
    <row r="24" spans="1:12" ht="15" customHeight="1" x14ac:dyDescent="0.15">
      <c r="A24" s="152"/>
      <c r="B24" s="152" t="s">
        <v>840</v>
      </c>
      <c r="C24" s="156">
        <v>32</v>
      </c>
      <c r="D24" s="156">
        <v>4</v>
      </c>
      <c r="E24" s="156">
        <v>13</v>
      </c>
      <c r="F24" s="156">
        <v>5</v>
      </c>
      <c r="G24" s="156">
        <v>2</v>
      </c>
      <c r="H24" s="156">
        <v>8</v>
      </c>
      <c r="I24" s="156">
        <v>0</v>
      </c>
      <c r="J24" s="156">
        <v>0</v>
      </c>
      <c r="K24" s="156">
        <v>2</v>
      </c>
      <c r="L24" s="156">
        <v>6</v>
      </c>
    </row>
    <row r="26" spans="1:12" ht="15" customHeight="1" x14ac:dyDescent="0.15">
      <c r="B26" s="182"/>
      <c r="C26" s="114" t="str">
        <f>IF(C5&gt;100,"",(#REF!-#REF!-#REF!/100))</f>
        <v/>
      </c>
    </row>
  </sheetData>
  <phoneticPr fontId="1"/>
  <pageMargins left="0.39370078740157483" right="0.39370078740157483" top="0.70866141732283472" bottom="0.39370078740157483" header="0.31496062992125984" footer="0.19685039370078741"/>
  <pageSetup paperSize="9" scale="85" orientation="landscape" horizontalDpi="200" verticalDpi="200" r:id="rId1"/>
  <headerFooter alignWithMargins="0">
    <oddHeader>&amp;R[５．その他]　
&amp;A  (&amp;P/&amp;N)</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showGridLines="0" view="pageBreakPreview" zoomScale="90" zoomScaleNormal="100" zoomScaleSheetLayoutView="90" workbookViewId="0"/>
  </sheetViews>
  <sheetFormatPr defaultColWidth="8" defaultRowHeight="15" customHeight="1" x14ac:dyDescent="0.15"/>
  <cols>
    <col min="1" max="1" width="15.28515625" style="114" customWidth="1"/>
    <col min="2" max="2" width="13.140625" style="114" customWidth="1"/>
    <col min="3" max="3" width="17.5703125" style="114" customWidth="1"/>
    <col min="4" max="7" width="9.7109375" style="114" customWidth="1"/>
    <col min="8" max="16384" width="8" style="114"/>
  </cols>
  <sheetData>
    <row r="1" spans="1:7" ht="15" customHeight="1" x14ac:dyDescent="0.15">
      <c r="D1" s="190" t="s">
        <v>1021</v>
      </c>
    </row>
    <row r="3" spans="1:7" s="123" customFormat="1" ht="22.5" x14ac:dyDescent="0.15">
      <c r="A3" s="115"/>
      <c r="B3" s="116"/>
      <c r="C3" s="117"/>
      <c r="D3" s="159" t="s">
        <v>835</v>
      </c>
      <c r="E3" s="160" t="s">
        <v>925</v>
      </c>
      <c r="F3" s="160" t="s">
        <v>926</v>
      </c>
      <c r="G3" s="160" t="s">
        <v>852</v>
      </c>
    </row>
    <row r="4" spans="1:7" ht="15" customHeight="1" x14ac:dyDescent="0.15">
      <c r="A4" s="150" t="s">
        <v>1022</v>
      </c>
      <c r="B4" s="150" t="s">
        <v>909</v>
      </c>
      <c r="C4" s="273" t="s">
        <v>835</v>
      </c>
      <c r="D4" s="128">
        <f>D22</f>
        <v>2031</v>
      </c>
      <c r="E4" s="128">
        <f t="shared" ref="E4:G4" si="0">E22</f>
        <v>1098</v>
      </c>
      <c r="F4" s="128">
        <f t="shared" si="0"/>
        <v>284</v>
      </c>
      <c r="G4" s="128">
        <f t="shared" si="0"/>
        <v>649</v>
      </c>
    </row>
    <row r="5" spans="1:7" ht="15" customHeight="1" x14ac:dyDescent="0.15">
      <c r="A5" s="150" t="s">
        <v>1023</v>
      </c>
      <c r="B5" s="244"/>
      <c r="C5" s="152"/>
      <c r="D5" s="134">
        <f>IF(SUM(E5:G5)&gt;100,"－",SUM(E5:G5))</f>
        <v>100</v>
      </c>
      <c r="E5" s="133">
        <f t="shared" ref="E5:G5" si="1">E4/$D4*100</f>
        <v>54.062038404726728</v>
      </c>
      <c r="F5" s="133">
        <f t="shared" si="1"/>
        <v>13.983259478089611</v>
      </c>
      <c r="G5" s="133">
        <f t="shared" si="1"/>
        <v>31.954702117183654</v>
      </c>
    </row>
    <row r="6" spans="1:7" ht="15" customHeight="1" x14ac:dyDescent="0.15">
      <c r="A6" s="150"/>
      <c r="B6" s="150"/>
      <c r="C6" s="125" t="s">
        <v>1024</v>
      </c>
      <c r="D6" s="128">
        <f t="shared" ref="D6:D8" si="2">D24</f>
        <v>544</v>
      </c>
      <c r="E6" s="139">
        <f>E24/$D6*100</f>
        <v>77.389705882352942</v>
      </c>
      <c r="F6" s="139">
        <f t="shared" ref="F6:G6" si="3">F24/$D6*100</f>
        <v>7.9044117647058822</v>
      </c>
      <c r="G6" s="139">
        <f t="shared" si="3"/>
        <v>14.705882352941178</v>
      </c>
    </row>
    <row r="7" spans="1:7" ht="15" customHeight="1" x14ac:dyDescent="0.15">
      <c r="A7" s="150"/>
      <c r="B7" s="150"/>
      <c r="C7" s="125" t="s">
        <v>1025</v>
      </c>
      <c r="D7" s="143">
        <f t="shared" si="2"/>
        <v>902</v>
      </c>
      <c r="E7" s="142">
        <f t="shared" ref="E7:G8" si="4">E25/$D7*100</f>
        <v>60.643015521064299</v>
      </c>
      <c r="F7" s="142">
        <f t="shared" si="4"/>
        <v>25.277161862527713</v>
      </c>
      <c r="G7" s="142">
        <f t="shared" si="4"/>
        <v>14.079822616407982</v>
      </c>
    </row>
    <row r="8" spans="1:7" ht="15" customHeight="1" x14ac:dyDescent="0.15">
      <c r="A8" s="150"/>
      <c r="B8" s="236"/>
      <c r="C8" s="145" t="s">
        <v>840</v>
      </c>
      <c r="D8" s="147">
        <f t="shared" si="2"/>
        <v>585</v>
      </c>
      <c r="E8" s="133">
        <f t="shared" si="4"/>
        <v>22.222222222222221</v>
      </c>
      <c r="F8" s="133">
        <f t="shared" si="4"/>
        <v>2.2222222222222223</v>
      </c>
      <c r="G8" s="133">
        <f t="shared" si="4"/>
        <v>75.555555555555557</v>
      </c>
    </row>
    <row r="9" spans="1:7" ht="15" customHeight="1" x14ac:dyDescent="0.15">
      <c r="A9" s="150"/>
      <c r="B9" s="150" t="s">
        <v>1026</v>
      </c>
      <c r="C9" s="273" t="s">
        <v>835</v>
      </c>
      <c r="D9" s="128">
        <f>D27</f>
        <v>2031</v>
      </c>
      <c r="E9" s="128">
        <f t="shared" ref="E9:G9" si="5">E27</f>
        <v>182</v>
      </c>
      <c r="F9" s="128">
        <f t="shared" si="5"/>
        <v>636</v>
      </c>
      <c r="G9" s="128">
        <f t="shared" si="5"/>
        <v>1213</v>
      </c>
    </row>
    <row r="10" spans="1:7" ht="15" customHeight="1" x14ac:dyDescent="0.15">
      <c r="A10" s="150"/>
      <c r="B10" s="150" t="s">
        <v>1027</v>
      </c>
      <c r="C10" s="152"/>
      <c r="D10" s="134">
        <f>IF(SUM(E10:G10)&gt;100,"－",SUM(E10:G10))</f>
        <v>100</v>
      </c>
      <c r="E10" s="133">
        <f t="shared" ref="E10:G10" si="6">E9/$D9*100</f>
        <v>8.9611029049729201</v>
      </c>
      <c r="F10" s="133">
        <f t="shared" si="6"/>
        <v>31.314623338257014</v>
      </c>
      <c r="G10" s="133">
        <f t="shared" si="6"/>
        <v>59.72427375677006</v>
      </c>
    </row>
    <row r="11" spans="1:7" ht="15" customHeight="1" x14ac:dyDescent="0.15">
      <c r="A11" s="150"/>
      <c r="B11" s="244" t="s">
        <v>993</v>
      </c>
      <c r="C11" s="125" t="s">
        <v>1024</v>
      </c>
      <c r="D11" s="128">
        <f t="shared" ref="D11:D13" si="7">D29</f>
        <v>67</v>
      </c>
      <c r="E11" s="139">
        <f>E29/$D11*100</f>
        <v>35.820895522388057</v>
      </c>
      <c r="F11" s="139">
        <f t="shared" ref="F11:G11" si="8">F29/$D11*100</f>
        <v>16.417910447761194</v>
      </c>
      <c r="G11" s="139">
        <f t="shared" si="8"/>
        <v>47.761194029850742</v>
      </c>
    </row>
    <row r="12" spans="1:7" ht="15" customHeight="1" x14ac:dyDescent="0.15">
      <c r="A12" s="150"/>
      <c r="B12" s="244"/>
      <c r="C12" s="125" t="s">
        <v>1025</v>
      </c>
      <c r="D12" s="143">
        <f t="shared" si="7"/>
        <v>908</v>
      </c>
      <c r="E12" s="142">
        <f t="shared" ref="E12:G13" si="9">E30/$D12*100</f>
        <v>12.77533039647577</v>
      </c>
      <c r="F12" s="142">
        <f t="shared" si="9"/>
        <v>64.427312775330392</v>
      </c>
      <c r="G12" s="142">
        <f t="shared" si="9"/>
        <v>22.797356828193831</v>
      </c>
    </row>
    <row r="13" spans="1:7" ht="15" customHeight="1" x14ac:dyDescent="0.15">
      <c r="A13" s="150"/>
      <c r="B13" s="152"/>
      <c r="C13" s="145" t="s">
        <v>840</v>
      </c>
      <c r="D13" s="147">
        <f t="shared" si="7"/>
        <v>1056</v>
      </c>
      <c r="E13" s="133">
        <f t="shared" si="9"/>
        <v>3.9772727272727271</v>
      </c>
      <c r="F13" s="133">
        <f t="shared" si="9"/>
        <v>3.7878787878787881</v>
      </c>
      <c r="G13" s="133">
        <f t="shared" si="9"/>
        <v>92.234848484848484</v>
      </c>
    </row>
    <row r="14" spans="1:7" ht="15" customHeight="1" x14ac:dyDescent="0.15">
      <c r="A14" s="150"/>
      <c r="B14" s="243" t="s">
        <v>910</v>
      </c>
      <c r="C14" s="273" t="s">
        <v>835</v>
      </c>
      <c r="D14" s="128">
        <f>D32</f>
        <v>2031</v>
      </c>
      <c r="E14" s="128">
        <f t="shared" ref="E14:G14" si="10">E32</f>
        <v>960</v>
      </c>
      <c r="F14" s="128">
        <f t="shared" si="10"/>
        <v>301</v>
      </c>
      <c r="G14" s="128">
        <f t="shared" si="10"/>
        <v>770</v>
      </c>
    </row>
    <row r="15" spans="1:7" ht="15" customHeight="1" x14ac:dyDescent="0.15">
      <c r="A15" s="150"/>
      <c r="B15" s="244"/>
      <c r="C15" s="152"/>
      <c r="D15" s="134">
        <f>IF(SUM(E15:G15)&gt;100,"－",SUM(E15:G15))</f>
        <v>100</v>
      </c>
      <c r="E15" s="133">
        <f t="shared" ref="E15:G15" si="11">E14/$D14*100</f>
        <v>47.267355982274736</v>
      </c>
      <c r="F15" s="133">
        <f t="shared" si="11"/>
        <v>14.820285573609059</v>
      </c>
      <c r="G15" s="133">
        <f t="shared" si="11"/>
        <v>37.912358444116201</v>
      </c>
    </row>
    <row r="16" spans="1:7" ht="15" customHeight="1" x14ac:dyDescent="0.15">
      <c r="A16" s="150"/>
      <c r="B16" s="244"/>
      <c r="C16" s="125" t="s">
        <v>1024</v>
      </c>
      <c r="D16" s="128">
        <f t="shared" ref="D16:D18" si="12">D34</f>
        <v>653</v>
      </c>
      <c r="E16" s="139">
        <f>E34/$D16*100</f>
        <v>72.741194486983147</v>
      </c>
      <c r="F16" s="139">
        <f t="shared" ref="F16:G16" si="13">F34/$D16*100</f>
        <v>10.107197549770291</v>
      </c>
      <c r="G16" s="139">
        <f t="shared" si="13"/>
        <v>17.151607963246555</v>
      </c>
    </row>
    <row r="17" spans="1:7" ht="15" customHeight="1" x14ac:dyDescent="0.15">
      <c r="A17" s="150"/>
      <c r="B17" s="150"/>
      <c r="C17" s="125" t="s">
        <v>1025</v>
      </c>
      <c r="D17" s="143">
        <f t="shared" si="12"/>
        <v>696</v>
      </c>
      <c r="E17" s="142">
        <f t="shared" ref="E17:G18" si="14">E35/$D17*100</f>
        <v>55.02873563218391</v>
      </c>
      <c r="F17" s="142">
        <f t="shared" si="14"/>
        <v>31.46551724137931</v>
      </c>
      <c r="G17" s="142">
        <f t="shared" si="14"/>
        <v>13.505747126436782</v>
      </c>
    </row>
    <row r="18" spans="1:7" ht="15" customHeight="1" x14ac:dyDescent="0.15">
      <c r="A18" s="236"/>
      <c r="B18" s="236"/>
      <c r="C18" s="145" t="s">
        <v>840</v>
      </c>
      <c r="D18" s="147">
        <f t="shared" si="12"/>
        <v>682</v>
      </c>
      <c r="E18" s="133">
        <f t="shared" si="14"/>
        <v>14.95601173020528</v>
      </c>
      <c r="F18" s="133">
        <f t="shared" si="14"/>
        <v>2.3460410557184752</v>
      </c>
      <c r="G18" s="133">
        <f t="shared" si="14"/>
        <v>82.697947214076251</v>
      </c>
    </row>
    <row r="22" spans="1:7" ht="15" customHeight="1" x14ac:dyDescent="0.15">
      <c r="A22" s="242" t="s">
        <v>1022</v>
      </c>
      <c r="B22" s="243" t="s">
        <v>909</v>
      </c>
      <c r="C22" s="273" t="s">
        <v>835</v>
      </c>
      <c r="D22" s="156">
        <v>2031</v>
      </c>
      <c r="E22" s="156">
        <v>1098</v>
      </c>
      <c r="F22" s="156">
        <v>284</v>
      </c>
      <c r="G22" s="156">
        <v>649</v>
      </c>
    </row>
    <row r="23" spans="1:7" ht="15" customHeight="1" x14ac:dyDescent="0.15">
      <c r="A23" s="150" t="s">
        <v>1023</v>
      </c>
      <c r="B23" s="244"/>
      <c r="C23" s="152"/>
      <c r="D23" s="156"/>
      <c r="E23" s="156"/>
      <c r="F23" s="156"/>
      <c r="G23" s="156"/>
    </row>
    <row r="24" spans="1:7" ht="15" customHeight="1" x14ac:dyDescent="0.15">
      <c r="A24" s="150"/>
      <c r="B24" s="150"/>
      <c r="C24" s="135" t="s">
        <v>1024</v>
      </c>
      <c r="D24" s="156">
        <v>544</v>
      </c>
      <c r="E24" s="156">
        <v>421</v>
      </c>
      <c r="F24" s="156">
        <v>43</v>
      </c>
      <c r="G24" s="156">
        <v>80</v>
      </c>
    </row>
    <row r="25" spans="1:7" ht="15" customHeight="1" x14ac:dyDescent="0.15">
      <c r="A25" s="150"/>
      <c r="B25" s="150"/>
      <c r="C25" s="129" t="s">
        <v>1025</v>
      </c>
      <c r="D25" s="156">
        <v>902</v>
      </c>
      <c r="E25" s="156">
        <v>547</v>
      </c>
      <c r="F25" s="156">
        <v>228</v>
      </c>
      <c r="G25" s="156">
        <v>127</v>
      </c>
    </row>
    <row r="26" spans="1:7" ht="15" customHeight="1" x14ac:dyDescent="0.15">
      <c r="A26" s="150"/>
      <c r="B26" s="236"/>
      <c r="C26" s="130" t="s">
        <v>840</v>
      </c>
      <c r="D26" s="156">
        <v>585</v>
      </c>
      <c r="E26" s="156">
        <v>130</v>
      </c>
      <c r="F26" s="156">
        <v>13</v>
      </c>
      <c r="G26" s="156">
        <v>442</v>
      </c>
    </row>
    <row r="27" spans="1:7" ht="15" customHeight="1" x14ac:dyDescent="0.15">
      <c r="A27" s="150"/>
      <c r="B27" s="150" t="s">
        <v>1026</v>
      </c>
      <c r="C27" s="273" t="s">
        <v>835</v>
      </c>
      <c r="D27" s="156">
        <v>2031</v>
      </c>
      <c r="E27" s="156">
        <v>182</v>
      </c>
      <c r="F27" s="156">
        <v>636</v>
      </c>
      <c r="G27" s="156">
        <v>1213</v>
      </c>
    </row>
    <row r="28" spans="1:7" ht="15" customHeight="1" x14ac:dyDescent="0.15">
      <c r="A28" s="150"/>
      <c r="B28" s="150" t="s">
        <v>1027</v>
      </c>
      <c r="C28" s="152"/>
      <c r="D28" s="156"/>
      <c r="E28" s="156"/>
      <c r="F28" s="156"/>
      <c r="G28" s="156"/>
    </row>
    <row r="29" spans="1:7" ht="15" customHeight="1" x14ac:dyDescent="0.15">
      <c r="A29" s="150"/>
      <c r="B29" s="244" t="s">
        <v>993</v>
      </c>
      <c r="C29" s="129" t="s">
        <v>1024</v>
      </c>
      <c r="D29" s="156">
        <v>67</v>
      </c>
      <c r="E29" s="156">
        <v>24</v>
      </c>
      <c r="F29" s="156">
        <v>11</v>
      </c>
      <c r="G29" s="156">
        <v>32</v>
      </c>
    </row>
    <row r="30" spans="1:7" ht="15" customHeight="1" x14ac:dyDescent="0.15">
      <c r="A30" s="150"/>
      <c r="B30" s="244"/>
      <c r="C30" s="129" t="s">
        <v>1025</v>
      </c>
      <c r="D30" s="156">
        <v>908</v>
      </c>
      <c r="E30" s="156">
        <v>116</v>
      </c>
      <c r="F30" s="156">
        <v>585</v>
      </c>
      <c r="G30" s="156">
        <v>207</v>
      </c>
    </row>
    <row r="31" spans="1:7" ht="15" customHeight="1" x14ac:dyDescent="0.15">
      <c r="A31" s="150"/>
      <c r="B31" s="152"/>
      <c r="C31" s="130" t="s">
        <v>840</v>
      </c>
      <c r="D31" s="156">
        <v>1056</v>
      </c>
      <c r="E31" s="156">
        <v>42</v>
      </c>
      <c r="F31" s="156">
        <v>40</v>
      </c>
      <c r="G31" s="156">
        <v>974</v>
      </c>
    </row>
    <row r="32" spans="1:7" ht="15" customHeight="1" x14ac:dyDescent="0.15">
      <c r="A32" s="150"/>
      <c r="B32" s="243" t="s">
        <v>910</v>
      </c>
      <c r="C32" s="273" t="s">
        <v>835</v>
      </c>
      <c r="D32" s="156">
        <v>2031</v>
      </c>
      <c r="E32" s="156">
        <v>960</v>
      </c>
      <c r="F32" s="156">
        <v>301</v>
      </c>
      <c r="G32" s="156">
        <v>770</v>
      </c>
    </row>
    <row r="33" spans="1:7" ht="15" customHeight="1" x14ac:dyDescent="0.15">
      <c r="A33" s="150"/>
      <c r="B33" s="244"/>
      <c r="C33" s="152"/>
      <c r="D33" s="156"/>
      <c r="E33" s="156"/>
      <c r="F33" s="156"/>
      <c r="G33" s="156"/>
    </row>
    <row r="34" spans="1:7" ht="15" customHeight="1" x14ac:dyDescent="0.15">
      <c r="A34" s="150"/>
      <c r="B34" s="244"/>
      <c r="C34" s="129" t="s">
        <v>1024</v>
      </c>
      <c r="D34" s="156">
        <v>653</v>
      </c>
      <c r="E34" s="156">
        <v>475</v>
      </c>
      <c r="F34" s="156">
        <v>66</v>
      </c>
      <c r="G34" s="156">
        <v>112</v>
      </c>
    </row>
    <row r="35" spans="1:7" ht="15" customHeight="1" x14ac:dyDescent="0.15">
      <c r="A35" s="150"/>
      <c r="B35" s="150"/>
      <c r="C35" s="129" t="s">
        <v>1025</v>
      </c>
      <c r="D35" s="156">
        <v>696</v>
      </c>
      <c r="E35" s="156">
        <v>383</v>
      </c>
      <c r="F35" s="156">
        <v>219</v>
      </c>
      <c r="G35" s="156">
        <v>94</v>
      </c>
    </row>
    <row r="36" spans="1:7" ht="15" customHeight="1" x14ac:dyDescent="0.15">
      <c r="A36" s="236"/>
      <c r="B36" s="236"/>
      <c r="C36" s="130" t="s">
        <v>840</v>
      </c>
      <c r="D36" s="156">
        <v>682</v>
      </c>
      <c r="E36" s="156">
        <v>102</v>
      </c>
      <c r="F36" s="156">
        <v>16</v>
      </c>
      <c r="G36" s="156">
        <v>564</v>
      </c>
    </row>
    <row r="37" spans="1:7" ht="15" customHeight="1" x14ac:dyDescent="0.15">
      <c r="A37" s="276"/>
      <c r="B37" s="276"/>
      <c r="C37" s="277"/>
    </row>
    <row r="38" spans="1:7" ht="15" customHeight="1" x14ac:dyDescent="0.15">
      <c r="A38" s="278"/>
      <c r="B38" s="278"/>
      <c r="C38" s="279"/>
    </row>
    <row r="39" spans="1:7" ht="15" customHeight="1" x14ac:dyDescent="0.15">
      <c r="A39" s="278"/>
      <c r="B39" s="278"/>
      <c r="C39" s="279"/>
    </row>
  </sheetData>
  <phoneticPr fontId="1"/>
  <pageMargins left="0.39370078740157483" right="0.39370078740157483" top="0.70866141732283472" bottom="0.39370078740157483" header="0.31496062992125984" footer="0.19685039370078741"/>
  <pageSetup paperSize="9" scale="85" orientation="landscape" horizontalDpi="200" verticalDpi="200" r:id="rId1"/>
  <headerFooter alignWithMargins="0">
    <oddHeader>&amp;R[５．その他]　
&amp;A  (&amp;P/&amp;N)</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showGridLines="0" view="pageBreakPreview" zoomScaleNormal="100" zoomScaleSheetLayoutView="100" workbookViewId="0"/>
  </sheetViews>
  <sheetFormatPr defaultColWidth="8" defaultRowHeight="15" customHeight="1" x14ac:dyDescent="0.15"/>
  <cols>
    <col min="1" max="1" width="8.5703125" style="114" customWidth="1"/>
    <col min="2" max="2" width="10.140625" style="114" customWidth="1"/>
    <col min="3" max="3" width="50.140625" style="114" customWidth="1"/>
    <col min="4" max="11" width="8.140625" style="114" customWidth="1"/>
    <col min="12" max="12" width="9.7109375" style="114" customWidth="1"/>
    <col min="13" max="16384" width="8" style="114"/>
  </cols>
  <sheetData>
    <row r="1" spans="1:12" ht="15" customHeight="1" x14ac:dyDescent="0.15">
      <c r="D1" s="190" t="s">
        <v>823</v>
      </c>
    </row>
    <row r="2" spans="1:12" ht="15" customHeight="1" x14ac:dyDescent="0.15">
      <c r="D2" s="114" t="s">
        <v>1028</v>
      </c>
    </row>
    <row r="3" spans="1:12" s="123" customFormat="1" ht="33.75" x14ac:dyDescent="0.15">
      <c r="A3" s="314" t="s">
        <v>1029</v>
      </c>
      <c r="B3" s="316"/>
      <c r="C3" s="315"/>
      <c r="D3" s="159" t="s">
        <v>835</v>
      </c>
      <c r="E3" s="193" t="s">
        <v>854</v>
      </c>
      <c r="F3" s="194" t="s">
        <v>855</v>
      </c>
      <c r="G3" s="194" t="s">
        <v>856</v>
      </c>
      <c r="H3" s="194" t="s">
        <v>857</v>
      </c>
      <c r="I3" s="194" t="s">
        <v>858</v>
      </c>
      <c r="J3" s="194" t="s">
        <v>859</v>
      </c>
      <c r="K3" s="215" t="s">
        <v>852</v>
      </c>
      <c r="L3" s="226" t="s">
        <v>860</v>
      </c>
    </row>
    <row r="4" spans="1:12" ht="15" customHeight="1" x14ac:dyDescent="0.15">
      <c r="A4" s="125" t="s">
        <v>1030</v>
      </c>
      <c r="B4" s="242" t="s">
        <v>951</v>
      </c>
      <c r="C4" s="273" t="s">
        <v>1031</v>
      </c>
      <c r="D4" s="128">
        <f t="shared" ref="D4:K4" si="0">D24</f>
        <v>969</v>
      </c>
      <c r="E4" s="128">
        <f t="shared" si="0"/>
        <v>96</v>
      </c>
      <c r="F4" s="128">
        <f t="shared" si="0"/>
        <v>280</v>
      </c>
      <c r="G4" s="128">
        <f t="shared" si="0"/>
        <v>130</v>
      </c>
      <c r="H4" s="128">
        <f t="shared" si="0"/>
        <v>210</v>
      </c>
      <c r="I4" s="128">
        <f t="shared" si="0"/>
        <v>118</v>
      </c>
      <c r="J4" s="128">
        <f t="shared" si="0"/>
        <v>41</v>
      </c>
      <c r="K4" s="128">
        <f t="shared" si="0"/>
        <v>94</v>
      </c>
      <c r="L4" s="232">
        <v>10958.617142857143</v>
      </c>
    </row>
    <row r="5" spans="1:12" ht="15" customHeight="1" x14ac:dyDescent="0.15">
      <c r="A5" s="125" t="s">
        <v>1032</v>
      </c>
      <c r="B5" s="150"/>
      <c r="C5" s="152"/>
      <c r="D5" s="134">
        <f>IF(SUM(E5:K5)&gt;100,"－",SUM(E5:K5))</f>
        <v>100.00000000000001</v>
      </c>
      <c r="E5" s="133">
        <f t="shared" ref="E5:K5" si="1">E4/$D4*100</f>
        <v>9.9071207430340564</v>
      </c>
      <c r="F5" s="133">
        <f t="shared" si="1"/>
        <v>28.895768833849328</v>
      </c>
      <c r="G5" s="133">
        <f t="shared" si="1"/>
        <v>13.415892672858618</v>
      </c>
      <c r="H5" s="133">
        <f t="shared" si="1"/>
        <v>21.671826625386998</v>
      </c>
      <c r="I5" s="133">
        <f t="shared" si="1"/>
        <v>12.177502579979361</v>
      </c>
      <c r="J5" s="133">
        <f t="shared" si="1"/>
        <v>4.2311661506707949</v>
      </c>
      <c r="K5" s="133">
        <f t="shared" si="1"/>
        <v>9.7007223942208469</v>
      </c>
      <c r="L5" s="238"/>
    </row>
    <row r="6" spans="1:12" ht="15" customHeight="1" x14ac:dyDescent="0.15">
      <c r="A6" s="125" t="s">
        <v>1033</v>
      </c>
      <c r="B6" s="150"/>
      <c r="C6" s="280" t="s">
        <v>1034</v>
      </c>
      <c r="D6" s="128">
        <f>D26</f>
        <v>505</v>
      </c>
      <c r="E6" s="139">
        <f t="shared" ref="E6:K9" si="2">IF($D6=0,0,E26/$D6*100)</f>
        <v>7.7227722772277225</v>
      </c>
      <c r="F6" s="139">
        <f t="shared" si="2"/>
        <v>24.356435643564357</v>
      </c>
      <c r="G6" s="139">
        <f t="shared" si="2"/>
        <v>12.079207920792079</v>
      </c>
      <c r="H6" s="139">
        <f t="shared" si="2"/>
        <v>25.544554455445546</v>
      </c>
      <c r="I6" s="139">
        <f t="shared" si="2"/>
        <v>16.435643564356436</v>
      </c>
      <c r="J6" s="139">
        <f t="shared" si="2"/>
        <v>5.9405940594059405</v>
      </c>
      <c r="K6" s="139">
        <f t="shared" si="2"/>
        <v>7.9207920792079207</v>
      </c>
      <c r="L6" s="232">
        <v>13091.36129032258</v>
      </c>
    </row>
    <row r="7" spans="1:12" ht="15" customHeight="1" x14ac:dyDescent="0.15">
      <c r="A7" s="150" t="s">
        <v>1035</v>
      </c>
      <c r="B7" s="150"/>
      <c r="C7" s="281" t="s">
        <v>1036</v>
      </c>
      <c r="D7" s="143">
        <f>D27</f>
        <v>352</v>
      </c>
      <c r="E7" s="142">
        <f t="shared" si="2"/>
        <v>14.772727272727273</v>
      </c>
      <c r="F7" s="142">
        <f t="shared" si="2"/>
        <v>34.94318181818182</v>
      </c>
      <c r="G7" s="142">
        <f t="shared" si="2"/>
        <v>13.920454545454545</v>
      </c>
      <c r="H7" s="142">
        <f t="shared" si="2"/>
        <v>15.340909090909092</v>
      </c>
      <c r="I7" s="142">
        <f t="shared" si="2"/>
        <v>6.8181818181818175</v>
      </c>
      <c r="J7" s="142">
        <f t="shared" si="2"/>
        <v>1.4204545454545454</v>
      </c>
      <c r="K7" s="142">
        <f t="shared" si="2"/>
        <v>12.784090909090908</v>
      </c>
      <c r="L7" s="245">
        <v>7816.6286644951142</v>
      </c>
    </row>
    <row r="8" spans="1:12" ht="15" customHeight="1" x14ac:dyDescent="0.15">
      <c r="A8" s="150"/>
      <c r="B8" s="150"/>
      <c r="C8" s="281" t="s">
        <v>1037</v>
      </c>
      <c r="D8" s="143">
        <f>D28</f>
        <v>74</v>
      </c>
      <c r="E8" s="142">
        <f t="shared" si="2"/>
        <v>2.7027027027027026</v>
      </c>
      <c r="F8" s="142">
        <f t="shared" si="2"/>
        <v>31.081081081081081</v>
      </c>
      <c r="G8" s="142">
        <f t="shared" si="2"/>
        <v>22.972972972972975</v>
      </c>
      <c r="H8" s="142">
        <f t="shared" si="2"/>
        <v>24.324324324324326</v>
      </c>
      <c r="I8" s="142">
        <f t="shared" si="2"/>
        <v>6.756756756756757</v>
      </c>
      <c r="J8" s="142">
        <f t="shared" si="2"/>
        <v>5.4054054054054053</v>
      </c>
      <c r="K8" s="142">
        <f t="shared" si="2"/>
        <v>6.756756756756757</v>
      </c>
      <c r="L8" s="245">
        <v>10305.217391304348</v>
      </c>
    </row>
    <row r="9" spans="1:12" ht="15" customHeight="1" x14ac:dyDescent="0.15">
      <c r="A9" s="150"/>
      <c r="B9" s="236"/>
      <c r="C9" s="282" t="s">
        <v>840</v>
      </c>
      <c r="D9" s="147">
        <f>D29</f>
        <v>38</v>
      </c>
      <c r="E9" s="133">
        <f t="shared" si="2"/>
        <v>7.8947368421052628</v>
      </c>
      <c r="F9" s="133">
        <f t="shared" si="2"/>
        <v>28.947368421052634</v>
      </c>
      <c r="G9" s="133">
        <f t="shared" si="2"/>
        <v>7.8947368421052628</v>
      </c>
      <c r="H9" s="133">
        <f t="shared" si="2"/>
        <v>23.684210526315788</v>
      </c>
      <c r="I9" s="133">
        <f t="shared" si="2"/>
        <v>15.789473684210526</v>
      </c>
      <c r="J9" s="133">
        <f t="shared" si="2"/>
        <v>5.2631578947368416</v>
      </c>
      <c r="K9" s="133">
        <f t="shared" si="2"/>
        <v>10.526315789473683</v>
      </c>
      <c r="L9" s="238">
        <v>11486.529411764706</v>
      </c>
    </row>
    <row r="10" spans="1:12" ht="15" customHeight="1" x14ac:dyDescent="0.15">
      <c r="A10" s="150"/>
      <c r="B10" s="150" t="s">
        <v>1038</v>
      </c>
      <c r="C10" s="273" t="s">
        <v>1031</v>
      </c>
      <c r="D10" s="128">
        <f t="shared" ref="D10:K10" si="3">D30</f>
        <v>116</v>
      </c>
      <c r="E10" s="128">
        <f t="shared" si="3"/>
        <v>27</v>
      </c>
      <c r="F10" s="128">
        <f t="shared" si="3"/>
        <v>4</v>
      </c>
      <c r="G10" s="128">
        <f t="shared" si="3"/>
        <v>24</v>
      </c>
      <c r="H10" s="128">
        <f t="shared" si="3"/>
        <v>32</v>
      </c>
      <c r="I10" s="128">
        <f t="shared" si="3"/>
        <v>15</v>
      </c>
      <c r="J10" s="128">
        <f t="shared" si="3"/>
        <v>0</v>
      </c>
      <c r="K10" s="128">
        <f t="shared" si="3"/>
        <v>14</v>
      </c>
      <c r="L10" s="245">
        <v>10009.35294117647</v>
      </c>
    </row>
    <row r="11" spans="1:12" ht="15" customHeight="1" x14ac:dyDescent="0.15">
      <c r="A11" s="150"/>
      <c r="B11" s="150" t="s">
        <v>1039</v>
      </c>
      <c r="C11" s="281"/>
      <c r="D11" s="134">
        <f>IF(SUM(E11:K11)&gt;100,"－",SUM(E11:K11))</f>
        <v>100</v>
      </c>
      <c r="E11" s="133">
        <f t="shared" ref="E11:K11" si="4">E10/$D10*100</f>
        <v>23.275862068965516</v>
      </c>
      <c r="F11" s="133">
        <f t="shared" si="4"/>
        <v>3.4482758620689653</v>
      </c>
      <c r="G11" s="133">
        <f t="shared" si="4"/>
        <v>20.689655172413794</v>
      </c>
      <c r="H11" s="133">
        <f t="shared" si="4"/>
        <v>27.586206896551722</v>
      </c>
      <c r="I11" s="133">
        <f t="shared" si="4"/>
        <v>12.931034482758621</v>
      </c>
      <c r="J11" s="133">
        <f t="shared" si="4"/>
        <v>0</v>
      </c>
      <c r="K11" s="133">
        <f t="shared" si="4"/>
        <v>12.068965517241379</v>
      </c>
      <c r="L11" s="238"/>
    </row>
    <row r="12" spans="1:12" ht="15" customHeight="1" x14ac:dyDescent="0.15">
      <c r="A12" s="150"/>
      <c r="B12" s="150" t="s">
        <v>1040</v>
      </c>
      <c r="C12" s="280" t="s">
        <v>1034</v>
      </c>
      <c r="D12" s="128">
        <f>D32</f>
        <v>52</v>
      </c>
      <c r="E12" s="139">
        <f t="shared" ref="E12:K15" si="5">IF($D12=0,0,E32/$D12*100)</f>
        <v>19.230769230769234</v>
      </c>
      <c r="F12" s="139">
        <f t="shared" si="5"/>
        <v>1.9230769230769231</v>
      </c>
      <c r="G12" s="139">
        <f t="shared" si="5"/>
        <v>28.846153846153843</v>
      </c>
      <c r="H12" s="139">
        <f t="shared" si="5"/>
        <v>26.923076923076923</v>
      </c>
      <c r="I12" s="139">
        <f t="shared" si="5"/>
        <v>13.461538461538462</v>
      </c>
      <c r="J12" s="139">
        <f t="shared" si="5"/>
        <v>0</v>
      </c>
      <c r="K12" s="139">
        <f t="shared" si="5"/>
        <v>9.6153846153846168</v>
      </c>
      <c r="L12" s="245">
        <v>9779.6595744680853</v>
      </c>
    </row>
    <row r="13" spans="1:12" ht="15" customHeight="1" x14ac:dyDescent="0.15">
      <c r="A13" s="150"/>
      <c r="B13" s="244" t="s">
        <v>1041</v>
      </c>
      <c r="C13" s="281" t="s">
        <v>1036</v>
      </c>
      <c r="D13" s="143">
        <f>D33</f>
        <v>34</v>
      </c>
      <c r="E13" s="142">
        <f t="shared" si="5"/>
        <v>35.294117647058826</v>
      </c>
      <c r="F13" s="142">
        <f t="shared" si="5"/>
        <v>5.8823529411764701</v>
      </c>
      <c r="G13" s="142">
        <f t="shared" si="5"/>
        <v>17.647058823529413</v>
      </c>
      <c r="H13" s="142">
        <f t="shared" si="5"/>
        <v>29.411764705882355</v>
      </c>
      <c r="I13" s="142">
        <f t="shared" si="5"/>
        <v>8.8235294117647065</v>
      </c>
      <c r="J13" s="142">
        <f t="shared" si="5"/>
        <v>0</v>
      </c>
      <c r="K13" s="142">
        <f t="shared" si="5"/>
        <v>2.9411764705882351</v>
      </c>
      <c r="L13" s="245">
        <v>8305.8484848484841</v>
      </c>
    </row>
    <row r="14" spans="1:12" ht="15" customHeight="1" x14ac:dyDescent="0.15">
      <c r="A14" s="150"/>
      <c r="B14" s="150"/>
      <c r="C14" s="281" t="s">
        <v>1037</v>
      </c>
      <c r="D14" s="143">
        <f>D34</f>
        <v>16</v>
      </c>
      <c r="E14" s="142">
        <f t="shared" si="5"/>
        <v>6.25</v>
      </c>
      <c r="F14" s="142">
        <f t="shared" si="5"/>
        <v>6.25</v>
      </c>
      <c r="G14" s="142">
        <f t="shared" si="5"/>
        <v>12.5</v>
      </c>
      <c r="H14" s="142">
        <f t="shared" si="5"/>
        <v>37.5</v>
      </c>
      <c r="I14" s="142">
        <f t="shared" si="5"/>
        <v>12.5</v>
      </c>
      <c r="J14" s="142">
        <f t="shared" si="5"/>
        <v>0</v>
      </c>
      <c r="K14" s="142">
        <f t="shared" si="5"/>
        <v>25</v>
      </c>
      <c r="L14" s="245">
        <v>14502.333333333334</v>
      </c>
    </row>
    <row r="15" spans="1:12" ht="15" customHeight="1" x14ac:dyDescent="0.15">
      <c r="A15" s="150"/>
      <c r="B15" s="236"/>
      <c r="C15" s="282" t="s">
        <v>840</v>
      </c>
      <c r="D15" s="147">
        <f>D35</f>
        <v>14</v>
      </c>
      <c r="E15" s="133">
        <f t="shared" si="5"/>
        <v>28.571428571428569</v>
      </c>
      <c r="F15" s="133">
        <f t="shared" si="5"/>
        <v>0</v>
      </c>
      <c r="G15" s="133">
        <f t="shared" si="5"/>
        <v>7.1428571428571423</v>
      </c>
      <c r="H15" s="133">
        <f t="shared" si="5"/>
        <v>14.285714285714285</v>
      </c>
      <c r="I15" s="133">
        <f t="shared" si="5"/>
        <v>21.428571428571427</v>
      </c>
      <c r="J15" s="133">
        <f t="shared" si="5"/>
        <v>0</v>
      </c>
      <c r="K15" s="133">
        <f t="shared" si="5"/>
        <v>28.571428571428569</v>
      </c>
      <c r="L15" s="238">
        <v>11318.9</v>
      </c>
    </row>
    <row r="16" spans="1:12" ht="15" customHeight="1" x14ac:dyDescent="0.15">
      <c r="A16" s="150"/>
      <c r="B16" s="150" t="s">
        <v>956</v>
      </c>
      <c r="C16" s="273" t="s">
        <v>1031</v>
      </c>
      <c r="D16" s="128">
        <f t="shared" ref="D16:K16" si="6">D36</f>
        <v>847</v>
      </c>
      <c r="E16" s="128">
        <f t="shared" si="6"/>
        <v>89</v>
      </c>
      <c r="F16" s="128">
        <f t="shared" si="6"/>
        <v>117</v>
      </c>
      <c r="G16" s="128">
        <f t="shared" si="6"/>
        <v>191</v>
      </c>
      <c r="H16" s="128">
        <f t="shared" si="6"/>
        <v>243</v>
      </c>
      <c r="I16" s="128">
        <f t="shared" si="6"/>
        <v>85</v>
      </c>
      <c r="J16" s="128">
        <f t="shared" si="6"/>
        <v>15</v>
      </c>
      <c r="K16" s="128">
        <f t="shared" si="6"/>
        <v>107</v>
      </c>
      <c r="L16" s="245">
        <v>11170.205405405406</v>
      </c>
    </row>
    <row r="17" spans="1:12" ht="15" customHeight="1" x14ac:dyDescent="0.15">
      <c r="A17" s="150"/>
      <c r="B17" s="150"/>
      <c r="C17" s="281"/>
      <c r="D17" s="134">
        <f>IF(SUM(E17:K17)&gt;100,"－",SUM(E17:K17))</f>
        <v>100</v>
      </c>
      <c r="E17" s="133">
        <f t="shared" ref="E17:K17" si="7">E16/$D16*100</f>
        <v>10.507674144037781</v>
      </c>
      <c r="F17" s="133">
        <f t="shared" si="7"/>
        <v>13.813459268004721</v>
      </c>
      <c r="G17" s="133">
        <f t="shared" si="7"/>
        <v>22.550177095631639</v>
      </c>
      <c r="H17" s="133">
        <f t="shared" si="7"/>
        <v>28.689492325855966</v>
      </c>
      <c r="I17" s="133">
        <f t="shared" si="7"/>
        <v>10.035419126328216</v>
      </c>
      <c r="J17" s="133">
        <f t="shared" si="7"/>
        <v>1.7709563164108619</v>
      </c>
      <c r="K17" s="133">
        <f t="shared" si="7"/>
        <v>12.632821723730814</v>
      </c>
      <c r="L17" s="238"/>
    </row>
    <row r="18" spans="1:12" ht="15" customHeight="1" x14ac:dyDescent="0.15">
      <c r="A18" s="150"/>
      <c r="B18" s="150"/>
      <c r="C18" s="280" t="s">
        <v>1034</v>
      </c>
      <c r="D18" s="128">
        <f>D38</f>
        <v>150</v>
      </c>
      <c r="E18" s="139">
        <f t="shared" ref="E18:K18" si="8">IF($D18=0,0,E38/$D18*100)</f>
        <v>10</v>
      </c>
      <c r="F18" s="139">
        <f t="shared" si="8"/>
        <v>8.6666666666666679</v>
      </c>
      <c r="G18" s="139">
        <f t="shared" si="8"/>
        <v>14.000000000000002</v>
      </c>
      <c r="H18" s="139">
        <f t="shared" si="8"/>
        <v>36</v>
      </c>
      <c r="I18" s="139">
        <f t="shared" si="8"/>
        <v>14.000000000000002</v>
      </c>
      <c r="J18" s="139">
        <f t="shared" si="8"/>
        <v>1.3333333333333335</v>
      </c>
      <c r="K18" s="139">
        <f t="shared" si="8"/>
        <v>16</v>
      </c>
      <c r="L18" s="245">
        <v>12672.420634920634</v>
      </c>
    </row>
    <row r="19" spans="1:12" ht="15" customHeight="1" x14ac:dyDescent="0.15">
      <c r="A19" s="150"/>
      <c r="B19" s="150"/>
      <c r="C19" s="281" t="s">
        <v>1042</v>
      </c>
      <c r="D19" s="143">
        <f>D43</f>
        <v>589</v>
      </c>
      <c r="E19" s="142">
        <f>IF($D19=0,0,E43/$D19*100)</f>
        <v>9.8471986417657043</v>
      </c>
      <c r="F19" s="142">
        <f t="shared" ref="F19:K19" si="9">IF($D19=0,0,F43/$D19*100)</f>
        <v>15.110356536502549</v>
      </c>
      <c r="G19" s="142">
        <f t="shared" si="9"/>
        <v>24.448217317487266</v>
      </c>
      <c r="H19" s="142">
        <f t="shared" si="9"/>
        <v>27.504244482173174</v>
      </c>
      <c r="I19" s="142">
        <f t="shared" si="9"/>
        <v>9.3378607809847214</v>
      </c>
      <c r="J19" s="142">
        <f t="shared" si="9"/>
        <v>1.6977928692699491</v>
      </c>
      <c r="K19" s="142">
        <f t="shared" si="9"/>
        <v>12.054329371816639</v>
      </c>
      <c r="L19" s="245">
        <v>11029.119691119691</v>
      </c>
    </row>
    <row r="20" spans="1:12" ht="15" customHeight="1" x14ac:dyDescent="0.15">
      <c r="A20" s="152"/>
      <c r="B20" s="236"/>
      <c r="C20" s="282" t="s">
        <v>840</v>
      </c>
      <c r="D20" s="147">
        <f>D41</f>
        <v>108</v>
      </c>
      <c r="E20" s="133">
        <f t="shared" ref="E20:K20" si="10">IF($D20=0,0,E41/$D20*100)</f>
        <v>14.814814814814813</v>
      </c>
      <c r="F20" s="133">
        <f t="shared" si="10"/>
        <v>13.888888888888889</v>
      </c>
      <c r="G20" s="133">
        <f t="shared" si="10"/>
        <v>24.074074074074073</v>
      </c>
      <c r="H20" s="133">
        <f t="shared" si="10"/>
        <v>25</v>
      </c>
      <c r="I20" s="133">
        <f t="shared" si="10"/>
        <v>8.3333333333333321</v>
      </c>
      <c r="J20" s="133">
        <f t="shared" si="10"/>
        <v>2.7777777777777777</v>
      </c>
      <c r="K20" s="133">
        <f t="shared" si="10"/>
        <v>11.111111111111111</v>
      </c>
      <c r="L20" s="238">
        <v>9959.8229166666661</v>
      </c>
    </row>
    <row r="21" spans="1:12" ht="15" customHeight="1" x14ac:dyDescent="0.15">
      <c r="A21" s="222" t="s">
        <v>1043</v>
      </c>
    </row>
    <row r="22" spans="1:12" ht="15" customHeight="1" x14ac:dyDescent="0.15">
      <c r="A22" s="114" t="s">
        <v>1044</v>
      </c>
    </row>
    <row r="24" spans="1:12" ht="15" customHeight="1" x14ac:dyDescent="0.15">
      <c r="A24" s="135" t="s">
        <v>1030</v>
      </c>
      <c r="B24" s="242" t="s">
        <v>951</v>
      </c>
      <c r="C24" s="273" t="s">
        <v>1031</v>
      </c>
      <c r="D24" s="156">
        <v>969</v>
      </c>
      <c r="E24" s="156">
        <v>96</v>
      </c>
      <c r="F24" s="156">
        <v>280</v>
      </c>
      <c r="G24" s="156">
        <v>130</v>
      </c>
      <c r="H24" s="156">
        <v>210</v>
      </c>
      <c r="I24" s="156">
        <v>118</v>
      </c>
      <c r="J24" s="156">
        <v>41</v>
      </c>
      <c r="K24" s="156">
        <v>94</v>
      </c>
      <c r="L24" s="156">
        <v>9188.8517665130566</v>
      </c>
    </row>
    <row r="25" spans="1:12" ht="15" customHeight="1" x14ac:dyDescent="0.15">
      <c r="A25" s="125" t="s">
        <v>1032</v>
      </c>
      <c r="B25" s="150"/>
      <c r="C25" s="152"/>
      <c r="D25" s="156"/>
      <c r="E25" s="156"/>
      <c r="F25" s="156"/>
      <c r="G25" s="156"/>
      <c r="H25" s="156"/>
      <c r="I25" s="156"/>
      <c r="J25" s="156"/>
      <c r="K25" s="156"/>
      <c r="L25" s="156"/>
    </row>
    <row r="26" spans="1:12" ht="15" customHeight="1" x14ac:dyDescent="0.15">
      <c r="A26" s="125" t="s">
        <v>1033</v>
      </c>
      <c r="B26" s="150"/>
      <c r="C26" s="280" t="s">
        <v>1034</v>
      </c>
      <c r="D26" s="156">
        <v>505</v>
      </c>
      <c r="E26" s="156">
        <v>39</v>
      </c>
      <c r="F26" s="156">
        <v>123</v>
      </c>
      <c r="G26" s="156">
        <v>61</v>
      </c>
      <c r="H26" s="156">
        <v>129</v>
      </c>
      <c r="I26" s="156">
        <v>83</v>
      </c>
      <c r="J26" s="156">
        <v>30</v>
      </c>
      <c r="K26" s="156">
        <v>40</v>
      </c>
      <c r="L26" s="156">
        <v>13091.36129032258</v>
      </c>
    </row>
    <row r="27" spans="1:12" ht="15" customHeight="1" x14ac:dyDescent="0.15">
      <c r="A27" s="150" t="s">
        <v>1035</v>
      </c>
      <c r="B27" s="150"/>
      <c r="C27" s="281" t="s">
        <v>1036</v>
      </c>
      <c r="D27" s="156">
        <v>352</v>
      </c>
      <c r="E27" s="156">
        <v>52</v>
      </c>
      <c r="F27" s="156">
        <v>123</v>
      </c>
      <c r="G27" s="156">
        <v>49</v>
      </c>
      <c r="H27" s="156">
        <v>54</v>
      </c>
      <c r="I27" s="156">
        <v>24</v>
      </c>
      <c r="J27" s="156">
        <v>5</v>
      </c>
      <c r="K27" s="156">
        <v>45</v>
      </c>
      <c r="L27" s="156">
        <v>7816.6286644951142</v>
      </c>
    </row>
    <row r="28" spans="1:12" ht="15" customHeight="1" x14ac:dyDescent="0.15">
      <c r="A28" s="150"/>
      <c r="B28" s="150"/>
      <c r="C28" s="281" t="s">
        <v>1037</v>
      </c>
      <c r="D28" s="156">
        <v>74</v>
      </c>
      <c r="E28" s="156">
        <v>2</v>
      </c>
      <c r="F28" s="156">
        <v>23</v>
      </c>
      <c r="G28" s="156">
        <v>17</v>
      </c>
      <c r="H28" s="156">
        <v>18</v>
      </c>
      <c r="I28" s="156">
        <v>5</v>
      </c>
      <c r="J28" s="156">
        <v>4</v>
      </c>
      <c r="K28" s="156">
        <v>5</v>
      </c>
      <c r="L28" s="156">
        <v>10305.217391304348</v>
      </c>
    </row>
    <row r="29" spans="1:12" ht="15" customHeight="1" x14ac:dyDescent="0.15">
      <c r="A29" s="150"/>
      <c r="B29" s="236"/>
      <c r="C29" s="282" t="s">
        <v>840</v>
      </c>
      <c r="D29" s="156">
        <v>38</v>
      </c>
      <c r="E29" s="156">
        <v>3</v>
      </c>
      <c r="F29" s="156">
        <v>11</v>
      </c>
      <c r="G29" s="156">
        <v>3</v>
      </c>
      <c r="H29" s="156">
        <v>9</v>
      </c>
      <c r="I29" s="156">
        <v>6</v>
      </c>
      <c r="J29" s="156">
        <v>2</v>
      </c>
      <c r="K29" s="156">
        <v>4</v>
      </c>
      <c r="L29" s="156">
        <v>11486.529411764706</v>
      </c>
    </row>
    <row r="30" spans="1:12" ht="15" customHeight="1" x14ac:dyDescent="0.15">
      <c r="A30" s="150"/>
      <c r="B30" s="150" t="s">
        <v>1038</v>
      </c>
      <c r="C30" s="273" t="s">
        <v>1031</v>
      </c>
      <c r="D30" s="156">
        <v>116</v>
      </c>
      <c r="E30" s="156">
        <v>27</v>
      </c>
      <c r="F30" s="156">
        <v>4</v>
      </c>
      <c r="G30" s="156">
        <v>24</v>
      </c>
      <c r="H30" s="156">
        <v>32</v>
      </c>
      <c r="I30" s="156">
        <v>15</v>
      </c>
      <c r="J30" s="156">
        <v>0</v>
      </c>
      <c r="K30" s="156">
        <v>14</v>
      </c>
      <c r="L30" s="156">
        <v>1126.8509316770187</v>
      </c>
    </row>
    <row r="31" spans="1:12" ht="15" customHeight="1" x14ac:dyDescent="0.15">
      <c r="A31" s="150"/>
      <c r="B31" s="150" t="s">
        <v>1039</v>
      </c>
      <c r="C31" s="281"/>
      <c r="D31" s="156"/>
      <c r="E31" s="156"/>
      <c r="F31" s="156"/>
      <c r="G31" s="156"/>
      <c r="H31" s="156"/>
      <c r="I31" s="156"/>
      <c r="J31" s="156"/>
      <c r="K31" s="156"/>
      <c r="L31" s="156"/>
    </row>
    <row r="32" spans="1:12" ht="15" customHeight="1" x14ac:dyDescent="0.15">
      <c r="A32" s="150"/>
      <c r="B32" s="150" t="s">
        <v>1040</v>
      </c>
      <c r="C32" s="280" t="s">
        <v>1034</v>
      </c>
      <c r="D32" s="156">
        <v>52</v>
      </c>
      <c r="E32" s="156">
        <v>10</v>
      </c>
      <c r="F32" s="156">
        <v>1</v>
      </c>
      <c r="G32" s="156">
        <v>15</v>
      </c>
      <c r="H32" s="156">
        <v>14</v>
      </c>
      <c r="I32" s="156">
        <v>7</v>
      </c>
      <c r="J32" s="156">
        <v>0</v>
      </c>
      <c r="K32" s="156">
        <v>5</v>
      </c>
      <c r="L32" s="156">
        <v>9779.6595744680853</v>
      </c>
    </row>
    <row r="33" spans="1:14" ht="15" customHeight="1" x14ac:dyDescent="0.15">
      <c r="A33" s="150"/>
      <c r="B33" s="244" t="s">
        <v>1041</v>
      </c>
      <c r="C33" s="281" t="s">
        <v>1036</v>
      </c>
      <c r="D33" s="156">
        <v>34</v>
      </c>
      <c r="E33" s="156">
        <v>12</v>
      </c>
      <c r="F33" s="156">
        <v>2</v>
      </c>
      <c r="G33" s="156">
        <v>6</v>
      </c>
      <c r="H33" s="156">
        <v>10</v>
      </c>
      <c r="I33" s="156">
        <v>3</v>
      </c>
      <c r="J33" s="156">
        <v>0</v>
      </c>
      <c r="K33" s="156">
        <v>1</v>
      </c>
      <c r="L33" s="156">
        <v>8305.8484848484841</v>
      </c>
    </row>
    <row r="34" spans="1:14" ht="15" customHeight="1" x14ac:dyDescent="0.15">
      <c r="A34" s="150"/>
      <c r="B34" s="150"/>
      <c r="C34" s="281" t="s">
        <v>1037</v>
      </c>
      <c r="D34" s="156">
        <v>16</v>
      </c>
      <c r="E34" s="156">
        <v>1</v>
      </c>
      <c r="F34" s="156">
        <v>1</v>
      </c>
      <c r="G34" s="156">
        <v>2</v>
      </c>
      <c r="H34" s="156">
        <v>6</v>
      </c>
      <c r="I34" s="156">
        <v>2</v>
      </c>
      <c r="J34" s="156">
        <v>0</v>
      </c>
      <c r="K34" s="156">
        <v>4</v>
      </c>
      <c r="L34" s="156">
        <v>14502.333333333334</v>
      </c>
    </row>
    <row r="35" spans="1:14" ht="15" customHeight="1" x14ac:dyDescent="0.15">
      <c r="A35" s="150"/>
      <c r="B35" s="236"/>
      <c r="C35" s="282" t="s">
        <v>840</v>
      </c>
      <c r="D35" s="156">
        <v>14</v>
      </c>
      <c r="E35" s="156">
        <v>4</v>
      </c>
      <c r="F35" s="156">
        <v>0</v>
      </c>
      <c r="G35" s="156">
        <v>1</v>
      </c>
      <c r="H35" s="156">
        <v>2</v>
      </c>
      <c r="I35" s="156">
        <v>3</v>
      </c>
      <c r="J35" s="156">
        <v>0</v>
      </c>
      <c r="K35" s="156">
        <v>4</v>
      </c>
      <c r="L35" s="156">
        <v>11318.9</v>
      </c>
    </row>
    <row r="36" spans="1:14" ht="15" customHeight="1" x14ac:dyDescent="0.15">
      <c r="A36" s="150"/>
      <c r="B36" s="150" t="s">
        <v>956</v>
      </c>
      <c r="C36" s="273" t="s">
        <v>1031</v>
      </c>
      <c r="D36" s="156">
        <v>847</v>
      </c>
      <c r="E36" s="156">
        <v>89</v>
      </c>
      <c r="F36" s="156">
        <v>117</v>
      </c>
      <c r="G36" s="156">
        <v>191</v>
      </c>
      <c r="H36" s="156">
        <v>243</v>
      </c>
      <c r="I36" s="156">
        <v>85</v>
      </c>
      <c r="J36" s="156">
        <v>15</v>
      </c>
      <c r="K36" s="156">
        <v>107</v>
      </c>
      <c r="L36" s="156">
        <v>8208.9868312757208</v>
      </c>
    </row>
    <row r="37" spans="1:14" ht="15" customHeight="1" x14ac:dyDescent="0.15">
      <c r="A37" s="150"/>
      <c r="B37" s="150"/>
      <c r="C37" s="281"/>
      <c r="D37" s="156"/>
      <c r="E37" s="156"/>
      <c r="F37" s="156"/>
      <c r="G37" s="156"/>
      <c r="H37" s="156"/>
      <c r="I37" s="156"/>
      <c r="J37" s="156"/>
      <c r="K37" s="156"/>
      <c r="L37" s="156"/>
    </row>
    <row r="38" spans="1:14" ht="15" customHeight="1" x14ac:dyDescent="0.15">
      <c r="A38" s="150"/>
      <c r="B38" s="150"/>
      <c r="C38" s="280" t="s">
        <v>1034</v>
      </c>
      <c r="D38" s="156">
        <v>150</v>
      </c>
      <c r="E38" s="156">
        <v>15</v>
      </c>
      <c r="F38" s="156">
        <v>13</v>
      </c>
      <c r="G38" s="156">
        <v>21</v>
      </c>
      <c r="H38" s="156">
        <v>54</v>
      </c>
      <c r="I38" s="156">
        <v>21</v>
      </c>
      <c r="J38" s="156">
        <v>2</v>
      </c>
      <c r="K38" s="156">
        <v>24</v>
      </c>
      <c r="L38" s="156">
        <v>12672.420634920634</v>
      </c>
    </row>
    <row r="39" spans="1:14" ht="15" customHeight="1" x14ac:dyDescent="0.15">
      <c r="A39" s="150"/>
      <c r="B39" s="150"/>
      <c r="C39" s="281" t="s">
        <v>1036</v>
      </c>
      <c r="D39" s="156">
        <v>475</v>
      </c>
      <c r="E39" s="156">
        <v>45</v>
      </c>
      <c r="F39" s="156">
        <v>70</v>
      </c>
      <c r="G39" s="156">
        <v>119</v>
      </c>
      <c r="H39" s="156">
        <v>125</v>
      </c>
      <c r="I39" s="156">
        <v>50</v>
      </c>
      <c r="J39" s="156">
        <v>10</v>
      </c>
      <c r="K39" s="156">
        <v>56</v>
      </c>
      <c r="L39" s="156">
        <v>11463.219570405729</v>
      </c>
      <c r="M39" s="156">
        <f>SUM(L39:L40)</f>
        <v>20655.088257274416</v>
      </c>
      <c r="N39" s="114">
        <f>M39/2</f>
        <v>10327.544128637208</v>
      </c>
    </row>
    <row r="40" spans="1:14" ht="15" customHeight="1" x14ac:dyDescent="0.15">
      <c r="A40" s="150"/>
      <c r="B40" s="150"/>
      <c r="C40" s="281" t="s">
        <v>1037</v>
      </c>
      <c r="D40" s="156">
        <v>114</v>
      </c>
      <c r="E40" s="156">
        <v>13</v>
      </c>
      <c r="F40" s="156">
        <v>19</v>
      </c>
      <c r="G40" s="156">
        <v>25</v>
      </c>
      <c r="H40" s="156">
        <v>37</v>
      </c>
      <c r="I40" s="156">
        <v>5</v>
      </c>
      <c r="J40" s="156">
        <v>0</v>
      </c>
      <c r="K40" s="156">
        <v>15</v>
      </c>
      <c r="L40" s="156">
        <v>9191.8686868686873</v>
      </c>
    </row>
    <row r="41" spans="1:14" ht="15" customHeight="1" x14ac:dyDescent="0.15">
      <c r="A41" s="152"/>
      <c r="B41" s="236"/>
      <c r="C41" s="282" t="s">
        <v>840</v>
      </c>
      <c r="D41" s="156">
        <v>108</v>
      </c>
      <c r="E41" s="156">
        <v>16</v>
      </c>
      <c r="F41" s="156">
        <v>15</v>
      </c>
      <c r="G41" s="156">
        <v>26</v>
      </c>
      <c r="H41" s="156">
        <v>27</v>
      </c>
      <c r="I41" s="156">
        <v>9</v>
      </c>
      <c r="J41" s="156">
        <v>3</v>
      </c>
      <c r="K41" s="156">
        <v>12</v>
      </c>
      <c r="L41" s="156">
        <v>9959.8229166666661</v>
      </c>
    </row>
    <row r="42" spans="1:14" ht="15" customHeight="1" x14ac:dyDescent="0.15">
      <c r="A42" s="278"/>
      <c r="B42" s="278"/>
      <c r="C42" s="283"/>
    </row>
    <row r="43" spans="1:14" ht="15" customHeight="1" x14ac:dyDescent="0.15">
      <c r="D43" s="156">
        <f>D39+D40</f>
        <v>589</v>
      </c>
      <c r="E43" s="156">
        <f>E39+E40</f>
        <v>58</v>
      </c>
      <c r="F43" s="156">
        <f t="shared" ref="F43:L43" si="11">F39+F40</f>
        <v>89</v>
      </c>
      <c r="G43" s="156">
        <f t="shared" si="11"/>
        <v>144</v>
      </c>
      <c r="H43" s="156">
        <f t="shared" si="11"/>
        <v>162</v>
      </c>
      <c r="I43" s="156">
        <f t="shared" si="11"/>
        <v>55</v>
      </c>
      <c r="J43" s="156">
        <f t="shared" si="11"/>
        <v>10</v>
      </c>
      <c r="K43" s="156">
        <f t="shared" si="11"/>
        <v>71</v>
      </c>
      <c r="L43" s="156">
        <f t="shared" si="11"/>
        <v>20655.088257274416</v>
      </c>
    </row>
  </sheetData>
  <mergeCells count="1">
    <mergeCell ref="A3:C3"/>
  </mergeCells>
  <phoneticPr fontId="1"/>
  <pageMargins left="0.39370078740157483" right="0.39370078740157483" top="0.70866141732283472" bottom="0.39370078740157483" header="0.31496062992125984" footer="0.19685039370078741"/>
  <pageSetup paperSize="9" scale="85" orientation="landscape" horizontalDpi="200" verticalDpi="200" r:id="rId1"/>
  <headerFooter alignWithMargins="0">
    <oddHeader>&amp;R[５．その他]　
&amp;A  (&amp;P/&amp;N)</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8"/>
  <sheetViews>
    <sheetView showGridLines="0" view="pageBreakPreview" zoomScale="70" zoomScaleNormal="100" zoomScaleSheetLayoutView="70" workbookViewId="0"/>
  </sheetViews>
  <sheetFormatPr defaultColWidth="8" defaultRowHeight="15" customHeight="1" x14ac:dyDescent="0.15"/>
  <cols>
    <col min="1" max="1" width="15.28515625" style="114" customWidth="1"/>
    <col min="2" max="2" width="20.7109375" style="114" customWidth="1"/>
    <col min="3" max="32" width="8.140625" style="114" customWidth="1"/>
    <col min="33" max="16384" width="8" style="114"/>
  </cols>
  <sheetData>
    <row r="1" spans="1:32" ht="15" customHeight="1" x14ac:dyDescent="0.15">
      <c r="C1" s="114" t="s">
        <v>819</v>
      </c>
      <c r="I1" s="114" t="s">
        <v>819</v>
      </c>
      <c r="O1" s="114" t="s">
        <v>819</v>
      </c>
      <c r="U1" s="114" t="s">
        <v>819</v>
      </c>
      <c r="AA1" s="114" t="s">
        <v>819</v>
      </c>
    </row>
    <row r="2" spans="1:32" ht="15" customHeight="1" x14ac:dyDescent="0.15">
      <c r="C2" s="114" t="s">
        <v>825</v>
      </c>
      <c r="I2" s="114" t="s">
        <v>826</v>
      </c>
      <c r="O2" s="114" t="s">
        <v>827</v>
      </c>
      <c r="U2" s="114" t="s">
        <v>828</v>
      </c>
      <c r="AA2" s="114" t="s">
        <v>829</v>
      </c>
    </row>
    <row r="3" spans="1:32" s="123" customFormat="1" ht="33.75" x14ac:dyDescent="0.15">
      <c r="A3" s="314" t="s">
        <v>1045</v>
      </c>
      <c r="B3" s="315"/>
      <c r="C3" s="159" t="s">
        <v>835</v>
      </c>
      <c r="D3" s="160" t="s">
        <v>836</v>
      </c>
      <c r="E3" s="160" t="s">
        <v>837</v>
      </c>
      <c r="F3" s="160" t="s">
        <v>838</v>
      </c>
      <c r="G3" s="160" t="s">
        <v>839</v>
      </c>
      <c r="H3" s="159" t="s">
        <v>840</v>
      </c>
      <c r="I3" s="159" t="s">
        <v>835</v>
      </c>
      <c r="J3" s="160" t="s">
        <v>836</v>
      </c>
      <c r="K3" s="160" t="s">
        <v>837</v>
      </c>
      <c r="L3" s="160" t="s">
        <v>838</v>
      </c>
      <c r="M3" s="160" t="s">
        <v>839</v>
      </c>
      <c r="N3" s="159" t="s">
        <v>840</v>
      </c>
      <c r="O3" s="159" t="s">
        <v>835</v>
      </c>
      <c r="P3" s="160" t="s">
        <v>836</v>
      </c>
      <c r="Q3" s="160" t="s">
        <v>837</v>
      </c>
      <c r="R3" s="160" t="s">
        <v>838</v>
      </c>
      <c r="S3" s="160" t="s">
        <v>839</v>
      </c>
      <c r="T3" s="159" t="s">
        <v>840</v>
      </c>
      <c r="U3" s="159" t="s">
        <v>835</v>
      </c>
      <c r="V3" s="160" t="s">
        <v>836</v>
      </c>
      <c r="W3" s="160" t="s">
        <v>837</v>
      </c>
      <c r="X3" s="160" t="s">
        <v>838</v>
      </c>
      <c r="Y3" s="160" t="s">
        <v>839</v>
      </c>
      <c r="Z3" s="159" t="s">
        <v>840</v>
      </c>
      <c r="AA3" s="159" t="s">
        <v>835</v>
      </c>
      <c r="AB3" s="160" t="s">
        <v>836</v>
      </c>
      <c r="AC3" s="160" t="s">
        <v>837</v>
      </c>
      <c r="AD3" s="160" t="s">
        <v>838</v>
      </c>
      <c r="AE3" s="160" t="s">
        <v>839</v>
      </c>
      <c r="AF3" s="159" t="s">
        <v>840</v>
      </c>
    </row>
    <row r="4" spans="1:32" ht="15" customHeight="1" x14ac:dyDescent="0.15">
      <c r="A4" s="230" t="s">
        <v>868</v>
      </c>
      <c r="B4" s="231"/>
      <c r="C4" s="128">
        <f t="shared" ref="C4:AF4" si="0">C38</f>
        <v>1478</v>
      </c>
      <c r="D4" s="128">
        <f t="shared" si="0"/>
        <v>980</v>
      </c>
      <c r="E4" s="128">
        <f t="shared" si="0"/>
        <v>13</v>
      </c>
      <c r="F4" s="128">
        <f t="shared" si="0"/>
        <v>144</v>
      </c>
      <c r="G4" s="128">
        <f t="shared" si="0"/>
        <v>300</v>
      </c>
      <c r="H4" s="128">
        <f t="shared" si="0"/>
        <v>41</v>
      </c>
      <c r="I4" s="128">
        <f t="shared" si="0"/>
        <v>1478</v>
      </c>
      <c r="J4" s="128">
        <f t="shared" si="0"/>
        <v>751</v>
      </c>
      <c r="K4" s="128">
        <f t="shared" si="0"/>
        <v>16</v>
      </c>
      <c r="L4" s="128">
        <f t="shared" si="0"/>
        <v>266</v>
      </c>
      <c r="M4" s="128">
        <f t="shared" si="0"/>
        <v>385</v>
      </c>
      <c r="N4" s="128">
        <f t="shared" si="0"/>
        <v>60</v>
      </c>
      <c r="O4" s="128">
        <f t="shared" si="0"/>
        <v>1478</v>
      </c>
      <c r="P4" s="128">
        <f t="shared" si="0"/>
        <v>107</v>
      </c>
      <c r="Q4" s="128">
        <f t="shared" si="0"/>
        <v>29</v>
      </c>
      <c r="R4" s="128">
        <f t="shared" si="0"/>
        <v>1027</v>
      </c>
      <c r="S4" s="128">
        <f t="shared" si="0"/>
        <v>263</v>
      </c>
      <c r="T4" s="128">
        <f t="shared" si="0"/>
        <v>52</v>
      </c>
      <c r="U4" s="128">
        <f t="shared" si="0"/>
        <v>1478</v>
      </c>
      <c r="V4" s="128">
        <f t="shared" si="0"/>
        <v>731</v>
      </c>
      <c r="W4" s="128">
        <f t="shared" si="0"/>
        <v>10</v>
      </c>
      <c r="X4" s="128">
        <f t="shared" si="0"/>
        <v>397</v>
      </c>
      <c r="Y4" s="128">
        <f t="shared" si="0"/>
        <v>267</v>
      </c>
      <c r="Z4" s="128">
        <f t="shared" si="0"/>
        <v>73</v>
      </c>
      <c r="AA4" s="128">
        <f t="shared" si="0"/>
        <v>1478</v>
      </c>
      <c r="AB4" s="128">
        <f t="shared" si="0"/>
        <v>624</v>
      </c>
      <c r="AC4" s="128">
        <f t="shared" si="0"/>
        <v>23</v>
      </c>
      <c r="AD4" s="128">
        <f t="shared" si="0"/>
        <v>474</v>
      </c>
      <c r="AE4" s="128">
        <f t="shared" si="0"/>
        <v>291</v>
      </c>
      <c r="AF4" s="128">
        <f t="shared" si="0"/>
        <v>66</v>
      </c>
    </row>
    <row r="5" spans="1:32" ht="15" customHeight="1" x14ac:dyDescent="0.15">
      <c r="A5" s="236"/>
      <c r="B5" s="237"/>
      <c r="C5" s="134">
        <f>IF(SUM(D5:H5)&gt;100,"－",SUM(D5:H5))</f>
        <v>100.00000000000001</v>
      </c>
      <c r="D5" s="133">
        <f t="shared" ref="D5:H5" si="1">D4/$C4*100</f>
        <v>66.305818673883635</v>
      </c>
      <c r="E5" s="133">
        <f t="shared" si="1"/>
        <v>0.87956698240866038</v>
      </c>
      <c r="F5" s="133">
        <f t="shared" si="1"/>
        <v>9.7428958051420835</v>
      </c>
      <c r="G5" s="133">
        <f t="shared" si="1"/>
        <v>20.297699594046009</v>
      </c>
      <c r="H5" s="133">
        <f t="shared" si="1"/>
        <v>2.7740189445196211</v>
      </c>
      <c r="I5" s="134">
        <f>IF(SUM(J5:N5)&gt;100,"－",SUM(J5:N5))</f>
        <v>100</v>
      </c>
      <c r="J5" s="133">
        <f t="shared" ref="J5:N5" si="2">J4/$I4*100</f>
        <v>50.811907983761841</v>
      </c>
      <c r="K5" s="133">
        <f t="shared" si="2"/>
        <v>1.0825439783491204</v>
      </c>
      <c r="L5" s="133">
        <f t="shared" si="2"/>
        <v>17.997293640054128</v>
      </c>
      <c r="M5" s="133">
        <f t="shared" si="2"/>
        <v>26.048714479025708</v>
      </c>
      <c r="N5" s="133">
        <f t="shared" si="2"/>
        <v>4.0595399188092021</v>
      </c>
      <c r="O5" s="134">
        <f>IF(SUM(P5:T5)&gt;100,"－",SUM(P5:T5))</f>
        <v>100</v>
      </c>
      <c r="P5" s="133">
        <f t="shared" ref="P5:T5" si="3">P4/$O4*100</f>
        <v>7.2395128552097425</v>
      </c>
      <c r="Q5" s="133">
        <f t="shared" si="3"/>
        <v>1.9621109607577809</v>
      </c>
      <c r="R5" s="133">
        <f t="shared" si="3"/>
        <v>69.485791610284167</v>
      </c>
      <c r="S5" s="133">
        <f t="shared" si="3"/>
        <v>17.794316644113668</v>
      </c>
      <c r="T5" s="133">
        <f t="shared" si="3"/>
        <v>3.5182679296346415</v>
      </c>
      <c r="U5" s="134">
        <f>IF(SUM(V5:Z5)&gt;100,"－",SUM(V5:Z5))</f>
        <v>100</v>
      </c>
      <c r="V5" s="133">
        <f t="shared" ref="V5:Z5" si="4">V4/$U4*100</f>
        <v>49.458728010825439</v>
      </c>
      <c r="W5" s="133">
        <f t="shared" si="4"/>
        <v>0.67658998646820023</v>
      </c>
      <c r="X5" s="133">
        <f t="shared" si="4"/>
        <v>26.860622462787553</v>
      </c>
      <c r="Y5" s="133">
        <f t="shared" si="4"/>
        <v>18.064952638700948</v>
      </c>
      <c r="Z5" s="133">
        <f t="shared" si="4"/>
        <v>4.9391069012178619</v>
      </c>
      <c r="AA5" s="134">
        <f>IF(SUM(AB5:AF5)&gt;100,"－",SUM(AB5:AF5))</f>
        <v>100</v>
      </c>
      <c r="AB5" s="133">
        <f t="shared" ref="AB5:AF5" si="5">AB4/$AA4*100</f>
        <v>42.2192151556157</v>
      </c>
      <c r="AC5" s="133">
        <f t="shared" si="5"/>
        <v>1.5561569688768606</v>
      </c>
      <c r="AD5" s="133">
        <f t="shared" si="5"/>
        <v>32.070365358592696</v>
      </c>
      <c r="AE5" s="133">
        <f t="shared" si="5"/>
        <v>19.688768606224627</v>
      </c>
      <c r="AF5" s="133">
        <f t="shared" si="5"/>
        <v>4.465493910690121</v>
      </c>
    </row>
    <row r="6" spans="1:32" ht="15" customHeight="1" x14ac:dyDescent="0.15">
      <c r="A6" s="242" t="s">
        <v>1046</v>
      </c>
      <c r="B6" s="243" t="s">
        <v>1047</v>
      </c>
      <c r="C6" s="128">
        <f t="shared" ref="C6:C34" si="6">C40</f>
        <v>279</v>
      </c>
      <c r="D6" s="139">
        <f t="shared" ref="D6:H21" si="7">IF($C6=0,0,D40/$C6*100)</f>
        <v>62.365591397849464</v>
      </c>
      <c r="E6" s="139">
        <f t="shared" si="7"/>
        <v>0.35842293906810035</v>
      </c>
      <c r="F6" s="139">
        <f t="shared" si="7"/>
        <v>7.1684587813620064</v>
      </c>
      <c r="G6" s="139">
        <f t="shared" si="7"/>
        <v>27.956989247311824</v>
      </c>
      <c r="H6" s="139">
        <f t="shared" si="7"/>
        <v>2.1505376344086025</v>
      </c>
      <c r="I6" s="128">
        <f t="shared" ref="I6:I34" si="8">I40</f>
        <v>279</v>
      </c>
      <c r="J6" s="139">
        <f t="shared" ref="J6:N21" si="9">IF($I6=0,0,J40/$I6*100)</f>
        <v>39.068100358422939</v>
      </c>
      <c r="K6" s="139">
        <f t="shared" si="9"/>
        <v>1.0752688172043012</v>
      </c>
      <c r="L6" s="139">
        <f t="shared" si="9"/>
        <v>16.129032258064516</v>
      </c>
      <c r="M6" s="139">
        <f t="shared" si="9"/>
        <v>39.426523297491038</v>
      </c>
      <c r="N6" s="139">
        <f t="shared" si="9"/>
        <v>4.3010752688172049</v>
      </c>
      <c r="O6" s="128">
        <f t="shared" ref="O6:O34" si="10">O40</f>
        <v>279</v>
      </c>
      <c r="P6" s="139">
        <f t="shared" ref="P6:T21" si="11">IF($O6=0,0,P40/$O6*100)</f>
        <v>6.0931899641577063</v>
      </c>
      <c r="Q6" s="139">
        <f t="shared" si="11"/>
        <v>1.7921146953405016</v>
      </c>
      <c r="R6" s="139">
        <f t="shared" si="11"/>
        <v>59.856630824372758</v>
      </c>
      <c r="S6" s="139">
        <f t="shared" si="11"/>
        <v>28.31541218637993</v>
      </c>
      <c r="T6" s="139">
        <f t="shared" si="11"/>
        <v>3.9426523297491038</v>
      </c>
      <c r="U6" s="128">
        <f t="shared" ref="U6:U34" si="12">U40</f>
        <v>279</v>
      </c>
      <c r="V6" s="139">
        <f t="shared" ref="V6:Z21" si="13">IF($U6=0,0,V40/$U6*100)</f>
        <v>34.408602150537639</v>
      </c>
      <c r="W6" s="139">
        <f t="shared" si="13"/>
        <v>1.0752688172043012</v>
      </c>
      <c r="X6" s="139">
        <f t="shared" si="13"/>
        <v>29.749103942652326</v>
      </c>
      <c r="Y6" s="139">
        <f t="shared" si="13"/>
        <v>30.465949820788531</v>
      </c>
      <c r="Z6" s="139">
        <f t="shared" si="13"/>
        <v>4.3010752688172049</v>
      </c>
      <c r="AA6" s="128">
        <f t="shared" ref="AA6:AA34" si="14">AA40</f>
        <v>279</v>
      </c>
      <c r="AB6" s="139">
        <f t="shared" ref="AB6:AF21" si="15">IF($AA6=0,0,AB40/$AA6*100)</f>
        <v>30.465949820788531</v>
      </c>
      <c r="AC6" s="139">
        <f t="shared" si="15"/>
        <v>1.0752688172043012</v>
      </c>
      <c r="AD6" s="139">
        <f t="shared" si="15"/>
        <v>30.465949820788531</v>
      </c>
      <c r="AE6" s="139">
        <f t="shared" si="15"/>
        <v>33.691756272401435</v>
      </c>
      <c r="AF6" s="139">
        <f t="shared" si="15"/>
        <v>4.3010752688172049</v>
      </c>
    </row>
    <row r="7" spans="1:32" ht="15" customHeight="1" x14ac:dyDescent="0.15">
      <c r="A7" s="150" t="s">
        <v>1048</v>
      </c>
      <c r="B7" s="244" t="s">
        <v>1049</v>
      </c>
      <c r="C7" s="143">
        <f t="shared" si="6"/>
        <v>210</v>
      </c>
      <c r="D7" s="142">
        <f t="shared" si="7"/>
        <v>64.761904761904759</v>
      </c>
      <c r="E7" s="142">
        <f t="shared" si="7"/>
        <v>0.47619047619047622</v>
      </c>
      <c r="F7" s="142">
        <f t="shared" si="7"/>
        <v>11.428571428571429</v>
      </c>
      <c r="G7" s="142">
        <f t="shared" si="7"/>
        <v>20.952380952380953</v>
      </c>
      <c r="H7" s="142">
        <f t="shared" si="7"/>
        <v>2.3809523809523809</v>
      </c>
      <c r="I7" s="143">
        <f t="shared" si="8"/>
        <v>210</v>
      </c>
      <c r="J7" s="142">
        <f t="shared" si="9"/>
        <v>52.857142857142861</v>
      </c>
      <c r="K7" s="142">
        <f t="shared" si="9"/>
        <v>0.95238095238095244</v>
      </c>
      <c r="L7" s="142">
        <f t="shared" si="9"/>
        <v>16.666666666666664</v>
      </c>
      <c r="M7" s="142">
        <f t="shared" si="9"/>
        <v>26.666666666666668</v>
      </c>
      <c r="N7" s="142">
        <f t="shared" si="9"/>
        <v>2.8571428571428572</v>
      </c>
      <c r="O7" s="143">
        <f t="shared" si="10"/>
        <v>210</v>
      </c>
      <c r="P7" s="142">
        <f t="shared" si="11"/>
        <v>3.8095238095238098</v>
      </c>
      <c r="Q7" s="142">
        <f t="shared" si="11"/>
        <v>0.47619047619047622</v>
      </c>
      <c r="R7" s="142">
        <f t="shared" si="11"/>
        <v>64.285714285714292</v>
      </c>
      <c r="S7" s="142">
        <f t="shared" si="11"/>
        <v>23.333333333333332</v>
      </c>
      <c r="T7" s="142">
        <f t="shared" si="11"/>
        <v>8.0952380952380949</v>
      </c>
      <c r="U7" s="143">
        <f t="shared" si="12"/>
        <v>210</v>
      </c>
      <c r="V7" s="142">
        <f t="shared" si="13"/>
        <v>47.142857142857139</v>
      </c>
      <c r="W7" s="142">
        <f t="shared" si="13"/>
        <v>0.47619047619047622</v>
      </c>
      <c r="X7" s="142">
        <f t="shared" si="13"/>
        <v>24.285714285714285</v>
      </c>
      <c r="Y7" s="142">
        <f t="shared" si="13"/>
        <v>23.333333333333332</v>
      </c>
      <c r="Z7" s="142">
        <f t="shared" si="13"/>
        <v>4.7619047619047619</v>
      </c>
      <c r="AA7" s="143">
        <f t="shared" si="14"/>
        <v>210</v>
      </c>
      <c r="AB7" s="142">
        <f t="shared" si="15"/>
        <v>42.38095238095238</v>
      </c>
      <c r="AC7" s="142">
        <f t="shared" si="15"/>
        <v>0.47619047619047622</v>
      </c>
      <c r="AD7" s="142">
        <f t="shared" si="15"/>
        <v>29.047619047619051</v>
      </c>
      <c r="AE7" s="142">
        <f t="shared" si="15"/>
        <v>24.285714285714285</v>
      </c>
      <c r="AF7" s="142">
        <f t="shared" si="15"/>
        <v>3.8095238095238098</v>
      </c>
    </row>
    <row r="8" spans="1:32" ht="15" customHeight="1" x14ac:dyDescent="0.15">
      <c r="A8" s="150" t="s">
        <v>1050</v>
      </c>
      <c r="B8" s="244" t="s">
        <v>1051</v>
      </c>
      <c r="C8" s="143">
        <f t="shared" si="6"/>
        <v>192</v>
      </c>
      <c r="D8" s="142">
        <f t="shared" si="7"/>
        <v>64.0625</v>
      </c>
      <c r="E8" s="142">
        <f t="shared" si="7"/>
        <v>0</v>
      </c>
      <c r="F8" s="142">
        <f t="shared" si="7"/>
        <v>11.458333333333332</v>
      </c>
      <c r="G8" s="142">
        <f t="shared" si="7"/>
        <v>20.3125</v>
      </c>
      <c r="H8" s="142">
        <f t="shared" si="7"/>
        <v>4.1666666666666661</v>
      </c>
      <c r="I8" s="143">
        <f t="shared" si="8"/>
        <v>192</v>
      </c>
      <c r="J8" s="142">
        <f t="shared" si="9"/>
        <v>54.166666666666664</v>
      </c>
      <c r="K8" s="142">
        <f t="shared" si="9"/>
        <v>0</v>
      </c>
      <c r="L8" s="142">
        <f t="shared" si="9"/>
        <v>16.666666666666664</v>
      </c>
      <c r="M8" s="142">
        <f t="shared" si="9"/>
        <v>23.958333333333336</v>
      </c>
      <c r="N8" s="142">
        <f t="shared" si="9"/>
        <v>5.2083333333333339</v>
      </c>
      <c r="O8" s="143">
        <f t="shared" si="10"/>
        <v>192</v>
      </c>
      <c r="P8" s="142">
        <f t="shared" si="11"/>
        <v>8.8541666666666679</v>
      </c>
      <c r="Q8" s="142">
        <f t="shared" si="11"/>
        <v>2.083333333333333</v>
      </c>
      <c r="R8" s="142">
        <f t="shared" si="11"/>
        <v>72.916666666666657</v>
      </c>
      <c r="S8" s="142">
        <f t="shared" si="11"/>
        <v>12.5</v>
      </c>
      <c r="T8" s="142">
        <f t="shared" si="11"/>
        <v>3.6458333333333335</v>
      </c>
      <c r="U8" s="143">
        <f t="shared" si="12"/>
        <v>192</v>
      </c>
      <c r="V8" s="142">
        <f t="shared" si="13"/>
        <v>52.083333333333336</v>
      </c>
      <c r="W8" s="142">
        <f t="shared" si="13"/>
        <v>0.52083333333333326</v>
      </c>
      <c r="X8" s="142">
        <f t="shared" si="13"/>
        <v>28.645833333333332</v>
      </c>
      <c r="Y8" s="142">
        <f t="shared" si="13"/>
        <v>12.5</v>
      </c>
      <c r="Z8" s="142">
        <f t="shared" si="13"/>
        <v>6.25</v>
      </c>
      <c r="AA8" s="143">
        <f t="shared" si="14"/>
        <v>192</v>
      </c>
      <c r="AB8" s="142">
        <f t="shared" si="15"/>
        <v>46.354166666666671</v>
      </c>
      <c r="AC8" s="142">
        <f t="shared" si="15"/>
        <v>0.52083333333333326</v>
      </c>
      <c r="AD8" s="142">
        <f t="shared" si="15"/>
        <v>35.416666666666671</v>
      </c>
      <c r="AE8" s="142">
        <f t="shared" si="15"/>
        <v>12.5</v>
      </c>
      <c r="AF8" s="142">
        <f t="shared" si="15"/>
        <v>5.2083333333333339</v>
      </c>
    </row>
    <row r="9" spans="1:32" ht="15" customHeight="1" x14ac:dyDescent="0.15">
      <c r="A9" s="150"/>
      <c r="B9" s="244" t="s">
        <v>1052</v>
      </c>
      <c r="C9" s="143">
        <f t="shared" si="6"/>
        <v>171</v>
      </c>
      <c r="D9" s="142">
        <f t="shared" si="7"/>
        <v>65.497076023391813</v>
      </c>
      <c r="E9" s="142">
        <f t="shared" si="7"/>
        <v>2.3391812865497075</v>
      </c>
      <c r="F9" s="142">
        <f t="shared" si="7"/>
        <v>7.0175438596491224</v>
      </c>
      <c r="G9" s="142">
        <f t="shared" si="7"/>
        <v>21.637426900584796</v>
      </c>
      <c r="H9" s="142">
        <f t="shared" si="7"/>
        <v>3.5087719298245612</v>
      </c>
      <c r="I9" s="143">
        <f t="shared" si="8"/>
        <v>171</v>
      </c>
      <c r="J9" s="142">
        <f t="shared" si="9"/>
        <v>56.725146198830409</v>
      </c>
      <c r="K9" s="142">
        <f t="shared" si="9"/>
        <v>2.9239766081871341</v>
      </c>
      <c r="L9" s="142">
        <f t="shared" si="9"/>
        <v>18.71345029239766</v>
      </c>
      <c r="M9" s="142">
        <f t="shared" si="9"/>
        <v>16.374269005847953</v>
      </c>
      <c r="N9" s="142">
        <f t="shared" si="9"/>
        <v>5.2631578947368416</v>
      </c>
      <c r="O9" s="143">
        <f t="shared" si="10"/>
        <v>171</v>
      </c>
      <c r="P9" s="142">
        <f t="shared" si="11"/>
        <v>7.0175438596491224</v>
      </c>
      <c r="Q9" s="142">
        <f t="shared" si="11"/>
        <v>1.7543859649122806</v>
      </c>
      <c r="R9" s="142">
        <f t="shared" si="11"/>
        <v>78.362573099415201</v>
      </c>
      <c r="S9" s="142">
        <f t="shared" si="11"/>
        <v>10.526315789473683</v>
      </c>
      <c r="T9" s="142">
        <f t="shared" si="11"/>
        <v>2.3391812865497075</v>
      </c>
      <c r="U9" s="143">
        <f t="shared" si="12"/>
        <v>171</v>
      </c>
      <c r="V9" s="142">
        <f t="shared" si="13"/>
        <v>61.988304093567251</v>
      </c>
      <c r="W9" s="142">
        <f t="shared" si="13"/>
        <v>0.58479532163742687</v>
      </c>
      <c r="X9" s="142">
        <f t="shared" si="13"/>
        <v>23.391812865497073</v>
      </c>
      <c r="Y9" s="142">
        <f t="shared" si="13"/>
        <v>8.1871345029239766</v>
      </c>
      <c r="Z9" s="142">
        <f t="shared" si="13"/>
        <v>5.8479532163742682</v>
      </c>
      <c r="AA9" s="143">
        <f t="shared" si="14"/>
        <v>171</v>
      </c>
      <c r="AB9" s="142">
        <f t="shared" si="15"/>
        <v>49.122807017543856</v>
      </c>
      <c r="AC9" s="142">
        <f t="shared" si="15"/>
        <v>2.3391812865497075</v>
      </c>
      <c r="AD9" s="142">
        <f t="shared" si="15"/>
        <v>32.748538011695906</v>
      </c>
      <c r="AE9" s="142">
        <f t="shared" si="15"/>
        <v>10.526315789473683</v>
      </c>
      <c r="AF9" s="142">
        <f t="shared" si="15"/>
        <v>5.2631578947368416</v>
      </c>
    </row>
    <row r="10" spans="1:32" ht="15" customHeight="1" x14ac:dyDescent="0.15">
      <c r="A10" s="150"/>
      <c r="B10" s="244" t="s">
        <v>1053</v>
      </c>
      <c r="C10" s="143">
        <f t="shared" si="6"/>
        <v>67</v>
      </c>
      <c r="D10" s="142">
        <f t="shared" si="7"/>
        <v>68.656716417910445</v>
      </c>
      <c r="E10" s="142">
        <f t="shared" si="7"/>
        <v>0</v>
      </c>
      <c r="F10" s="142">
        <f t="shared" si="7"/>
        <v>13.432835820895523</v>
      </c>
      <c r="G10" s="142">
        <f t="shared" si="7"/>
        <v>16.417910447761194</v>
      </c>
      <c r="H10" s="142">
        <f t="shared" si="7"/>
        <v>1.4925373134328357</v>
      </c>
      <c r="I10" s="143">
        <f t="shared" si="8"/>
        <v>67</v>
      </c>
      <c r="J10" s="142">
        <f t="shared" si="9"/>
        <v>55.223880597014926</v>
      </c>
      <c r="K10" s="142">
        <f t="shared" si="9"/>
        <v>2.9850746268656714</v>
      </c>
      <c r="L10" s="142">
        <f t="shared" si="9"/>
        <v>29.850746268656714</v>
      </c>
      <c r="M10" s="142">
        <f t="shared" si="9"/>
        <v>10.44776119402985</v>
      </c>
      <c r="N10" s="142">
        <f t="shared" si="9"/>
        <v>1.4925373134328357</v>
      </c>
      <c r="O10" s="143">
        <f t="shared" si="10"/>
        <v>67</v>
      </c>
      <c r="P10" s="142">
        <f t="shared" si="11"/>
        <v>5.9701492537313428</v>
      </c>
      <c r="Q10" s="142">
        <f t="shared" si="11"/>
        <v>4.4776119402985071</v>
      </c>
      <c r="R10" s="142">
        <f t="shared" si="11"/>
        <v>82.089552238805979</v>
      </c>
      <c r="S10" s="142">
        <f t="shared" si="11"/>
        <v>7.4626865671641784</v>
      </c>
      <c r="T10" s="142">
        <f t="shared" si="11"/>
        <v>0</v>
      </c>
      <c r="U10" s="143">
        <f t="shared" si="12"/>
        <v>67</v>
      </c>
      <c r="V10" s="142">
        <f t="shared" si="13"/>
        <v>55.223880597014926</v>
      </c>
      <c r="W10" s="142">
        <f t="shared" si="13"/>
        <v>0</v>
      </c>
      <c r="X10" s="142">
        <f t="shared" si="13"/>
        <v>34.328358208955223</v>
      </c>
      <c r="Y10" s="142">
        <f t="shared" si="13"/>
        <v>7.4626865671641784</v>
      </c>
      <c r="Z10" s="142">
        <f t="shared" si="13"/>
        <v>2.9850746268656714</v>
      </c>
      <c r="AA10" s="143">
        <f t="shared" si="14"/>
        <v>67</v>
      </c>
      <c r="AB10" s="142">
        <f t="shared" si="15"/>
        <v>50.746268656716417</v>
      </c>
      <c r="AC10" s="142">
        <f t="shared" si="15"/>
        <v>2.9850746268656714</v>
      </c>
      <c r="AD10" s="142">
        <f t="shared" si="15"/>
        <v>40.298507462686565</v>
      </c>
      <c r="AE10" s="142">
        <f t="shared" si="15"/>
        <v>5.9701492537313428</v>
      </c>
      <c r="AF10" s="142">
        <f t="shared" si="15"/>
        <v>0</v>
      </c>
    </row>
    <row r="11" spans="1:32" ht="15" customHeight="1" x14ac:dyDescent="0.15">
      <c r="A11" s="150"/>
      <c r="B11" s="244" t="s">
        <v>1054</v>
      </c>
      <c r="C11" s="143">
        <f t="shared" si="6"/>
        <v>27</v>
      </c>
      <c r="D11" s="142">
        <f t="shared" si="7"/>
        <v>51.851851851851848</v>
      </c>
      <c r="E11" s="142">
        <f t="shared" si="7"/>
        <v>0</v>
      </c>
      <c r="F11" s="142">
        <f t="shared" si="7"/>
        <v>29.629629629629626</v>
      </c>
      <c r="G11" s="142">
        <f t="shared" si="7"/>
        <v>14.814814814814813</v>
      </c>
      <c r="H11" s="142">
        <f t="shared" si="7"/>
        <v>3.7037037037037033</v>
      </c>
      <c r="I11" s="143">
        <f t="shared" si="8"/>
        <v>27</v>
      </c>
      <c r="J11" s="142">
        <f t="shared" si="9"/>
        <v>40.74074074074074</v>
      </c>
      <c r="K11" s="142">
        <f t="shared" si="9"/>
        <v>3.7037037037037033</v>
      </c>
      <c r="L11" s="142">
        <f t="shared" si="9"/>
        <v>18.518518518518519</v>
      </c>
      <c r="M11" s="142">
        <f t="shared" si="9"/>
        <v>33.333333333333329</v>
      </c>
      <c r="N11" s="142">
        <f t="shared" si="9"/>
        <v>3.7037037037037033</v>
      </c>
      <c r="O11" s="143">
        <f t="shared" si="10"/>
        <v>27</v>
      </c>
      <c r="P11" s="142">
        <f t="shared" si="11"/>
        <v>7.4074074074074066</v>
      </c>
      <c r="Q11" s="142">
        <f t="shared" si="11"/>
        <v>7.4074074074074066</v>
      </c>
      <c r="R11" s="142">
        <f t="shared" si="11"/>
        <v>77.777777777777786</v>
      </c>
      <c r="S11" s="142">
        <f t="shared" si="11"/>
        <v>7.4074074074074066</v>
      </c>
      <c r="T11" s="142">
        <f t="shared" si="11"/>
        <v>0</v>
      </c>
      <c r="U11" s="143">
        <f t="shared" si="12"/>
        <v>27</v>
      </c>
      <c r="V11" s="142">
        <f t="shared" si="13"/>
        <v>48.148148148148145</v>
      </c>
      <c r="W11" s="142">
        <f t="shared" si="13"/>
        <v>0</v>
      </c>
      <c r="X11" s="142">
        <f t="shared" si="13"/>
        <v>33.333333333333329</v>
      </c>
      <c r="Y11" s="142">
        <f t="shared" si="13"/>
        <v>14.814814814814813</v>
      </c>
      <c r="Z11" s="142">
        <f t="shared" si="13"/>
        <v>3.7037037037037033</v>
      </c>
      <c r="AA11" s="143">
        <f t="shared" si="14"/>
        <v>27</v>
      </c>
      <c r="AB11" s="142">
        <f t="shared" si="15"/>
        <v>37.037037037037038</v>
      </c>
      <c r="AC11" s="142">
        <f t="shared" si="15"/>
        <v>0</v>
      </c>
      <c r="AD11" s="142">
        <f t="shared" si="15"/>
        <v>40.74074074074074</v>
      </c>
      <c r="AE11" s="142">
        <f t="shared" si="15"/>
        <v>22.222222222222221</v>
      </c>
      <c r="AF11" s="142">
        <f t="shared" si="15"/>
        <v>0</v>
      </c>
    </row>
    <row r="12" spans="1:32" ht="15" customHeight="1" x14ac:dyDescent="0.15">
      <c r="A12" s="150"/>
      <c r="B12" s="244" t="s">
        <v>1055</v>
      </c>
      <c r="C12" s="143">
        <f t="shared" si="6"/>
        <v>35</v>
      </c>
      <c r="D12" s="142">
        <f t="shared" si="7"/>
        <v>65.714285714285708</v>
      </c>
      <c r="E12" s="142">
        <f t="shared" si="7"/>
        <v>2.8571428571428572</v>
      </c>
      <c r="F12" s="142">
        <f t="shared" si="7"/>
        <v>14.285714285714285</v>
      </c>
      <c r="G12" s="142">
        <f t="shared" si="7"/>
        <v>14.285714285714285</v>
      </c>
      <c r="H12" s="142">
        <f t="shared" si="7"/>
        <v>2.8571428571428572</v>
      </c>
      <c r="I12" s="143">
        <f t="shared" si="8"/>
        <v>35</v>
      </c>
      <c r="J12" s="142">
        <f t="shared" si="9"/>
        <v>48.571428571428569</v>
      </c>
      <c r="K12" s="142">
        <f t="shared" si="9"/>
        <v>2.8571428571428572</v>
      </c>
      <c r="L12" s="142">
        <f t="shared" si="9"/>
        <v>25.714285714285712</v>
      </c>
      <c r="M12" s="142">
        <f t="shared" si="9"/>
        <v>17.142857142857142</v>
      </c>
      <c r="N12" s="142">
        <f t="shared" si="9"/>
        <v>5.7142857142857144</v>
      </c>
      <c r="O12" s="143">
        <f t="shared" si="10"/>
        <v>35</v>
      </c>
      <c r="P12" s="142">
        <f t="shared" si="11"/>
        <v>17.142857142857142</v>
      </c>
      <c r="Q12" s="142">
        <f t="shared" si="11"/>
        <v>2.8571428571428572</v>
      </c>
      <c r="R12" s="142">
        <f t="shared" si="11"/>
        <v>68.571428571428569</v>
      </c>
      <c r="S12" s="142">
        <f t="shared" si="11"/>
        <v>8.5714285714285712</v>
      </c>
      <c r="T12" s="142">
        <f t="shared" si="11"/>
        <v>2.8571428571428572</v>
      </c>
      <c r="U12" s="143">
        <f t="shared" si="12"/>
        <v>35</v>
      </c>
      <c r="V12" s="142">
        <f t="shared" si="13"/>
        <v>54.285714285714285</v>
      </c>
      <c r="W12" s="142">
        <f t="shared" si="13"/>
        <v>0</v>
      </c>
      <c r="X12" s="142">
        <f t="shared" si="13"/>
        <v>22.857142857142858</v>
      </c>
      <c r="Y12" s="142">
        <f t="shared" si="13"/>
        <v>14.285714285714285</v>
      </c>
      <c r="Z12" s="142">
        <f t="shared" si="13"/>
        <v>8.5714285714285712</v>
      </c>
      <c r="AA12" s="143">
        <f t="shared" si="14"/>
        <v>35</v>
      </c>
      <c r="AB12" s="142">
        <f t="shared" si="15"/>
        <v>48.571428571428569</v>
      </c>
      <c r="AC12" s="142">
        <f t="shared" si="15"/>
        <v>0</v>
      </c>
      <c r="AD12" s="142">
        <f t="shared" si="15"/>
        <v>28.571428571428569</v>
      </c>
      <c r="AE12" s="142">
        <f t="shared" si="15"/>
        <v>11.428571428571429</v>
      </c>
      <c r="AF12" s="142">
        <f t="shared" si="15"/>
        <v>11.428571428571429</v>
      </c>
    </row>
    <row r="13" spans="1:32" ht="15" customHeight="1" x14ac:dyDescent="0.15">
      <c r="A13" s="150"/>
      <c r="B13" s="244" t="s">
        <v>1056</v>
      </c>
      <c r="C13" s="143">
        <f t="shared" si="6"/>
        <v>7</v>
      </c>
      <c r="D13" s="142">
        <f t="shared" si="7"/>
        <v>28.571428571428569</v>
      </c>
      <c r="E13" s="142">
        <f t="shared" si="7"/>
        <v>0</v>
      </c>
      <c r="F13" s="142">
        <f t="shared" si="7"/>
        <v>42.857142857142854</v>
      </c>
      <c r="G13" s="142">
        <f t="shared" si="7"/>
        <v>14.285714285714285</v>
      </c>
      <c r="H13" s="142">
        <f t="shared" si="7"/>
        <v>14.285714285714285</v>
      </c>
      <c r="I13" s="143">
        <f t="shared" si="8"/>
        <v>7</v>
      </c>
      <c r="J13" s="142">
        <f t="shared" si="9"/>
        <v>28.571428571428569</v>
      </c>
      <c r="K13" s="142">
        <f t="shared" si="9"/>
        <v>0</v>
      </c>
      <c r="L13" s="142">
        <f t="shared" si="9"/>
        <v>57.142857142857139</v>
      </c>
      <c r="M13" s="142">
        <f t="shared" si="9"/>
        <v>0</v>
      </c>
      <c r="N13" s="142">
        <f t="shared" si="9"/>
        <v>14.285714285714285</v>
      </c>
      <c r="O13" s="143">
        <f t="shared" si="10"/>
        <v>7</v>
      </c>
      <c r="P13" s="142">
        <f t="shared" si="11"/>
        <v>0</v>
      </c>
      <c r="Q13" s="142">
        <f t="shared" si="11"/>
        <v>0</v>
      </c>
      <c r="R13" s="142">
        <f t="shared" si="11"/>
        <v>85.714285714285708</v>
      </c>
      <c r="S13" s="142">
        <f t="shared" si="11"/>
        <v>0</v>
      </c>
      <c r="T13" s="142">
        <f t="shared" si="11"/>
        <v>14.285714285714285</v>
      </c>
      <c r="U13" s="143">
        <f t="shared" si="12"/>
        <v>7</v>
      </c>
      <c r="V13" s="142">
        <f t="shared" si="13"/>
        <v>28.571428571428569</v>
      </c>
      <c r="W13" s="142">
        <f t="shared" si="13"/>
        <v>0</v>
      </c>
      <c r="X13" s="142">
        <f t="shared" si="13"/>
        <v>42.857142857142854</v>
      </c>
      <c r="Y13" s="142">
        <f t="shared" si="13"/>
        <v>14.285714285714285</v>
      </c>
      <c r="Z13" s="142">
        <f t="shared" si="13"/>
        <v>14.285714285714285</v>
      </c>
      <c r="AA13" s="143">
        <f t="shared" si="14"/>
        <v>7</v>
      </c>
      <c r="AB13" s="142">
        <f t="shared" si="15"/>
        <v>28.571428571428569</v>
      </c>
      <c r="AC13" s="142">
        <f t="shared" si="15"/>
        <v>0</v>
      </c>
      <c r="AD13" s="142">
        <f t="shared" si="15"/>
        <v>57.142857142857139</v>
      </c>
      <c r="AE13" s="142">
        <f t="shared" si="15"/>
        <v>0</v>
      </c>
      <c r="AF13" s="142">
        <f t="shared" si="15"/>
        <v>14.285714285714285</v>
      </c>
    </row>
    <row r="14" spans="1:32" ht="15" customHeight="1" x14ac:dyDescent="0.15">
      <c r="A14" s="150"/>
      <c r="B14" s="244" t="s">
        <v>1057</v>
      </c>
      <c r="C14" s="143">
        <f t="shared" si="6"/>
        <v>9</v>
      </c>
      <c r="D14" s="142">
        <f t="shared" si="7"/>
        <v>55.555555555555557</v>
      </c>
      <c r="E14" s="142">
        <f t="shared" si="7"/>
        <v>11.111111111111111</v>
      </c>
      <c r="F14" s="142">
        <f t="shared" si="7"/>
        <v>0</v>
      </c>
      <c r="G14" s="142">
        <f t="shared" si="7"/>
        <v>22.222222222222221</v>
      </c>
      <c r="H14" s="142">
        <f t="shared" si="7"/>
        <v>11.111111111111111</v>
      </c>
      <c r="I14" s="143">
        <f t="shared" si="8"/>
        <v>9</v>
      </c>
      <c r="J14" s="142">
        <f t="shared" si="9"/>
        <v>77.777777777777786</v>
      </c>
      <c r="K14" s="142">
        <f t="shared" si="9"/>
        <v>11.111111111111111</v>
      </c>
      <c r="L14" s="142">
        <f t="shared" si="9"/>
        <v>0</v>
      </c>
      <c r="M14" s="142">
        <f t="shared" si="9"/>
        <v>0</v>
      </c>
      <c r="N14" s="142">
        <f t="shared" si="9"/>
        <v>11.111111111111111</v>
      </c>
      <c r="O14" s="143">
        <f t="shared" si="10"/>
        <v>9</v>
      </c>
      <c r="P14" s="142">
        <f t="shared" si="11"/>
        <v>44.444444444444443</v>
      </c>
      <c r="Q14" s="142">
        <f t="shared" si="11"/>
        <v>11.111111111111111</v>
      </c>
      <c r="R14" s="142">
        <f t="shared" si="11"/>
        <v>33.333333333333329</v>
      </c>
      <c r="S14" s="142">
        <f t="shared" si="11"/>
        <v>0</v>
      </c>
      <c r="T14" s="142">
        <f t="shared" si="11"/>
        <v>11.111111111111111</v>
      </c>
      <c r="U14" s="143">
        <f t="shared" si="12"/>
        <v>9</v>
      </c>
      <c r="V14" s="142">
        <f t="shared" si="13"/>
        <v>77.777777777777786</v>
      </c>
      <c r="W14" s="142">
        <f t="shared" si="13"/>
        <v>11.111111111111111</v>
      </c>
      <c r="X14" s="142">
        <f t="shared" si="13"/>
        <v>0</v>
      </c>
      <c r="Y14" s="142">
        <f t="shared" si="13"/>
        <v>0</v>
      </c>
      <c r="Z14" s="142">
        <f t="shared" si="13"/>
        <v>11.111111111111111</v>
      </c>
      <c r="AA14" s="143">
        <f t="shared" si="14"/>
        <v>9</v>
      </c>
      <c r="AB14" s="142">
        <f t="shared" si="15"/>
        <v>66.666666666666657</v>
      </c>
      <c r="AC14" s="142">
        <f t="shared" si="15"/>
        <v>11.111111111111111</v>
      </c>
      <c r="AD14" s="142">
        <f t="shared" si="15"/>
        <v>11.111111111111111</v>
      </c>
      <c r="AE14" s="142">
        <f t="shared" si="15"/>
        <v>0</v>
      </c>
      <c r="AF14" s="142">
        <f t="shared" si="15"/>
        <v>11.111111111111111</v>
      </c>
    </row>
    <row r="15" spans="1:32" ht="15" customHeight="1" x14ac:dyDescent="0.15">
      <c r="A15" s="236"/>
      <c r="B15" s="152" t="s">
        <v>852</v>
      </c>
      <c r="C15" s="147">
        <f t="shared" si="6"/>
        <v>481</v>
      </c>
      <c r="D15" s="133">
        <f t="shared" si="7"/>
        <v>71.725571725571726</v>
      </c>
      <c r="E15" s="133">
        <f t="shared" si="7"/>
        <v>1.0395010395010396</v>
      </c>
      <c r="F15" s="133">
        <f t="shared" si="7"/>
        <v>8.5239085239085242</v>
      </c>
      <c r="G15" s="133">
        <f t="shared" si="7"/>
        <v>16.424116424116423</v>
      </c>
      <c r="H15" s="133">
        <f t="shared" si="7"/>
        <v>2.2869022869022873</v>
      </c>
      <c r="I15" s="147">
        <f t="shared" si="8"/>
        <v>481</v>
      </c>
      <c r="J15" s="133">
        <f t="shared" si="9"/>
        <v>53.222453222453225</v>
      </c>
      <c r="K15" s="133">
        <f t="shared" si="9"/>
        <v>0.20790020790020791</v>
      </c>
      <c r="L15" s="133">
        <f t="shared" si="9"/>
        <v>17.463617463617464</v>
      </c>
      <c r="M15" s="133">
        <f t="shared" si="9"/>
        <v>25.571725571725572</v>
      </c>
      <c r="N15" s="133">
        <f t="shared" si="9"/>
        <v>3.5343035343035343</v>
      </c>
      <c r="O15" s="147">
        <f t="shared" si="10"/>
        <v>481</v>
      </c>
      <c r="P15" s="133">
        <f t="shared" si="11"/>
        <v>7.6923076923076925</v>
      </c>
      <c r="Q15" s="133">
        <f t="shared" si="11"/>
        <v>1.8711018711018712</v>
      </c>
      <c r="R15" s="133">
        <f t="shared" si="11"/>
        <v>71.101871101871112</v>
      </c>
      <c r="S15" s="133">
        <f t="shared" si="11"/>
        <v>17.255717255717258</v>
      </c>
      <c r="T15" s="133">
        <f t="shared" si="11"/>
        <v>2.0790020790020791</v>
      </c>
      <c r="U15" s="147">
        <f t="shared" si="12"/>
        <v>481</v>
      </c>
      <c r="V15" s="133">
        <f t="shared" si="13"/>
        <v>52.390852390852395</v>
      </c>
      <c r="W15" s="133">
        <f t="shared" si="13"/>
        <v>0.62370062370062374</v>
      </c>
      <c r="X15" s="133">
        <f t="shared" si="13"/>
        <v>25.987525987525988</v>
      </c>
      <c r="Y15" s="133">
        <f t="shared" si="13"/>
        <v>16.632016632016633</v>
      </c>
      <c r="Z15" s="133">
        <f t="shared" si="13"/>
        <v>4.3659043659043659</v>
      </c>
      <c r="AA15" s="147">
        <f t="shared" si="14"/>
        <v>481</v>
      </c>
      <c r="AB15" s="133">
        <f t="shared" si="15"/>
        <v>43.243243243243242</v>
      </c>
      <c r="AC15" s="133">
        <f t="shared" si="15"/>
        <v>2.2869022869022873</v>
      </c>
      <c r="AD15" s="133">
        <f t="shared" si="15"/>
        <v>31.392931392931395</v>
      </c>
      <c r="AE15" s="133">
        <f t="shared" si="15"/>
        <v>18.711018711018713</v>
      </c>
      <c r="AF15" s="133">
        <f t="shared" si="15"/>
        <v>4.3659043659043659</v>
      </c>
    </row>
    <row r="16" spans="1:32" ht="15" customHeight="1" x14ac:dyDescent="0.15">
      <c r="A16" s="150" t="s">
        <v>1058</v>
      </c>
      <c r="B16" s="244" t="s">
        <v>1059</v>
      </c>
      <c r="C16" s="143">
        <f t="shared" si="6"/>
        <v>117</v>
      </c>
      <c r="D16" s="142">
        <f t="shared" si="7"/>
        <v>50.427350427350426</v>
      </c>
      <c r="E16" s="142">
        <f t="shared" si="7"/>
        <v>0.85470085470085477</v>
      </c>
      <c r="F16" s="142">
        <f t="shared" si="7"/>
        <v>5.982905982905983</v>
      </c>
      <c r="G16" s="142">
        <f t="shared" si="7"/>
        <v>41.880341880341881</v>
      </c>
      <c r="H16" s="142">
        <f t="shared" si="7"/>
        <v>0.85470085470085477</v>
      </c>
      <c r="I16" s="143">
        <f t="shared" si="8"/>
        <v>117</v>
      </c>
      <c r="J16" s="142">
        <f t="shared" si="9"/>
        <v>34.188034188034187</v>
      </c>
      <c r="K16" s="142">
        <f t="shared" si="9"/>
        <v>0.85470085470085477</v>
      </c>
      <c r="L16" s="142">
        <f t="shared" si="9"/>
        <v>16.239316239316238</v>
      </c>
      <c r="M16" s="142">
        <f t="shared" si="9"/>
        <v>46.153846153846153</v>
      </c>
      <c r="N16" s="142">
        <f t="shared" si="9"/>
        <v>2.5641025641025639</v>
      </c>
      <c r="O16" s="143">
        <f t="shared" si="10"/>
        <v>117</v>
      </c>
      <c r="P16" s="142">
        <f t="shared" si="11"/>
        <v>5.1282051282051277</v>
      </c>
      <c r="Q16" s="142">
        <f t="shared" si="11"/>
        <v>1.7094017094017095</v>
      </c>
      <c r="R16" s="142">
        <f t="shared" si="11"/>
        <v>59.82905982905983</v>
      </c>
      <c r="S16" s="142">
        <f t="shared" si="11"/>
        <v>27.350427350427353</v>
      </c>
      <c r="T16" s="142">
        <f t="shared" si="11"/>
        <v>5.982905982905983</v>
      </c>
      <c r="U16" s="143">
        <f t="shared" si="12"/>
        <v>117</v>
      </c>
      <c r="V16" s="142">
        <f t="shared" si="13"/>
        <v>35.042735042735039</v>
      </c>
      <c r="W16" s="142">
        <f t="shared" si="13"/>
        <v>1.7094017094017095</v>
      </c>
      <c r="X16" s="142">
        <f t="shared" si="13"/>
        <v>30.76923076923077</v>
      </c>
      <c r="Y16" s="142">
        <f t="shared" si="13"/>
        <v>29.914529914529915</v>
      </c>
      <c r="Z16" s="142">
        <f t="shared" si="13"/>
        <v>2.5641025641025639</v>
      </c>
      <c r="AA16" s="143">
        <f t="shared" si="14"/>
        <v>117</v>
      </c>
      <c r="AB16" s="142">
        <f t="shared" si="15"/>
        <v>29.059829059829063</v>
      </c>
      <c r="AC16" s="142">
        <f t="shared" si="15"/>
        <v>1.7094017094017095</v>
      </c>
      <c r="AD16" s="142">
        <f t="shared" si="15"/>
        <v>31.623931623931622</v>
      </c>
      <c r="AE16" s="142">
        <f t="shared" si="15"/>
        <v>34.188034188034187</v>
      </c>
      <c r="AF16" s="142">
        <f t="shared" si="15"/>
        <v>3.4188034188034191</v>
      </c>
    </row>
    <row r="17" spans="1:32" ht="15" customHeight="1" x14ac:dyDescent="0.15">
      <c r="A17" s="150" t="s">
        <v>1060</v>
      </c>
      <c r="B17" s="244" t="s">
        <v>1061</v>
      </c>
      <c r="C17" s="143">
        <f t="shared" si="6"/>
        <v>208</v>
      </c>
      <c r="D17" s="142">
        <f t="shared" si="7"/>
        <v>70.673076923076934</v>
      </c>
      <c r="E17" s="142">
        <f t="shared" si="7"/>
        <v>0</v>
      </c>
      <c r="F17" s="142">
        <f t="shared" si="7"/>
        <v>6.25</v>
      </c>
      <c r="G17" s="142">
        <f t="shared" si="7"/>
        <v>21.153846153846153</v>
      </c>
      <c r="H17" s="142">
        <f t="shared" si="7"/>
        <v>1.9230769230769231</v>
      </c>
      <c r="I17" s="143">
        <f t="shared" si="8"/>
        <v>208</v>
      </c>
      <c r="J17" s="142">
        <f t="shared" si="9"/>
        <v>51.442307692307686</v>
      </c>
      <c r="K17" s="142">
        <f t="shared" si="9"/>
        <v>0.48076923076923078</v>
      </c>
      <c r="L17" s="142">
        <f t="shared" si="9"/>
        <v>9.1346153846153832</v>
      </c>
      <c r="M17" s="142">
        <f t="shared" si="9"/>
        <v>35.57692307692308</v>
      </c>
      <c r="N17" s="142">
        <f t="shared" si="9"/>
        <v>3.3653846153846154</v>
      </c>
      <c r="O17" s="143">
        <f t="shared" si="10"/>
        <v>208</v>
      </c>
      <c r="P17" s="142">
        <f t="shared" si="11"/>
        <v>3.3653846153846154</v>
      </c>
      <c r="Q17" s="142">
        <f t="shared" si="11"/>
        <v>1.4423076923076923</v>
      </c>
      <c r="R17" s="142">
        <f t="shared" si="11"/>
        <v>64.90384615384616</v>
      </c>
      <c r="S17" s="142">
        <f t="shared" si="11"/>
        <v>26.923076923076923</v>
      </c>
      <c r="T17" s="142">
        <f t="shared" si="11"/>
        <v>3.3653846153846154</v>
      </c>
      <c r="U17" s="143">
        <f t="shared" si="12"/>
        <v>208</v>
      </c>
      <c r="V17" s="142">
        <f t="shared" si="13"/>
        <v>40.384615384615387</v>
      </c>
      <c r="W17" s="142">
        <f t="shared" si="13"/>
        <v>0.48076923076923078</v>
      </c>
      <c r="X17" s="142">
        <f t="shared" si="13"/>
        <v>25.48076923076923</v>
      </c>
      <c r="Y17" s="142">
        <f t="shared" si="13"/>
        <v>28.365384615384613</v>
      </c>
      <c r="Z17" s="142">
        <f t="shared" si="13"/>
        <v>5.2884615384615383</v>
      </c>
      <c r="AA17" s="143">
        <f t="shared" si="14"/>
        <v>208</v>
      </c>
      <c r="AB17" s="142">
        <f t="shared" si="15"/>
        <v>33.653846153846153</v>
      </c>
      <c r="AC17" s="142">
        <f t="shared" si="15"/>
        <v>0.96153846153846156</v>
      </c>
      <c r="AD17" s="142">
        <f t="shared" si="15"/>
        <v>29.326923076923077</v>
      </c>
      <c r="AE17" s="142">
        <f t="shared" si="15"/>
        <v>31.25</v>
      </c>
      <c r="AF17" s="142">
        <f t="shared" si="15"/>
        <v>4.8076923076923084</v>
      </c>
    </row>
    <row r="18" spans="1:32" ht="15" customHeight="1" x14ac:dyDescent="0.15">
      <c r="A18" s="150"/>
      <c r="B18" s="244" t="s">
        <v>1062</v>
      </c>
      <c r="C18" s="143">
        <f t="shared" si="6"/>
        <v>303</v>
      </c>
      <c r="D18" s="142">
        <f t="shared" si="7"/>
        <v>67.986798679867988</v>
      </c>
      <c r="E18" s="142">
        <f t="shared" si="7"/>
        <v>0.33003300330033003</v>
      </c>
      <c r="F18" s="142">
        <f t="shared" si="7"/>
        <v>9.9009900990099009</v>
      </c>
      <c r="G18" s="142">
        <f t="shared" si="7"/>
        <v>20.462046204620464</v>
      </c>
      <c r="H18" s="142">
        <f t="shared" si="7"/>
        <v>1.3201320132013201</v>
      </c>
      <c r="I18" s="143">
        <f t="shared" si="8"/>
        <v>303</v>
      </c>
      <c r="J18" s="142">
        <f t="shared" si="9"/>
        <v>50.165016501650165</v>
      </c>
      <c r="K18" s="142">
        <f t="shared" si="9"/>
        <v>0.33003300330033003</v>
      </c>
      <c r="L18" s="142">
        <f t="shared" si="9"/>
        <v>17.82178217821782</v>
      </c>
      <c r="M18" s="142">
        <f t="shared" si="9"/>
        <v>28.382838283828381</v>
      </c>
      <c r="N18" s="142">
        <f t="shared" si="9"/>
        <v>3.3003300330032999</v>
      </c>
      <c r="O18" s="143">
        <f t="shared" si="10"/>
        <v>303</v>
      </c>
      <c r="P18" s="142">
        <f t="shared" si="11"/>
        <v>8.5808580858085808</v>
      </c>
      <c r="Q18" s="142">
        <f t="shared" si="11"/>
        <v>1.3201320132013201</v>
      </c>
      <c r="R18" s="142">
        <f t="shared" si="11"/>
        <v>64.686468646864682</v>
      </c>
      <c r="S18" s="142">
        <f t="shared" si="11"/>
        <v>20.462046204620464</v>
      </c>
      <c r="T18" s="142">
        <f t="shared" si="11"/>
        <v>4.9504950495049505</v>
      </c>
      <c r="U18" s="143">
        <f t="shared" si="12"/>
        <v>303</v>
      </c>
      <c r="V18" s="142">
        <f t="shared" si="13"/>
        <v>48.184818481848183</v>
      </c>
      <c r="W18" s="142">
        <f t="shared" si="13"/>
        <v>0.66006600660066006</v>
      </c>
      <c r="X18" s="142">
        <f t="shared" si="13"/>
        <v>25.082508250825082</v>
      </c>
      <c r="Y18" s="142">
        <f t="shared" si="13"/>
        <v>21.452145214521451</v>
      </c>
      <c r="Z18" s="142">
        <f t="shared" si="13"/>
        <v>4.6204620462046204</v>
      </c>
      <c r="AA18" s="143">
        <f t="shared" si="14"/>
        <v>303</v>
      </c>
      <c r="AB18" s="142">
        <f t="shared" si="15"/>
        <v>41.584158415841586</v>
      </c>
      <c r="AC18" s="142">
        <f t="shared" si="15"/>
        <v>0.99009900990099009</v>
      </c>
      <c r="AD18" s="142">
        <f t="shared" si="15"/>
        <v>31.023102310231021</v>
      </c>
      <c r="AE18" s="142">
        <f t="shared" si="15"/>
        <v>22.442244224422442</v>
      </c>
      <c r="AF18" s="142">
        <f t="shared" si="15"/>
        <v>3.9603960396039604</v>
      </c>
    </row>
    <row r="19" spans="1:32" ht="15" customHeight="1" x14ac:dyDescent="0.15">
      <c r="A19" s="150"/>
      <c r="B19" s="244" t="s">
        <v>1063</v>
      </c>
      <c r="C19" s="143">
        <f t="shared" si="6"/>
        <v>387</v>
      </c>
      <c r="D19" s="142">
        <f t="shared" si="7"/>
        <v>67.958656330749363</v>
      </c>
      <c r="E19" s="142">
        <f t="shared" si="7"/>
        <v>1.2919896640826873</v>
      </c>
      <c r="F19" s="142">
        <f t="shared" si="7"/>
        <v>7.7519379844961236</v>
      </c>
      <c r="G19" s="142">
        <f t="shared" si="7"/>
        <v>19.12144702842377</v>
      </c>
      <c r="H19" s="142">
        <f t="shared" si="7"/>
        <v>3.8759689922480618</v>
      </c>
      <c r="I19" s="143">
        <f t="shared" si="8"/>
        <v>387</v>
      </c>
      <c r="J19" s="142">
        <f t="shared" si="9"/>
        <v>51.162790697674424</v>
      </c>
      <c r="K19" s="142">
        <f t="shared" si="9"/>
        <v>1.2919896640826873</v>
      </c>
      <c r="L19" s="142">
        <f t="shared" si="9"/>
        <v>17.571059431524546</v>
      </c>
      <c r="M19" s="142">
        <f t="shared" si="9"/>
        <v>24.547803617571059</v>
      </c>
      <c r="N19" s="142">
        <f t="shared" si="9"/>
        <v>5.4263565891472867</v>
      </c>
      <c r="O19" s="143">
        <f t="shared" si="10"/>
        <v>387</v>
      </c>
      <c r="P19" s="142">
        <f t="shared" si="11"/>
        <v>5.1679586563307494</v>
      </c>
      <c r="Q19" s="142">
        <f t="shared" si="11"/>
        <v>1.2919896640826873</v>
      </c>
      <c r="R19" s="142">
        <f t="shared" si="11"/>
        <v>74.160206718346259</v>
      </c>
      <c r="S19" s="142">
        <f t="shared" si="11"/>
        <v>15.762273901808785</v>
      </c>
      <c r="T19" s="142">
        <f t="shared" si="11"/>
        <v>3.6175710594315245</v>
      </c>
      <c r="U19" s="143">
        <f t="shared" si="12"/>
        <v>387</v>
      </c>
      <c r="V19" s="142">
        <f t="shared" si="13"/>
        <v>52.97157622739018</v>
      </c>
      <c r="W19" s="142">
        <f t="shared" si="13"/>
        <v>0.516795865633075</v>
      </c>
      <c r="X19" s="142">
        <f t="shared" si="13"/>
        <v>27.131782945736433</v>
      </c>
      <c r="Y19" s="142">
        <f t="shared" si="13"/>
        <v>13.953488372093023</v>
      </c>
      <c r="Z19" s="142">
        <f t="shared" si="13"/>
        <v>5.4263565891472867</v>
      </c>
      <c r="AA19" s="143">
        <f t="shared" si="14"/>
        <v>387</v>
      </c>
      <c r="AB19" s="142">
        <f t="shared" si="15"/>
        <v>43.927648578811365</v>
      </c>
      <c r="AC19" s="142">
        <f t="shared" si="15"/>
        <v>1.8087855297157622</v>
      </c>
      <c r="AD19" s="142">
        <f t="shared" si="15"/>
        <v>33.333333333333329</v>
      </c>
      <c r="AE19" s="142">
        <f t="shared" si="15"/>
        <v>15.762273901808785</v>
      </c>
      <c r="AF19" s="142">
        <f t="shared" si="15"/>
        <v>5.1679586563307494</v>
      </c>
    </row>
    <row r="20" spans="1:32" ht="15" customHeight="1" x14ac:dyDescent="0.15">
      <c r="A20" s="150"/>
      <c r="B20" s="244" t="s">
        <v>1064</v>
      </c>
      <c r="C20" s="143">
        <f t="shared" si="6"/>
        <v>211</v>
      </c>
      <c r="D20" s="142">
        <f t="shared" si="7"/>
        <v>70.616113744075832</v>
      </c>
      <c r="E20" s="142">
        <f t="shared" si="7"/>
        <v>1.4218009478672986</v>
      </c>
      <c r="F20" s="142">
        <f t="shared" si="7"/>
        <v>10.900473933649289</v>
      </c>
      <c r="G20" s="142">
        <f t="shared" si="7"/>
        <v>14.218009478672986</v>
      </c>
      <c r="H20" s="142">
        <f t="shared" si="7"/>
        <v>2.8436018957345972</v>
      </c>
      <c r="I20" s="143">
        <f t="shared" si="8"/>
        <v>211</v>
      </c>
      <c r="J20" s="142">
        <f t="shared" si="9"/>
        <v>59.241706161137444</v>
      </c>
      <c r="K20" s="142">
        <f t="shared" si="9"/>
        <v>1.8957345971563981</v>
      </c>
      <c r="L20" s="142">
        <f t="shared" si="9"/>
        <v>20.379146919431278</v>
      </c>
      <c r="M20" s="142">
        <f t="shared" si="9"/>
        <v>15.165876777251185</v>
      </c>
      <c r="N20" s="142">
        <f t="shared" si="9"/>
        <v>3.3175355450236967</v>
      </c>
      <c r="O20" s="143">
        <f t="shared" si="10"/>
        <v>211</v>
      </c>
      <c r="P20" s="142">
        <f t="shared" si="11"/>
        <v>10.900473933649289</v>
      </c>
      <c r="Q20" s="142">
        <f t="shared" si="11"/>
        <v>2.8436018957345972</v>
      </c>
      <c r="R20" s="142">
        <f t="shared" si="11"/>
        <v>74.407582938388629</v>
      </c>
      <c r="S20" s="142">
        <f t="shared" si="11"/>
        <v>9.9526066350710902</v>
      </c>
      <c r="T20" s="142">
        <f t="shared" si="11"/>
        <v>1.8957345971563981</v>
      </c>
      <c r="U20" s="143">
        <f t="shared" si="12"/>
        <v>211</v>
      </c>
      <c r="V20" s="142">
        <f t="shared" si="13"/>
        <v>61.137440758293835</v>
      </c>
      <c r="W20" s="142">
        <f t="shared" si="13"/>
        <v>0.47393364928909953</v>
      </c>
      <c r="X20" s="142">
        <f t="shared" si="13"/>
        <v>25.592417061611371</v>
      </c>
      <c r="Y20" s="142">
        <f t="shared" si="13"/>
        <v>7.5829383886255926</v>
      </c>
      <c r="Z20" s="142">
        <f t="shared" si="13"/>
        <v>5.2132701421800949</v>
      </c>
      <c r="AA20" s="143">
        <f t="shared" si="14"/>
        <v>211</v>
      </c>
      <c r="AB20" s="142">
        <f t="shared" si="15"/>
        <v>54.02843601895735</v>
      </c>
      <c r="AC20" s="142">
        <f t="shared" si="15"/>
        <v>1.8957345971563981</v>
      </c>
      <c r="AD20" s="142">
        <f t="shared" si="15"/>
        <v>29.383886255924168</v>
      </c>
      <c r="AE20" s="142">
        <f t="shared" si="15"/>
        <v>10.42654028436019</v>
      </c>
      <c r="AF20" s="142">
        <f t="shared" si="15"/>
        <v>4.2654028436018958</v>
      </c>
    </row>
    <row r="21" spans="1:32" ht="15" customHeight="1" x14ac:dyDescent="0.15">
      <c r="A21" s="150"/>
      <c r="B21" s="244" t="s">
        <v>1065</v>
      </c>
      <c r="C21" s="143">
        <f t="shared" si="6"/>
        <v>162</v>
      </c>
      <c r="D21" s="142">
        <f t="shared" si="7"/>
        <v>64.81481481481481</v>
      </c>
      <c r="E21" s="142">
        <f t="shared" si="7"/>
        <v>1.2345679012345678</v>
      </c>
      <c r="F21" s="142">
        <f t="shared" si="7"/>
        <v>14.19753086419753</v>
      </c>
      <c r="G21" s="142">
        <f t="shared" si="7"/>
        <v>15.432098765432098</v>
      </c>
      <c r="H21" s="142">
        <f t="shared" si="7"/>
        <v>4.3209876543209873</v>
      </c>
      <c r="I21" s="143">
        <f t="shared" si="8"/>
        <v>162</v>
      </c>
      <c r="J21" s="142">
        <f t="shared" si="9"/>
        <v>53.086419753086425</v>
      </c>
      <c r="K21" s="142">
        <f t="shared" si="9"/>
        <v>1.8518518518518516</v>
      </c>
      <c r="L21" s="142">
        <f t="shared" si="9"/>
        <v>21.604938271604937</v>
      </c>
      <c r="M21" s="142">
        <f t="shared" si="9"/>
        <v>20.37037037037037</v>
      </c>
      <c r="N21" s="142">
        <f t="shared" si="9"/>
        <v>3.0864197530864197</v>
      </c>
      <c r="O21" s="143">
        <f t="shared" si="10"/>
        <v>162</v>
      </c>
      <c r="P21" s="142">
        <f t="shared" si="11"/>
        <v>9.8765432098765427</v>
      </c>
      <c r="Q21" s="142">
        <f t="shared" si="11"/>
        <v>4.3209876543209873</v>
      </c>
      <c r="R21" s="142">
        <f t="shared" si="11"/>
        <v>70.370370370370367</v>
      </c>
      <c r="S21" s="142">
        <f t="shared" si="11"/>
        <v>14.814814814814813</v>
      </c>
      <c r="T21" s="142">
        <f t="shared" si="11"/>
        <v>0.61728395061728392</v>
      </c>
      <c r="U21" s="143">
        <f t="shared" si="12"/>
        <v>162</v>
      </c>
      <c r="V21" s="142">
        <f t="shared" si="13"/>
        <v>49.382716049382715</v>
      </c>
      <c r="W21" s="142">
        <f t="shared" si="13"/>
        <v>0.61728395061728392</v>
      </c>
      <c r="X21" s="142">
        <f t="shared" si="13"/>
        <v>28.39506172839506</v>
      </c>
      <c r="Y21" s="142">
        <f t="shared" si="13"/>
        <v>16.666666666666664</v>
      </c>
      <c r="Z21" s="142">
        <f t="shared" si="13"/>
        <v>4.9382716049382713</v>
      </c>
      <c r="AA21" s="143">
        <f t="shared" si="14"/>
        <v>162</v>
      </c>
      <c r="AB21" s="142">
        <f t="shared" si="15"/>
        <v>43.827160493827158</v>
      </c>
      <c r="AC21" s="142">
        <f t="shared" si="15"/>
        <v>1.8518518518518516</v>
      </c>
      <c r="AD21" s="142">
        <f t="shared" si="15"/>
        <v>35.185185185185183</v>
      </c>
      <c r="AE21" s="142">
        <f t="shared" si="15"/>
        <v>16.049382716049383</v>
      </c>
      <c r="AF21" s="142">
        <f t="shared" si="15"/>
        <v>3.0864197530864197</v>
      </c>
    </row>
    <row r="22" spans="1:32" ht="15" customHeight="1" x14ac:dyDescent="0.15">
      <c r="A22" s="150"/>
      <c r="B22" s="244" t="s">
        <v>1066</v>
      </c>
      <c r="C22" s="143">
        <f t="shared" si="6"/>
        <v>29</v>
      </c>
      <c r="D22" s="142">
        <f t="shared" ref="D22:H34" si="16">IF($C22=0,0,D56/$C22*100)</f>
        <v>68.965517241379317</v>
      </c>
      <c r="E22" s="142">
        <f t="shared" si="16"/>
        <v>3.4482758620689653</v>
      </c>
      <c r="F22" s="142">
        <f t="shared" si="16"/>
        <v>3.4482758620689653</v>
      </c>
      <c r="G22" s="142">
        <f t="shared" si="16"/>
        <v>20.689655172413794</v>
      </c>
      <c r="H22" s="142">
        <f t="shared" si="16"/>
        <v>3.4482758620689653</v>
      </c>
      <c r="I22" s="143">
        <f t="shared" si="8"/>
        <v>29</v>
      </c>
      <c r="J22" s="142">
        <f t="shared" ref="J22:N34" si="17">IF($I22=0,0,J56/$I22*100)</f>
        <v>58.620689655172406</v>
      </c>
      <c r="K22" s="142">
        <f t="shared" si="17"/>
        <v>3.4482758620689653</v>
      </c>
      <c r="L22" s="142">
        <f t="shared" si="17"/>
        <v>20.689655172413794</v>
      </c>
      <c r="M22" s="142">
        <f t="shared" si="17"/>
        <v>10.344827586206897</v>
      </c>
      <c r="N22" s="142">
        <f t="shared" si="17"/>
        <v>6.8965517241379306</v>
      </c>
      <c r="O22" s="143">
        <f t="shared" si="10"/>
        <v>29</v>
      </c>
      <c r="P22" s="142">
        <f t="shared" ref="P22:T34" si="18">IF($O22=0,0,P56/$O22*100)</f>
        <v>24.137931034482758</v>
      </c>
      <c r="Q22" s="142">
        <f t="shared" si="18"/>
        <v>3.4482758620689653</v>
      </c>
      <c r="R22" s="142">
        <f t="shared" si="18"/>
        <v>65.517241379310349</v>
      </c>
      <c r="S22" s="142">
        <f t="shared" si="18"/>
        <v>3.4482758620689653</v>
      </c>
      <c r="T22" s="142">
        <f t="shared" si="18"/>
        <v>3.4482758620689653</v>
      </c>
      <c r="U22" s="143">
        <f t="shared" si="12"/>
        <v>29</v>
      </c>
      <c r="V22" s="142">
        <f t="shared" ref="V22:Z34" si="19">IF($U22=0,0,V56/$U22*100)</f>
        <v>75.862068965517238</v>
      </c>
      <c r="W22" s="142">
        <f t="shared" si="19"/>
        <v>3.4482758620689653</v>
      </c>
      <c r="X22" s="142">
        <f t="shared" si="19"/>
        <v>13.793103448275861</v>
      </c>
      <c r="Y22" s="142">
        <f t="shared" si="19"/>
        <v>3.4482758620689653</v>
      </c>
      <c r="Z22" s="142">
        <f t="shared" si="19"/>
        <v>3.4482758620689653</v>
      </c>
      <c r="AA22" s="143">
        <f t="shared" si="14"/>
        <v>29</v>
      </c>
      <c r="AB22" s="142">
        <f t="shared" ref="AB22:AF34" si="20">IF($AA22=0,0,AB56/$AA22*100)</f>
        <v>62.068965517241381</v>
      </c>
      <c r="AC22" s="142">
        <f t="shared" si="20"/>
        <v>3.4482758620689653</v>
      </c>
      <c r="AD22" s="142">
        <f t="shared" si="20"/>
        <v>20.689655172413794</v>
      </c>
      <c r="AE22" s="142">
        <f t="shared" si="20"/>
        <v>10.344827586206897</v>
      </c>
      <c r="AF22" s="142">
        <f t="shared" si="20"/>
        <v>3.4482758620689653</v>
      </c>
    </row>
    <row r="23" spans="1:32" ht="15" customHeight="1" x14ac:dyDescent="0.15">
      <c r="A23" s="150"/>
      <c r="B23" s="244" t="s">
        <v>1067</v>
      </c>
      <c r="C23" s="143">
        <f t="shared" si="6"/>
        <v>21</v>
      </c>
      <c r="D23" s="142">
        <f t="shared" si="16"/>
        <v>42.857142857142854</v>
      </c>
      <c r="E23" s="142">
        <f t="shared" si="16"/>
        <v>0</v>
      </c>
      <c r="F23" s="142">
        <f t="shared" si="16"/>
        <v>42.857142857142854</v>
      </c>
      <c r="G23" s="142">
        <f t="shared" si="16"/>
        <v>9.5238095238095237</v>
      </c>
      <c r="H23" s="142">
        <f t="shared" si="16"/>
        <v>4.7619047619047619</v>
      </c>
      <c r="I23" s="143">
        <f t="shared" si="8"/>
        <v>21</v>
      </c>
      <c r="J23" s="142">
        <f t="shared" si="17"/>
        <v>33.333333333333329</v>
      </c>
      <c r="K23" s="142">
        <f t="shared" si="17"/>
        <v>0</v>
      </c>
      <c r="L23" s="142">
        <f t="shared" si="17"/>
        <v>61.904761904761905</v>
      </c>
      <c r="M23" s="142">
        <f t="shared" si="17"/>
        <v>0</v>
      </c>
      <c r="N23" s="142">
        <f t="shared" si="17"/>
        <v>4.7619047619047619</v>
      </c>
      <c r="O23" s="143">
        <f t="shared" si="10"/>
        <v>21</v>
      </c>
      <c r="P23" s="142">
        <f t="shared" si="18"/>
        <v>0</v>
      </c>
      <c r="Q23" s="142">
        <f t="shared" si="18"/>
        <v>4.7619047619047619</v>
      </c>
      <c r="R23" s="142">
        <f t="shared" si="18"/>
        <v>90.476190476190482</v>
      </c>
      <c r="S23" s="142">
        <f t="shared" si="18"/>
        <v>0</v>
      </c>
      <c r="T23" s="142">
        <f t="shared" si="18"/>
        <v>4.7619047619047619</v>
      </c>
      <c r="U23" s="143">
        <f t="shared" si="12"/>
        <v>21</v>
      </c>
      <c r="V23" s="142">
        <f t="shared" si="19"/>
        <v>42.857142857142854</v>
      </c>
      <c r="W23" s="142">
        <f t="shared" si="19"/>
        <v>0</v>
      </c>
      <c r="X23" s="142">
        <f t="shared" si="19"/>
        <v>47.619047619047613</v>
      </c>
      <c r="Y23" s="142">
        <f t="shared" si="19"/>
        <v>4.7619047619047619</v>
      </c>
      <c r="Z23" s="142">
        <f t="shared" si="19"/>
        <v>4.7619047619047619</v>
      </c>
      <c r="AA23" s="143">
        <f t="shared" si="14"/>
        <v>21</v>
      </c>
      <c r="AB23" s="142">
        <f t="shared" si="20"/>
        <v>33.333333333333329</v>
      </c>
      <c r="AC23" s="142">
        <f t="shared" si="20"/>
        <v>0</v>
      </c>
      <c r="AD23" s="142">
        <f t="shared" si="20"/>
        <v>61.904761904761905</v>
      </c>
      <c r="AE23" s="142">
        <f t="shared" si="20"/>
        <v>0</v>
      </c>
      <c r="AF23" s="142">
        <f t="shared" si="20"/>
        <v>4.7619047619047619</v>
      </c>
    </row>
    <row r="24" spans="1:32" ht="15" customHeight="1" x14ac:dyDescent="0.15">
      <c r="A24" s="236"/>
      <c r="B24" s="152" t="s">
        <v>840</v>
      </c>
      <c r="C24" s="147">
        <f t="shared" si="6"/>
        <v>40</v>
      </c>
      <c r="D24" s="133">
        <f t="shared" si="16"/>
        <v>55.000000000000007</v>
      </c>
      <c r="E24" s="133">
        <f t="shared" si="16"/>
        <v>0</v>
      </c>
      <c r="F24" s="133">
        <f t="shared" si="16"/>
        <v>20</v>
      </c>
      <c r="G24" s="133">
        <f t="shared" si="16"/>
        <v>20</v>
      </c>
      <c r="H24" s="133">
        <f t="shared" si="16"/>
        <v>5</v>
      </c>
      <c r="I24" s="147">
        <f t="shared" si="8"/>
        <v>40</v>
      </c>
      <c r="J24" s="133">
        <f t="shared" si="17"/>
        <v>47.5</v>
      </c>
      <c r="K24" s="133">
        <f t="shared" si="17"/>
        <v>0</v>
      </c>
      <c r="L24" s="133">
        <f t="shared" si="17"/>
        <v>22.5</v>
      </c>
      <c r="M24" s="133">
        <f t="shared" si="17"/>
        <v>20</v>
      </c>
      <c r="N24" s="133">
        <f t="shared" si="17"/>
        <v>10</v>
      </c>
      <c r="O24" s="147">
        <f t="shared" si="10"/>
        <v>40</v>
      </c>
      <c r="P24" s="133">
        <f t="shared" si="18"/>
        <v>5</v>
      </c>
      <c r="Q24" s="133">
        <f t="shared" si="18"/>
        <v>0</v>
      </c>
      <c r="R24" s="133">
        <f t="shared" si="18"/>
        <v>75</v>
      </c>
      <c r="S24" s="133">
        <f t="shared" si="18"/>
        <v>15</v>
      </c>
      <c r="T24" s="133">
        <f t="shared" si="18"/>
        <v>5</v>
      </c>
      <c r="U24" s="147">
        <f t="shared" si="12"/>
        <v>40</v>
      </c>
      <c r="V24" s="133">
        <f t="shared" si="19"/>
        <v>37.5</v>
      </c>
      <c r="W24" s="133">
        <f t="shared" si="19"/>
        <v>0</v>
      </c>
      <c r="X24" s="133">
        <f t="shared" si="19"/>
        <v>32.5</v>
      </c>
      <c r="Y24" s="133">
        <f t="shared" si="19"/>
        <v>22.5</v>
      </c>
      <c r="Z24" s="133">
        <f t="shared" si="19"/>
        <v>7.5</v>
      </c>
      <c r="AA24" s="147">
        <f t="shared" si="14"/>
        <v>40</v>
      </c>
      <c r="AB24" s="133">
        <f t="shared" si="20"/>
        <v>35</v>
      </c>
      <c r="AC24" s="133">
        <f t="shared" si="20"/>
        <v>2.5</v>
      </c>
      <c r="AD24" s="133">
        <f t="shared" si="20"/>
        <v>37.5</v>
      </c>
      <c r="AE24" s="133">
        <f t="shared" si="20"/>
        <v>15</v>
      </c>
      <c r="AF24" s="133">
        <f t="shared" si="20"/>
        <v>10</v>
      </c>
    </row>
    <row r="25" spans="1:32" ht="15" customHeight="1" x14ac:dyDescent="0.15">
      <c r="A25" s="150" t="s">
        <v>1068</v>
      </c>
      <c r="B25" s="244" t="s">
        <v>1069</v>
      </c>
      <c r="C25" s="143">
        <f t="shared" si="6"/>
        <v>11</v>
      </c>
      <c r="D25" s="142">
        <f t="shared" si="16"/>
        <v>63.636363636363633</v>
      </c>
      <c r="E25" s="142">
        <f t="shared" si="16"/>
        <v>9.0909090909090917</v>
      </c>
      <c r="F25" s="142">
        <f t="shared" si="16"/>
        <v>18.181818181818183</v>
      </c>
      <c r="G25" s="142">
        <f t="shared" si="16"/>
        <v>9.0909090909090917</v>
      </c>
      <c r="H25" s="142">
        <f t="shared" si="16"/>
        <v>0</v>
      </c>
      <c r="I25" s="143">
        <f t="shared" si="8"/>
        <v>11</v>
      </c>
      <c r="J25" s="142">
        <f t="shared" si="17"/>
        <v>9.0909090909090917</v>
      </c>
      <c r="K25" s="142">
        <f t="shared" si="17"/>
        <v>9.0909090909090917</v>
      </c>
      <c r="L25" s="142">
        <f t="shared" si="17"/>
        <v>54.54545454545454</v>
      </c>
      <c r="M25" s="142">
        <f t="shared" si="17"/>
        <v>18.181818181818183</v>
      </c>
      <c r="N25" s="142">
        <f t="shared" si="17"/>
        <v>9.0909090909090917</v>
      </c>
      <c r="O25" s="143">
        <f t="shared" si="10"/>
        <v>11</v>
      </c>
      <c r="P25" s="142">
        <f t="shared" si="18"/>
        <v>0</v>
      </c>
      <c r="Q25" s="142">
        <f t="shared" si="18"/>
        <v>9.0909090909090917</v>
      </c>
      <c r="R25" s="142">
        <f t="shared" si="18"/>
        <v>63.636363636363633</v>
      </c>
      <c r="S25" s="142">
        <f t="shared" si="18"/>
        <v>18.181818181818183</v>
      </c>
      <c r="T25" s="142">
        <f t="shared" si="18"/>
        <v>9.0909090909090917</v>
      </c>
      <c r="U25" s="143">
        <f t="shared" si="12"/>
        <v>11</v>
      </c>
      <c r="V25" s="142">
        <f t="shared" si="19"/>
        <v>18.181818181818183</v>
      </c>
      <c r="W25" s="142">
        <f t="shared" si="19"/>
        <v>9.0909090909090917</v>
      </c>
      <c r="X25" s="142">
        <f t="shared" si="19"/>
        <v>45.454545454545453</v>
      </c>
      <c r="Y25" s="142">
        <f t="shared" si="19"/>
        <v>18.181818181818183</v>
      </c>
      <c r="Z25" s="142">
        <f t="shared" si="19"/>
        <v>9.0909090909090917</v>
      </c>
      <c r="AA25" s="143">
        <f t="shared" si="14"/>
        <v>11</v>
      </c>
      <c r="AB25" s="142">
        <f t="shared" si="20"/>
        <v>18.181818181818183</v>
      </c>
      <c r="AC25" s="142">
        <f t="shared" si="20"/>
        <v>9.0909090909090917</v>
      </c>
      <c r="AD25" s="142">
        <f t="shared" si="20"/>
        <v>45.454545454545453</v>
      </c>
      <c r="AE25" s="142">
        <f t="shared" si="20"/>
        <v>18.181818181818183</v>
      </c>
      <c r="AF25" s="142">
        <f t="shared" si="20"/>
        <v>9.0909090909090917</v>
      </c>
    </row>
    <row r="26" spans="1:32" ht="15" customHeight="1" x14ac:dyDescent="0.15">
      <c r="A26" s="150" t="s">
        <v>1070</v>
      </c>
      <c r="B26" s="244" t="s">
        <v>1071</v>
      </c>
      <c r="C26" s="143">
        <f t="shared" si="6"/>
        <v>66</v>
      </c>
      <c r="D26" s="142">
        <f t="shared" si="16"/>
        <v>65.151515151515156</v>
      </c>
      <c r="E26" s="142">
        <f t="shared" si="16"/>
        <v>3.0303030303030303</v>
      </c>
      <c r="F26" s="142">
        <f t="shared" si="16"/>
        <v>4.5454545454545459</v>
      </c>
      <c r="G26" s="142">
        <f t="shared" si="16"/>
        <v>24.242424242424242</v>
      </c>
      <c r="H26" s="142">
        <f t="shared" si="16"/>
        <v>3.0303030303030303</v>
      </c>
      <c r="I26" s="143">
        <f t="shared" si="8"/>
        <v>66</v>
      </c>
      <c r="J26" s="142">
        <f t="shared" si="17"/>
        <v>63.636363636363633</v>
      </c>
      <c r="K26" s="142">
        <f t="shared" si="17"/>
        <v>0</v>
      </c>
      <c r="L26" s="142">
        <f t="shared" si="17"/>
        <v>9.0909090909090917</v>
      </c>
      <c r="M26" s="142">
        <f t="shared" si="17"/>
        <v>21.212121212121211</v>
      </c>
      <c r="N26" s="142">
        <f t="shared" si="17"/>
        <v>6.0606060606060606</v>
      </c>
      <c r="O26" s="143">
        <f t="shared" si="10"/>
        <v>66</v>
      </c>
      <c r="P26" s="142">
        <f t="shared" si="18"/>
        <v>15.151515151515152</v>
      </c>
      <c r="Q26" s="142">
        <f t="shared" si="18"/>
        <v>3.0303030303030303</v>
      </c>
      <c r="R26" s="142">
        <f t="shared" si="18"/>
        <v>62.121212121212125</v>
      </c>
      <c r="S26" s="142">
        <f t="shared" si="18"/>
        <v>18.181818181818183</v>
      </c>
      <c r="T26" s="142">
        <f t="shared" si="18"/>
        <v>1.5151515151515151</v>
      </c>
      <c r="U26" s="143">
        <f t="shared" si="12"/>
        <v>66</v>
      </c>
      <c r="V26" s="142">
        <f t="shared" si="19"/>
        <v>60.606060606060609</v>
      </c>
      <c r="W26" s="142">
        <f t="shared" si="19"/>
        <v>1.5151515151515151</v>
      </c>
      <c r="X26" s="142">
        <f t="shared" si="19"/>
        <v>24.242424242424242</v>
      </c>
      <c r="Y26" s="142">
        <f t="shared" si="19"/>
        <v>12.121212121212121</v>
      </c>
      <c r="Z26" s="142">
        <f t="shared" si="19"/>
        <v>1.5151515151515151</v>
      </c>
      <c r="AA26" s="143">
        <f t="shared" si="14"/>
        <v>66</v>
      </c>
      <c r="AB26" s="142">
        <f t="shared" si="20"/>
        <v>57.575757575757578</v>
      </c>
      <c r="AC26" s="142">
        <f t="shared" si="20"/>
        <v>4.5454545454545459</v>
      </c>
      <c r="AD26" s="142">
        <f t="shared" si="20"/>
        <v>19.696969696969695</v>
      </c>
      <c r="AE26" s="142">
        <f t="shared" si="20"/>
        <v>15.151515151515152</v>
      </c>
      <c r="AF26" s="142">
        <f t="shared" si="20"/>
        <v>3.0303030303030303</v>
      </c>
    </row>
    <row r="27" spans="1:32" ht="15" customHeight="1" x14ac:dyDescent="0.15">
      <c r="A27" s="150" t="s">
        <v>1072</v>
      </c>
      <c r="B27" s="244" t="s">
        <v>1073</v>
      </c>
      <c r="C27" s="143">
        <f t="shared" si="6"/>
        <v>199</v>
      </c>
      <c r="D27" s="142">
        <f t="shared" si="16"/>
        <v>65.829145728643212</v>
      </c>
      <c r="E27" s="142">
        <f t="shared" si="16"/>
        <v>1.5075376884422109</v>
      </c>
      <c r="F27" s="142">
        <f t="shared" si="16"/>
        <v>12.562814070351758</v>
      </c>
      <c r="G27" s="142">
        <f t="shared" si="16"/>
        <v>16.08040201005025</v>
      </c>
      <c r="H27" s="142">
        <f t="shared" si="16"/>
        <v>4.0201005025125625</v>
      </c>
      <c r="I27" s="143">
        <f t="shared" si="8"/>
        <v>199</v>
      </c>
      <c r="J27" s="142">
        <f t="shared" si="17"/>
        <v>61.306532663316581</v>
      </c>
      <c r="K27" s="142">
        <f t="shared" si="17"/>
        <v>1.5075376884422109</v>
      </c>
      <c r="L27" s="142">
        <f t="shared" si="17"/>
        <v>14.572864321608039</v>
      </c>
      <c r="M27" s="142">
        <f t="shared" si="17"/>
        <v>16.582914572864322</v>
      </c>
      <c r="N27" s="142">
        <f t="shared" si="17"/>
        <v>6.0301507537688437</v>
      </c>
      <c r="O27" s="143">
        <f t="shared" si="10"/>
        <v>199</v>
      </c>
      <c r="P27" s="142">
        <f t="shared" si="18"/>
        <v>7.0351758793969852</v>
      </c>
      <c r="Q27" s="142">
        <f t="shared" si="18"/>
        <v>3.5175879396984926</v>
      </c>
      <c r="R27" s="142">
        <f t="shared" si="18"/>
        <v>75.376884422110564</v>
      </c>
      <c r="S27" s="142">
        <f t="shared" si="18"/>
        <v>10.552763819095476</v>
      </c>
      <c r="T27" s="142">
        <f t="shared" si="18"/>
        <v>3.5175879396984926</v>
      </c>
      <c r="U27" s="143">
        <f t="shared" si="12"/>
        <v>199</v>
      </c>
      <c r="V27" s="142">
        <f t="shared" si="19"/>
        <v>63.316582914572862</v>
      </c>
      <c r="W27" s="142">
        <f t="shared" si="19"/>
        <v>0.50251256281407031</v>
      </c>
      <c r="X27" s="142">
        <f t="shared" si="19"/>
        <v>22.110552763819097</v>
      </c>
      <c r="Y27" s="142">
        <f t="shared" si="19"/>
        <v>9.5477386934673358</v>
      </c>
      <c r="Z27" s="142">
        <f t="shared" si="19"/>
        <v>4.5226130653266337</v>
      </c>
      <c r="AA27" s="143">
        <f t="shared" si="14"/>
        <v>199</v>
      </c>
      <c r="AB27" s="142">
        <f t="shared" si="20"/>
        <v>48.241206030150749</v>
      </c>
      <c r="AC27" s="142">
        <f t="shared" si="20"/>
        <v>2.512562814070352</v>
      </c>
      <c r="AD27" s="142">
        <f t="shared" si="20"/>
        <v>30.150753768844218</v>
      </c>
      <c r="AE27" s="142">
        <f t="shared" si="20"/>
        <v>13.5678391959799</v>
      </c>
      <c r="AF27" s="142">
        <f t="shared" si="20"/>
        <v>5.5276381909547743</v>
      </c>
    </row>
    <row r="28" spans="1:32" ht="15" customHeight="1" x14ac:dyDescent="0.15">
      <c r="A28" s="274" t="s">
        <v>1074</v>
      </c>
      <c r="B28" s="244" t="s">
        <v>1075</v>
      </c>
      <c r="C28" s="143">
        <f t="shared" si="6"/>
        <v>172</v>
      </c>
      <c r="D28" s="142">
        <f t="shared" si="16"/>
        <v>68.023255813953483</v>
      </c>
      <c r="E28" s="142">
        <f t="shared" si="16"/>
        <v>0.58139534883720934</v>
      </c>
      <c r="F28" s="142">
        <f t="shared" si="16"/>
        <v>9.3023255813953494</v>
      </c>
      <c r="G28" s="142">
        <f t="shared" si="16"/>
        <v>19.767441860465116</v>
      </c>
      <c r="H28" s="142">
        <f t="shared" si="16"/>
        <v>2.3255813953488373</v>
      </c>
      <c r="I28" s="143">
        <f t="shared" si="8"/>
        <v>172</v>
      </c>
      <c r="J28" s="142">
        <f t="shared" si="17"/>
        <v>56.395348837209305</v>
      </c>
      <c r="K28" s="142">
        <f t="shared" si="17"/>
        <v>1.1627906976744187</v>
      </c>
      <c r="L28" s="142">
        <f t="shared" si="17"/>
        <v>17.441860465116278</v>
      </c>
      <c r="M28" s="142">
        <f t="shared" si="17"/>
        <v>22.674418604651162</v>
      </c>
      <c r="N28" s="142">
        <f t="shared" si="17"/>
        <v>2.3255813953488373</v>
      </c>
      <c r="O28" s="143">
        <f t="shared" si="10"/>
        <v>172</v>
      </c>
      <c r="P28" s="142">
        <f t="shared" si="18"/>
        <v>9.8837209302325579</v>
      </c>
      <c r="Q28" s="142">
        <f t="shared" si="18"/>
        <v>2.3255813953488373</v>
      </c>
      <c r="R28" s="142">
        <f t="shared" si="18"/>
        <v>63.372093023255815</v>
      </c>
      <c r="S28" s="142">
        <f t="shared" si="18"/>
        <v>16.86046511627907</v>
      </c>
      <c r="T28" s="142">
        <f t="shared" si="18"/>
        <v>7.5581395348837201</v>
      </c>
      <c r="U28" s="143">
        <f t="shared" si="12"/>
        <v>172</v>
      </c>
      <c r="V28" s="142">
        <f t="shared" si="19"/>
        <v>60.465116279069761</v>
      </c>
      <c r="W28" s="142">
        <f t="shared" si="19"/>
        <v>0.58139534883720934</v>
      </c>
      <c r="X28" s="142">
        <f t="shared" si="19"/>
        <v>19.767441860465116</v>
      </c>
      <c r="Y28" s="142">
        <f t="shared" si="19"/>
        <v>16.279069767441861</v>
      </c>
      <c r="Z28" s="142">
        <f t="shared" si="19"/>
        <v>2.9069767441860463</v>
      </c>
      <c r="AA28" s="143">
        <f t="shared" si="14"/>
        <v>172</v>
      </c>
      <c r="AB28" s="142">
        <f t="shared" si="20"/>
        <v>52.325581395348841</v>
      </c>
      <c r="AC28" s="142">
        <f t="shared" si="20"/>
        <v>2.3255813953488373</v>
      </c>
      <c r="AD28" s="142">
        <f t="shared" si="20"/>
        <v>25</v>
      </c>
      <c r="AE28" s="142">
        <f t="shared" si="20"/>
        <v>17.441860465116278</v>
      </c>
      <c r="AF28" s="142">
        <f t="shared" si="20"/>
        <v>2.9069767441860463</v>
      </c>
    </row>
    <row r="29" spans="1:32" ht="15" customHeight="1" x14ac:dyDescent="0.15">
      <c r="A29" s="150"/>
      <c r="B29" s="244" t="s">
        <v>1076</v>
      </c>
      <c r="C29" s="143">
        <f t="shared" si="6"/>
        <v>195</v>
      </c>
      <c r="D29" s="142">
        <f t="shared" si="16"/>
        <v>72.307692307692307</v>
      </c>
      <c r="E29" s="142">
        <f t="shared" si="16"/>
        <v>0.51282051282051277</v>
      </c>
      <c r="F29" s="142">
        <f t="shared" si="16"/>
        <v>12.307692307692308</v>
      </c>
      <c r="G29" s="142">
        <f t="shared" si="16"/>
        <v>12.820512820512819</v>
      </c>
      <c r="H29" s="142">
        <f t="shared" si="16"/>
        <v>2.0512820512820511</v>
      </c>
      <c r="I29" s="143">
        <f t="shared" si="8"/>
        <v>195</v>
      </c>
      <c r="J29" s="142">
        <f t="shared" si="17"/>
        <v>53.333333333333336</v>
      </c>
      <c r="K29" s="142">
        <f t="shared" si="17"/>
        <v>1.0256410256410255</v>
      </c>
      <c r="L29" s="142">
        <f t="shared" si="17"/>
        <v>20</v>
      </c>
      <c r="M29" s="142">
        <f t="shared" si="17"/>
        <v>22.051282051282051</v>
      </c>
      <c r="N29" s="142">
        <f t="shared" si="17"/>
        <v>3.5897435897435894</v>
      </c>
      <c r="O29" s="143">
        <f t="shared" si="10"/>
        <v>195</v>
      </c>
      <c r="P29" s="142">
        <f t="shared" si="18"/>
        <v>6.666666666666667</v>
      </c>
      <c r="Q29" s="142">
        <f t="shared" si="18"/>
        <v>0.51282051282051277</v>
      </c>
      <c r="R29" s="142">
        <f t="shared" si="18"/>
        <v>74.358974358974365</v>
      </c>
      <c r="S29" s="142">
        <f t="shared" si="18"/>
        <v>15.897435897435896</v>
      </c>
      <c r="T29" s="142">
        <f t="shared" si="18"/>
        <v>2.5641025641025639</v>
      </c>
      <c r="U29" s="143">
        <f t="shared" si="12"/>
        <v>195</v>
      </c>
      <c r="V29" s="142">
        <f t="shared" si="19"/>
        <v>53.333333333333336</v>
      </c>
      <c r="W29" s="142">
        <f t="shared" si="19"/>
        <v>0.51282051282051277</v>
      </c>
      <c r="X29" s="142">
        <f t="shared" si="19"/>
        <v>23.076923076923077</v>
      </c>
      <c r="Y29" s="142">
        <f t="shared" si="19"/>
        <v>15.897435897435896</v>
      </c>
      <c r="Z29" s="142">
        <f t="shared" si="19"/>
        <v>7.1794871794871788</v>
      </c>
      <c r="AA29" s="143">
        <f t="shared" si="14"/>
        <v>195</v>
      </c>
      <c r="AB29" s="142">
        <f t="shared" si="20"/>
        <v>47.692307692307693</v>
      </c>
      <c r="AC29" s="142">
        <f t="shared" si="20"/>
        <v>1.0256410256410255</v>
      </c>
      <c r="AD29" s="142">
        <f t="shared" si="20"/>
        <v>29.230769230769234</v>
      </c>
      <c r="AE29" s="142">
        <f t="shared" si="20"/>
        <v>17.948717948717949</v>
      </c>
      <c r="AF29" s="142">
        <f t="shared" si="20"/>
        <v>4.1025641025641022</v>
      </c>
    </row>
    <row r="30" spans="1:32" ht="15" customHeight="1" x14ac:dyDescent="0.15">
      <c r="A30" s="150"/>
      <c r="B30" s="244" t="s">
        <v>1077</v>
      </c>
      <c r="C30" s="143">
        <f t="shared" si="6"/>
        <v>122</v>
      </c>
      <c r="D30" s="142">
        <f t="shared" si="16"/>
        <v>77.049180327868854</v>
      </c>
      <c r="E30" s="142">
        <f t="shared" si="16"/>
        <v>2.459016393442623</v>
      </c>
      <c r="F30" s="142">
        <f t="shared" si="16"/>
        <v>8.1967213114754092</v>
      </c>
      <c r="G30" s="142">
        <f t="shared" si="16"/>
        <v>8.1967213114754092</v>
      </c>
      <c r="H30" s="142">
        <f t="shared" si="16"/>
        <v>4.0983606557377046</v>
      </c>
      <c r="I30" s="143">
        <f t="shared" si="8"/>
        <v>122</v>
      </c>
      <c r="J30" s="142">
        <f t="shared" si="17"/>
        <v>50.819672131147541</v>
      </c>
      <c r="K30" s="142">
        <f t="shared" si="17"/>
        <v>3.278688524590164</v>
      </c>
      <c r="L30" s="142">
        <f t="shared" si="17"/>
        <v>13.934426229508196</v>
      </c>
      <c r="M30" s="142">
        <f t="shared" si="17"/>
        <v>25.409836065573771</v>
      </c>
      <c r="N30" s="142">
        <f t="shared" si="17"/>
        <v>6.557377049180328</v>
      </c>
      <c r="O30" s="143">
        <f t="shared" si="10"/>
        <v>122</v>
      </c>
      <c r="P30" s="142">
        <f t="shared" si="18"/>
        <v>7.3770491803278686</v>
      </c>
      <c r="Q30" s="142">
        <f t="shared" si="18"/>
        <v>1.639344262295082</v>
      </c>
      <c r="R30" s="142">
        <f t="shared" si="18"/>
        <v>73.770491803278688</v>
      </c>
      <c r="S30" s="142">
        <f t="shared" si="18"/>
        <v>11.475409836065573</v>
      </c>
      <c r="T30" s="142">
        <f t="shared" si="18"/>
        <v>5.7377049180327866</v>
      </c>
      <c r="U30" s="143">
        <f t="shared" si="12"/>
        <v>122</v>
      </c>
      <c r="V30" s="142">
        <f t="shared" si="19"/>
        <v>54.918032786885249</v>
      </c>
      <c r="W30" s="142">
        <f t="shared" si="19"/>
        <v>0</v>
      </c>
      <c r="X30" s="142">
        <f t="shared" si="19"/>
        <v>24.590163934426229</v>
      </c>
      <c r="Y30" s="142">
        <f t="shared" si="19"/>
        <v>13.934426229508196</v>
      </c>
      <c r="Z30" s="142">
        <f t="shared" si="19"/>
        <v>6.557377049180328</v>
      </c>
      <c r="AA30" s="143">
        <f t="shared" si="14"/>
        <v>122</v>
      </c>
      <c r="AB30" s="142">
        <f t="shared" si="20"/>
        <v>41.803278688524593</v>
      </c>
      <c r="AC30" s="142">
        <f t="shared" si="20"/>
        <v>1.639344262295082</v>
      </c>
      <c r="AD30" s="142">
        <f t="shared" si="20"/>
        <v>33.606557377049178</v>
      </c>
      <c r="AE30" s="142">
        <f t="shared" si="20"/>
        <v>14.754098360655737</v>
      </c>
      <c r="AF30" s="142">
        <f t="shared" si="20"/>
        <v>8.1967213114754092</v>
      </c>
    </row>
    <row r="31" spans="1:32" ht="15" customHeight="1" x14ac:dyDescent="0.15">
      <c r="A31" s="150"/>
      <c r="B31" s="244" t="s">
        <v>1078</v>
      </c>
      <c r="C31" s="143">
        <f t="shared" si="6"/>
        <v>285</v>
      </c>
      <c r="D31" s="142">
        <f t="shared" si="16"/>
        <v>65.964912280701753</v>
      </c>
      <c r="E31" s="142">
        <f t="shared" si="16"/>
        <v>0.35087719298245612</v>
      </c>
      <c r="F31" s="142">
        <f t="shared" si="16"/>
        <v>7.3684210526315779</v>
      </c>
      <c r="G31" s="142">
        <f t="shared" si="16"/>
        <v>25.263157894736842</v>
      </c>
      <c r="H31" s="142">
        <f t="shared" si="16"/>
        <v>1.0526315789473684</v>
      </c>
      <c r="I31" s="143">
        <f t="shared" si="8"/>
        <v>285</v>
      </c>
      <c r="J31" s="142">
        <f t="shared" si="17"/>
        <v>44.210526315789473</v>
      </c>
      <c r="K31" s="142">
        <f t="shared" si="17"/>
        <v>0.70175438596491224</v>
      </c>
      <c r="L31" s="142">
        <f t="shared" si="17"/>
        <v>18.947368421052634</v>
      </c>
      <c r="M31" s="142">
        <f t="shared" si="17"/>
        <v>32.631578947368425</v>
      </c>
      <c r="N31" s="142">
        <f t="shared" si="17"/>
        <v>3.5087719298245612</v>
      </c>
      <c r="O31" s="143">
        <f t="shared" si="10"/>
        <v>285</v>
      </c>
      <c r="P31" s="142">
        <f t="shared" si="18"/>
        <v>3.5087719298245612</v>
      </c>
      <c r="Q31" s="142">
        <f t="shared" si="18"/>
        <v>1.4035087719298245</v>
      </c>
      <c r="R31" s="142">
        <f t="shared" si="18"/>
        <v>69.824561403508767</v>
      </c>
      <c r="S31" s="142">
        <f t="shared" si="18"/>
        <v>21.052631578947366</v>
      </c>
      <c r="T31" s="142">
        <f t="shared" si="18"/>
        <v>4.2105263157894735</v>
      </c>
      <c r="U31" s="143">
        <f t="shared" si="12"/>
        <v>285</v>
      </c>
      <c r="V31" s="142">
        <f t="shared" si="19"/>
        <v>41.05263157894737</v>
      </c>
      <c r="W31" s="142">
        <f t="shared" si="19"/>
        <v>0.35087719298245612</v>
      </c>
      <c r="X31" s="142">
        <f t="shared" si="19"/>
        <v>31.929824561403507</v>
      </c>
      <c r="Y31" s="142">
        <f t="shared" si="19"/>
        <v>21.754385964912281</v>
      </c>
      <c r="Z31" s="142">
        <f t="shared" si="19"/>
        <v>4.9122807017543861</v>
      </c>
      <c r="AA31" s="143">
        <f t="shared" si="14"/>
        <v>285</v>
      </c>
      <c r="AB31" s="142">
        <f t="shared" si="20"/>
        <v>31.578947368421051</v>
      </c>
      <c r="AC31" s="142">
        <f t="shared" si="20"/>
        <v>1.0526315789473684</v>
      </c>
      <c r="AD31" s="142">
        <f t="shared" si="20"/>
        <v>39.298245614035089</v>
      </c>
      <c r="AE31" s="142">
        <f t="shared" si="20"/>
        <v>23.157894736842106</v>
      </c>
      <c r="AF31" s="142">
        <f t="shared" si="20"/>
        <v>4.9122807017543861</v>
      </c>
    </row>
    <row r="32" spans="1:32" ht="15" customHeight="1" x14ac:dyDescent="0.15">
      <c r="A32" s="150"/>
      <c r="B32" s="244" t="s">
        <v>1079</v>
      </c>
      <c r="C32" s="143">
        <f t="shared" si="6"/>
        <v>130</v>
      </c>
      <c r="D32" s="142">
        <f t="shared" si="16"/>
        <v>62.307692307692307</v>
      </c>
      <c r="E32" s="142">
        <f t="shared" si="16"/>
        <v>0</v>
      </c>
      <c r="F32" s="142">
        <f t="shared" si="16"/>
        <v>13.076923076923078</v>
      </c>
      <c r="G32" s="142">
        <f t="shared" si="16"/>
        <v>23.846153846153847</v>
      </c>
      <c r="H32" s="142">
        <f t="shared" si="16"/>
        <v>0.76923076923076927</v>
      </c>
      <c r="I32" s="143">
        <f t="shared" si="8"/>
        <v>130</v>
      </c>
      <c r="J32" s="142">
        <f t="shared" si="17"/>
        <v>40</v>
      </c>
      <c r="K32" s="142">
        <f t="shared" si="17"/>
        <v>0</v>
      </c>
      <c r="L32" s="142">
        <f t="shared" si="17"/>
        <v>27.692307692307693</v>
      </c>
      <c r="M32" s="142">
        <f t="shared" si="17"/>
        <v>31.538461538461537</v>
      </c>
      <c r="N32" s="142">
        <f t="shared" si="17"/>
        <v>0.76923076923076927</v>
      </c>
      <c r="O32" s="143">
        <f t="shared" si="10"/>
        <v>130</v>
      </c>
      <c r="P32" s="142">
        <f t="shared" si="18"/>
        <v>7.6923076923076925</v>
      </c>
      <c r="Q32" s="142">
        <f t="shared" si="18"/>
        <v>2.3076923076923079</v>
      </c>
      <c r="R32" s="142">
        <f t="shared" si="18"/>
        <v>72.307692307692307</v>
      </c>
      <c r="S32" s="142">
        <f t="shared" si="18"/>
        <v>17.692307692307693</v>
      </c>
      <c r="T32" s="142">
        <f t="shared" si="18"/>
        <v>0</v>
      </c>
      <c r="U32" s="143">
        <f t="shared" si="12"/>
        <v>130</v>
      </c>
      <c r="V32" s="142">
        <f t="shared" si="19"/>
        <v>33.076923076923073</v>
      </c>
      <c r="W32" s="142">
        <f t="shared" si="19"/>
        <v>0.76923076923076927</v>
      </c>
      <c r="X32" s="142">
        <f t="shared" si="19"/>
        <v>38.461538461538467</v>
      </c>
      <c r="Y32" s="142">
        <f t="shared" si="19"/>
        <v>26.923076923076923</v>
      </c>
      <c r="Z32" s="142">
        <f t="shared" si="19"/>
        <v>0.76923076923076927</v>
      </c>
      <c r="AA32" s="143">
        <f t="shared" si="14"/>
        <v>130</v>
      </c>
      <c r="AB32" s="142">
        <f t="shared" si="20"/>
        <v>35.384615384615387</v>
      </c>
      <c r="AC32" s="142">
        <f t="shared" si="20"/>
        <v>1.5384615384615385</v>
      </c>
      <c r="AD32" s="142">
        <f t="shared" si="20"/>
        <v>38.461538461538467</v>
      </c>
      <c r="AE32" s="142">
        <f t="shared" si="20"/>
        <v>24.615384615384617</v>
      </c>
      <c r="AF32" s="142">
        <f t="shared" si="20"/>
        <v>0</v>
      </c>
    </row>
    <row r="33" spans="1:32" ht="15" customHeight="1" x14ac:dyDescent="0.15">
      <c r="A33" s="150"/>
      <c r="B33" s="244" t="s">
        <v>1080</v>
      </c>
      <c r="C33" s="143">
        <f t="shared" si="6"/>
        <v>155</v>
      </c>
      <c r="D33" s="142">
        <f t="shared" si="16"/>
        <v>58.064516129032263</v>
      </c>
      <c r="E33" s="142">
        <f t="shared" si="16"/>
        <v>0</v>
      </c>
      <c r="F33" s="142">
        <f t="shared" si="16"/>
        <v>8.3870967741935498</v>
      </c>
      <c r="G33" s="142">
        <f t="shared" si="16"/>
        <v>28.387096774193548</v>
      </c>
      <c r="H33" s="142">
        <f t="shared" si="16"/>
        <v>5.161290322580645</v>
      </c>
      <c r="I33" s="143">
        <f t="shared" si="8"/>
        <v>155</v>
      </c>
      <c r="J33" s="142">
        <f t="shared" si="17"/>
        <v>41.29032258064516</v>
      </c>
      <c r="K33" s="142">
        <f t="shared" si="17"/>
        <v>0</v>
      </c>
      <c r="L33" s="142">
        <f t="shared" si="17"/>
        <v>16.129032258064516</v>
      </c>
      <c r="M33" s="142">
        <f t="shared" si="17"/>
        <v>36.774193548387096</v>
      </c>
      <c r="N33" s="142">
        <f t="shared" si="17"/>
        <v>5.806451612903226</v>
      </c>
      <c r="O33" s="143">
        <f t="shared" si="10"/>
        <v>155</v>
      </c>
      <c r="P33" s="142">
        <f t="shared" si="18"/>
        <v>6.4516129032258061</v>
      </c>
      <c r="Q33" s="142">
        <f t="shared" si="18"/>
        <v>1.2903225806451613</v>
      </c>
      <c r="R33" s="142">
        <f t="shared" si="18"/>
        <v>59.354838709677416</v>
      </c>
      <c r="S33" s="142">
        <f t="shared" si="18"/>
        <v>30.967741935483872</v>
      </c>
      <c r="T33" s="142">
        <f t="shared" si="18"/>
        <v>1.935483870967742</v>
      </c>
      <c r="U33" s="143">
        <f t="shared" si="12"/>
        <v>155</v>
      </c>
      <c r="V33" s="142">
        <f t="shared" si="19"/>
        <v>38.70967741935484</v>
      </c>
      <c r="W33" s="142">
        <f t="shared" si="19"/>
        <v>0.64516129032258063</v>
      </c>
      <c r="X33" s="142">
        <f t="shared" si="19"/>
        <v>26.451612903225808</v>
      </c>
      <c r="Y33" s="142">
        <f t="shared" si="19"/>
        <v>27.096774193548391</v>
      </c>
      <c r="Z33" s="142">
        <f t="shared" si="19"/>
        <v>7.096774193548387</v>
      </c>
      <c r="AA33" s="143">
        <f t="shared" si="14"/>
        <v>155</v>
      </c>
      <c r="AB33" s="142">
        <f t="shared" si="20"/>
        <v>35.483870967741936</v>
      </c>
      <c r="AC33" s="142">
        <f t="shared" si="20"/>
        <v>0</v>
      </c>
      <c r="AD33" s="142">
        <f t="shared" si="20"/>
        <v>28.387096774193548</v>
      </c>
      <c r="AE33" s="142">
        <f t="shared" si="20"/>
        <v>30.322580645161288</v>
      </c>
      <c r="AF33" s="142">
        <f t="shared" si="20"/>
        <v>5.806451612903226</v>
      </c>
    </row>
    <row r="34" spans="1:32" ht="15" customHeight="1" x14ac:dyDescent="0.15">
      <c r="A34" s="236"/>
      <c r="B34" s="152" t="s">
        <v>852</v>
      </c>
      <c r="C34" s="147">
        <f t="shared" si="6"/>
        <v>143</v>
      </c>
      <c r="D34" s="133">
        <f t="shared" si="16"/>
        <v>61.53846153846154</v>
      </c>
      <c r="E34" s="133">
        <f t="shared" si="16"/>
        <v>0.69930069930069927</v>
      </c>
      <c r="F34" s="133">
        <f t="shared" si="16"/>
        <v>9.0909090909090917</v>
      </c>
      <c r="G34" s="133">
        <f t="shared" si="16"/>
        <v>24.475524475524477</v>
      </c>
      <c r="H34" s="133">
        <f t="shared" si="16"/>
        <v>4.1958041958041958</v>
      </c>
      <c r="I34" s="147">
        <f t="shared" si="8"/>
        <v>143</v>
      </c>
      <c r="J34" s="133">
        <f t="shared" si="17"/>
        <v>56.643356643356647</v>
      </c>
      <c r="K34" s="133">
        <f t="shared" si="17"/>
        <v>1.3986013986013985</v>
      </c>
      <c r="L34" s="133">
        <f t="shared" si="17"/>
        <v>16.783216783216783</v>
      </c>
      <c r="M34" s="133">
        <f t="shared" si="17"/>
        <v>22.377622377622377</v>
      </c>
      <c r="N34" s="133">
        <f t="shared" si="17"/>
        <v>2.7972027972027971</v>
      </c>
      <c r="O34" s="147">
        <f t="shared" si="10"/>
        <v>143</v>
      </c>
      <c r="P34" s="133">
        <f t="shared" si="18"/>
        <v>9.79020979020979</v>
      </c>
      <c r="Q34" s="133">
        <f t="shared" si="18"/>
        <v>2.0979020979020979</v>
      </c>
      <c r="R34" s="133">
        <f t="shared" si="18"/>
        <v>69.930069930069934</v>
      </c>
      <c r="S34" s="133">
        <f t="shared" si="18"/>
        <v>16.083916083916083</v>
      </c>
      <c r="T34" s="133">
        <f t="shared" si="18"/>
        <v>2.0979020979020979</v>
      </c>
      <c r="U34" s="147">
        <f t="shared" si="12"/>
        <v>143</v>
      </c>
      <c r="V34" s="133">
        <f t="shared" si="19"/>
        <v>47.552447552447553</v>
      </c>
      <c r="W34" s="133">
        <f t="shared" si="19"/>
        <v>1.3986013986013985</v>
      </c>
      <c r="X34" s="133">
        <f t="shared" si="19"/>
        <v>28.671328671328673</v>
      </c>
      <c r="Y34" s="133">
        <f t="shared" si="19"/>
        <v>16.083916083916083</v>
      </c>
      <c r="Z34" s="133">
        <f t="shared" si="19"/>
        <v>6.2937062937062942</v>
      </c>
      <c r="AA34" s="147">
        <f t="shared" si="14"/>
        <v>143</v>
      </c>
      <c r="AB34" s="133">
        <f t="shared" si="20"/>
        <v>44.05594405594406</v>
      </c>
      <c r="AC34" s="133">
        <f t="shared" si="20"/>
        <v>0.69930069930069927</v>
      </c>
      <c r="AD34" s="133">
        <f t="shared" si="20"/>
        <v>34.265734265734267</v>
      </c>
      <c r="AE34" s="133">
        <f t="shared" si="20"/>
        <v>16.783216783216783</v>
      </c>
      <c r="AF34" s="133">
        <f t="shared" si="20"/>
        <v>4.1958041958041958</v>
      </c>
    </row>
    <row r="38" spans="1:32" ht="15" customHeight="1" x14ac:dyDescent="0.15">
      <c r="A38" s="230" t="s">
        <v>868</v>
      </c>
      <c r="B38" s="231"/>
      <c r="C38" s="156">
        <v>1478</v>
      </c>
      <c r="D38" s="156">
        <v>980</v>
      </c>
      <c r="E38" s="156">
        <v>13</v>
      </c>
      <c r="F38" s="156">
        <v>144</v>
      </c>
      <c r="G38" s="156">
        <v>300</v>
      </c>
      <c r="H38" s="156">
        <v>41</v>
      </c>
      <c r="I38" s="156">
        <v>1478</v>
      </c>
      <c r="J38" s="156">
        <v>751</v>
      </c>
      <c r="K38" s="156">
        <v>16</v>
      </c>
      <c r="L38" s="156">
        <v>266</v>
      </c>
      <c r="M38" s="156">
        <v>385</v>
      </c>
      <c r="N38" s="156">
        <v>60</v>
      </c>
      <c r="O38" s="156">
        <v>1478</v>
      </c>
      <c r="P38" s="156">
        <v>107</v>
      </c>
      <c r="Q38" s="156">
        <v>29</v>
      </c>
      <c r="R38" s="156">
        <v>1027</v>
      </c>
      <c r="S38" s="156">
        <v>263</v>
      </c>
      <c r="T38" s="156">
        <v>52</v>
      </c>
      <c r="U38" s="156">
        <v>1478</v>
      </c>
      <c r="V38" s="156">
        <v>731</v>
      </c>
      <c r="W38" s="156">
        <v>10</v>
      </c>
      <c r="X38" s="156">
        <v>397</v>
      </c>
      <c r="Y38" s="156">
        <v>267</v>
      </c>
      <c r="Z38" s="156">
        <v>73</v>
      </c>
      <c r="AA38" s="156">
        <v>1478</v>
      </c>
      <c r="AB38" s="156">
        <v>624</v>
      </c>
      <c r="AC38" s="156">
        <v>23</v>
      </c>
      <c r="AD38" s="156">
        <v>474</v>
      </c>
      <c r="AE38" s="156">
        <v>291</v>
      </c>
      <c r="AF38" s="156">
        <v>66</v>
      </c>
    </row>
    <row r="39" spans="1:32" ht="15" customHeight="1" x14ac:dyDescent="0.15">
      <c r="A39" s="236"/>
      <c r="B39" s="237"/>
      <c r="C39" s="156"/>
      <c r="D39" s="156"/>
      <c r="E39" s="156"/>
      <c r="F39" s="156"/>
      <c r="G39" s="156"/>
      <c r="H39" s="156"/>
      <c r="I39" s="156"/>
      <c r="J39" s="156"/>
      <c r="K39" s="156"/>
      <c r="L39" s="156"/>
      <c r="M39" s="156"/>
      <c r="N39" s="156"/>
      <c r="O39" s="156"/>
      <c r="P39" s="156"/>
      <c r="Q39" s="156"/>
      <c r="R39" s="156"/>
      <c r="S39" s="156"/>
      <c r="T39" s="156"/>
      <c r="U39" s="156"/>
      <c r="V39" s="156"/>
      <c r="W39" s="156"/>
      <c r="X39" s="156"/>
      <c r="Y39" s="156"/>
      <c r="Z39" s="156"/>
      <c r="AA39" s="156"/>
      <c r="AB39" s="156"/>
      <c r="AC39" s="156"/>
      <c r="AD39" s="156"/>
      <c r="AE39" s="156"/>
      <c r="AF39" s="156"/>
    </row>
    <row r="40" spans="1:32" ht="15" customHeight="1" x14ac:dyDescent="0.15">
      <c r="A40" s="242" t="s">
        <v>1046</v>
      </c>
      <c r="B40" s="243" t="s">
        <v>1047</v>
      </c>
      <c r="C40" s="156">
        <v>279</v>
      </c>
      <c r="D40" s="156">
        <v>174</v>
      </c>
      <c r="E40" s="156">
        <v>1</v>
      </c>
      <c r="F40" s="156">
        <v>20</v>
      </c>
      <c r="G40" s="156">
        <v>78</v>
      </c>
      <c r="H40" s="156">
        <v>6</v>
      </c>
      <c r="I40" s="156">
        <v>279</v>
      </c>
      <c r="J40" s="156">
        <v>109</v>
      </c>
      <c r="K40" s="156">
        <v>3</v>
      </c>
      <c r="L40" s="156">
        <v>45</v>
      </c>
      <c r="M40" s="156">
        <v>110</v>
      </c>
      <c r="N40" s="156">
        <v>12</v>
      </c>
      <c r="O40" s="156">
        <v>279</v>
      </c>
      <c r="P40" s="156">
        <v>17</v>
      </c>
      <c r="Q40" s="156">
        <v>5</v>
      </c>
      <c r="R40" s="156">
        <v>167</v>
      </c>
      <c r="S40" s="156">
        <v>79</v>
      </c>
      <c r="T40" s="156">
        <v>11</v>
      </c>
      <c r="U40" s="156">
        <v>279</v>
      </c>
      <c r="V40" s="156">
        <v>96</v>
      </c>
      <c r="W40" s="156">
        <v>3</v>
      </c>
      <c r="X40" s="156">
        <v>83</v>
      </c>
      <c r="Y40" s="156">
        <v>85</v>
      </c>
      <c r="Z40" s="156">
        <v>12</v>
      </c>
      <c r="AA40" s="156">
        <v>279</v>
      </c>
      <c r="AB40" s="156">
        <v>85</v>
      </c>
      <c r="AC40" s="156">
        <v>3</v>
      </c>
      <c r="AD40" s="156">
        <v>85</v>
      </c>
      <c r="AE40" s="156">
        <v>94</v>
      </c>
      <c r="AF40" s="156">
        <v>12</v>
      </c>
    </row>
    <row r="41" spans="1:32" ht="15" customHeight="1" x14ac:dyDescent="0.15">
      <c r="A41" s="150" t="s">
        <v>1048</v>
      </c>
      <c r="B41" s="244" t="s">
        <v>1049</v>
      </c>
      <c r="C41" s="156">
        <v>210</v>
      </c>
      <c r="D41" s="156">
        <v>136</v>
      </c>
      <c r="E41" s="156">
        <v>1</v>
      </c>
      <c r="F41" s="156">
        <v>24</v>
      </c>
      <c r="G41" s="156">
        <v>44</v>
      </c>
      <c r="H41" s="156">
        <v>5</v>
      </c>
      <c r="I41" s="156">
        <v>210</v>
      </c>
      <c r="J41" s="156">
        <v>111</v>
      </c>
      <c r="K41" s="156">
        <v>2</v>
      </c>
      <c r="L41" s="156">
        <v>35</v>
      </c>
      <c r="M41" s="156">
        <v>56</v>
      </c>
      <c r="N41" s="156">
        <v>6</v>
      </c>
      <c r="O41" s="156">
        <v>210</v>
      </c>
      <c r="P41" s="156">
        <v>8</v>
      </c>
      <c r="Q41" s="156">
        <v>1</v>
      </c>
      <c r="R41" s="156">
        <v>135</v>
      </c>
      <c r="S41" s="156">
        <v>49</v>
      </c>
      <c r="T41" s="156">
        <v>17</v>
      </c>
      <c r="U41" s="156">
        <v>210</v>
      </c>
      <c r="V41" s="156">
        <v>99</v>
      </c>
      <c r="W41" s="156">
        <v>1</v>
      </c>
      <c r="X41" s="156">
        <v>51</v>
      </c>
      <c r="Y41" s="156">
        <v>49</v>
      </c>
      <c r="Z41" s="156">
        <v>10</v>
      </c>
      <c r="AA41" s="156">
        <v>210</v>
      </c>
      <c r="AB41" s="156">
        <v>89</v>
      </c>
      <c r="AC41" s="156">
        <v>1</v>
      </c>
      <c r="AD41" s="156">
        <v>61</v>
      </c>
      <c r="AE41" s="156">
        <v>51</v>
      </c>
      <c r="AF41" s="156">
        <v>8</v>
      </c>
    </row>
    <row r="42" spans="1:32" ht="15" customHeight="1" x14ac:dyDescent="0.15">
      <c r="A42" s="150" t="s">
        <v>1050</v>
      </c>
      <c r="B42" s="244" t="s">
        <v>1051</v>
      </c>
      <c r="C42" s="156">
        <v>192</v>
      </c>
      <c r="D42" s="156">
        <v>123</v>
      </c>
      <c r="E42" s="156">
        <v>0</v>
      </c>
      <c r="F42" s="156">
        <v>22</v>
      </c>
      <c r="G42" s="156">
        <v>39</v>
      </c>
      <c r="H42" s="156">
        <v>8</v>
      </c>
      <c r="I42" s="156">
        <v>192</v>
      </c>
      <c r="J42" s="156">
        <v>104</v>
      </c>
      <c r="K42" s="156">
        <v>0</v>
      </c>
      <c r="L42" s="156">
        <v>32</v>
      </c>
      <c r="M42" s="156">
        <v>46</v>
      </c>
      <c r="N42" s="156">
        <v>10</v>
      </c>
      <c r="O42" s="156">
        <v>192</v>
      </c>
      <c r="P42" s="156">
        <v>17</v>
      </c>
      <c r="Q42" s="156">
        <v>4</v>
      </c>
      <c r="R42" s="156">
        <v>140</v>
      </c>
      <c r="S42" s="156">
        <v>24</v>
      </c>
      <c r="T42" s="156">
        <v>7</v>
      </c>
      <c r="U42" s="156">
        <v>192</v>
      </c>
      <c r="V42" s="156">
        <v>100</v>
      </c>
      <c r="W42" s="156">
        <v>1</v>
      </c>
      <c r="X42" s="156">
        <v>55</v>
      </c>
      <c r="Y42" s="156">
        <v>24</v>
      </c>
      <c r="Z42" s="156">
        <v>12</v>
      </c>
      <c r="AA42" s="156">
        <v>192</v>
      </c>
      <c r="AB42" s="156">
        <v>89</v>
      </c>
      <c r="AC42" s="156">
        <v>1</v>
      </c>
      <c r="AD42" s="156">
        <v>68</v>
      </c>
      <c r="AE42" s="156">
        <v>24</v>
      </c>
      <c r="AF42" s="156">
        <v>10</v>
      </c>
    </row>
    <row r="43" spans="1:32" ht="15" customHeight="1" x14ac:dyDescent="0.15">
      <c r="A43" s="150"/>
      <c r="B43" s="244" t="s">
        <v>1052</v>
      </c>
      <c r="C43" s="156">
        <v>171</v>
      </c>
      <c r="D43" s="156">
        <v>112</v>
      </c>
      <c r="E43" s="156">
        <v>4</v>
      </c>
      <c r="F43" s="156">
        <v>12</v>
      </c>
      <c r="G43" s="156">
        <v>37</v>
      </c>
      <c r="H43" s="156">
        <v>6</v>
      </c>
      <c r="I43" s="156">
        <v>171</v>
      </c>
      <c r="J43" s="156">
        <v>97</v>
      </c>
      <c r="K43" s="156">
        <v>5</v>
      </c>
      <c r="L43" s="156">
        <v>32</v>
      </c>
      <c r="M43" s="156">
        <v>28</v>
      </c>
      <c r="N43" s="156">
        <v>9</v>
      </c>
      <c r="O43" s="156">
        <v>171</v>
      </c>
      <c r="P43" s="156">
        <v>12</v>
      </c>
      <c r="Q43" s="156">
        <v>3</v>
      </c>
      <c r="R43" s="156">
        <v>134</v>
      </c>
      <c r="S43" s="156">
        <v>18</v>
      </c>
      <c r="T43" s="156">
        <v>4</v>
      </c>
      <c r="U43" s="156">
        <v>171</v>
      </c>
      <c r="V43" s="156">
        <v>106</v>
      </c>
      <c r="W43" s="156">
        <v>1</v>
      </c>
      <c r="X43" s="156">
        <v>40</v>
      </c>
      <c r="Y43" s="156">
        <v>14</v>
      </c>
      <c r="Z43" s="156">
        <v>10</v>
      </c>
      <c r="AA43" s="156">
        <v>171</v>
      </c>
      <c r="AB43" s="156">
        <v>84</v>
      </c>
      <c r="AC43" s="156">
        <v>4</v>
      </c>
      <c r="AD43" s="156">
        <v>56</v>
      </c>
      <c r="AE43" s="156">
        <v>18</v>
      </c>
      <c r="AF43" s="156">
        <v>9</v>
      </c>
    </row>
    <row r="44" spans="1:32" ht="15" customHeight="1" x14ac:dyDescent="0.15">
      <c r="A44" s="150"/>
      <c r="B44" s="244" t="s">
        <v>1053</v>
      </c>
      <c r="C44" s="156">
        <v>67</v>
      </c>
      <c r="D44" s="156">
        <v>46</v>
      </c>
      <c r="E44" s="156">
        <v>0</v>
      </c>
      <c r="F44" s="156">
        <v>9</v>
      </c>
      <c r="G44" s="156">
        <v>11</v>
      </c>
      <c r="H44" s="156">
        <v>1</v>
      </c>
      <c r="I44" s="156">
        <v>67</v>
      </c>
      <c r="J44" s="156">
        <v>37</v>
      </c>
      <c r="K44" s="156">
        <v>2</v>
      </c>
      <c r="L44" s="156">
        <v>20</v>
      </c>
      <c r="M44" s="156">
        <v>7</v>
      </c>
      <c r="N44" s="156">
        <v>1</v>
      </c>
      <c r="O44" s="156">
        <v>67</v>
      </c>
      <c r="P44" s="156">
        <v>4</v>
      </c>
      <c r="Q44" s="156">
        <v>3</v>
      </c>
      <c r="R44" s="156">
        <v>55</v>
      </c>
      <c r="S44" s="156">
        <v>5</v>
      </c>
      <c r="T44" s="156">
        <v>0</v>
      </c>
      <c r="U44" s="156">
        <v>67</v>
      </c>
      <c r="V44" s="156">
        <v>37</v>
      </c>
      <c r="W44" s="156">
        <v>0</v>
      </c>
      <c r="X44" s="156">
        <v>23</v>
      </c>
      <c r="Y44" s="156">
        <v>5</v>
      </c>
      <c r="Z44" s="156">
        <v>2</v>
      </c>
      <c r="AA44" s="156">
        <v>67</v>
      </c>
      <c r="AB44" s="156">
        <v>34</v>
      </c>
      <c r="AC44" s="156">
        <v>2</v>
      </c>
      <c r="AD44" s="156">
        <v>27</v>
      </c>
      <c r="AE44" s="156">
        <v>4</v>
      </c>
      <c r="AF44" s="156">
        <v>0</v>
      </c>
    </row>
    <row r="45" spans="1:32" ht="15" customHeight="1" x14ac:dyDescent="0.15">
      <c r="A45" s="150"/>
      <c r="B45" s="244" t="s">
        <v>1054</v>
      </c>
      <c r="C45" s="156">
        <v>27</v>
      </c>
      <c r="D45" s="156">
        <v>14</v>
      </c>
      <c r="E45" s="156">
        <v>0</v>
      </c>
      <c r="F45" s="156">
        <v>8</v>
      </c>
      <c r="G45" s="156">
        <v>4</v>
      </c>
      <c r="H45" s="156">
        <v>1</v>
      </c>
      <c r="I45" s="156">
        <v>27</v>
      </c>
      <c r="J45" s="156">
        <v>11</v>
      </c>
      <c r="K45" s="156">
        <v>1</v>
      </c>
      <c r="L45" s="156">
        <v>5</v>
      </c>
      <c r="M45" s="156">
        <v>9</v>
      </c>
      <c r="N45" s="156">
        <v>1</v>
      </c>
      <c r="O45" s="156">
        <v>27</v>
      </c>
      <c r="P45" s="156">
        <v>2</v>
      </c>
      <c r="Q45" s="156">
        <v>2</v>
      </c>
      <c r="R45" s="156">
        <v>21</v>
      </c>
      <c r="S45" s="156">
        <v>2</v>
      </c>
      <c r="T45" s="156">
        <v>0</v>
      </c>
      <c r="U45" s="156">
        <v>27</v>
      </c>
      <c r="V45" s="156">
        <v>13</v>
      </c>
      <c r="W45" s="156">
        <v>0</v>
      </c>
      <c r="X45" s="156">
        <v>9</v>
      </c>
      <c r="Y45" s="156">
        <v>4</v>
      </c>
      <c r="Z45" s="156">
        <v>1</v>
      </c>
      <c r="AA45" s="156">
        <v>27</v>
      </c>
      <c r="AB45" s="156">
        <v>10</v>
      </c>
      <c r="AC45" s="156">
        <v>0</v>
      </c>
      <c r="AD45" s="156">
        <v>11</v>
      </c>
      <c r="AE45" s="156">
        <v>6</v>
      </c>
      <c r="AF45" s="156">
        <v>0</v>
      </c>
    </row>
    <row r="46" spans="1:32" ht="15" customHeight="1" x14ac:dyDescent="0.15">
      <c r="A46" s="150"/>
      <c r="B46" s="244" t="s">
        <v>1055</v>
      </c>
      <c r="C46" s="156">
        <v>35</v>
      </c>
      <c r="D46" s="156">
        <v>23</v>
      </c>
      <c r="E46" s="156">
        <v>1</v>
      </c>
      <c r="F46" s="156">
        <v>5</v>
      </c>
      <c r="G46" s="156">
        <v>5</v>
      </c>
      <c r="H46" s="156">
        <v>1</v>
      </c>
      <c r="I46" s="156">
        <v>35</v>
      </c>
      <c r="J46" s="156">
        <v>17</v>
      </c>
      <c r="K46" s="156">
        <v>1</v>
      </c>
      <c r="L46" s="156">
        <v>9</v>
      </c>
      <c r="M46" s="156">
        <v>6</v>
      </c>
      <c r="N46" s="156">
        <v>2</v>
      </c>
      <c r="O46" s="156">
        <v>35</v>
      </c>
      <c r="P46" s="156">
        <v>6</v>
      </c>
      <c r="Q46" s="156">
        <v>1</v>
      </c>
      <c r="R46" s="156">
        <v>24</v>
      </c>
      <c r="S46" s="156">
        <v>3</v>
      </c>
      <c r="T46" s="156">
        <v>1</v>
      </c>
      <c r="U46" s="156">
        <v>35</v>
      </c>
      <c r="V46" s="156">
        <v>19</v>
      </c>
      <c r="W46" s="156">
        <v>0</v>
      </c>
      <c r="X46" s="156">
        <v>8</v>
      </c>
      <c r="Y46" s="156">
        <v>5</v>
      </c>
      <c r="Z46" s="156">
        <v>3</v>
      </c>
      <c r="AA46" s="156">
        <v>35</v>
      </c>
      <c r="AB46" s="156">
        <v>17</v>
      </c>
      <c r="AC46" s="156">
        <v>0</v>
      </c>
      <c r="AD46" s="156">
        <v>10</v>
      </c>
      <c r="AE46" s="156">
        <v>4</v>
      </c>
      <c r="AF46" s="156">
        <v>4</v>
      </c>
    </row>
    <row r="47" spans="1:32" ht="15" customHeight="1" x14ac:dyDescent="0.15">
      <c r="A47" s="150"/>
      <c r="B47" s="244" t="s">
        <v>1056</v>
      </c>
      <c r="C47" s="156">
        <v>7</v>
      </c>
      <c r="D47" s="156">
        <v>2</v>
      </c>
      <c r="E47" s="156">
        <v>0</v>
      </c>
      <c r="F47" s="156">
        <v>3</v>
      </c>
      <c r="G47" s="156">
        <v>1</v>
      </c>
      <c r="H47" s="156">
        <v>1</v>
      </c>
      <c r="I47" s="156">
        <v>7</v>
      </c>
      <c r="J47" s="156">
        <v>2</v>
      </c>
      <c r="K47" s="156">
        <v>0</v>
      </c>
      <c r="L47" s="156">
        <v>4</v>
      </c>
      <c r="M47" s="156">
        <v>0</v>
      </c>
      <c r="N47" s="156">
        <v>1</v>
      </c>
      <c r="O47" s="156">
        <v>7</v>
      </c>
      <c r="P47" s="156">
        <v>0</v>
      </c>
      <c r="Q47" s="156">
        <v>0</v>
      </c>
      <c r="R47" s="156">
        <v>6</v>
      </c>
      <c r="S47" s="156">
        <v>0</v>
      </c>
      <c r="T47" s="156">
        <v>1</v>
      </c>
      <c r="U47" s="156">
        <v>7</v>
      </c>
      <c r="V47" s="156">
        <v>2</v>
      </c>
      <c r="W47" s="156">
        <v>0</v>
      </c>
      <c r="X47" s="156">
        <v>3</v>
      </c>
      <c r="Y47" s="156">
        <v>1</v>
      </c>
      <c r="Z47" s="156">
        <v>1</v>
      </c>
      <c r="AA47" s="156">
        <v>7</v>
      </c>
      <c r="AB47" s="156">
        <v>2</v>
      </c>
      <c r="AC47" s="156">
        <v>0</v>
      </c>
      <c r="AD47" s="156">
        <v>4</v>
      </c>
      <c r="AE47" s="156">
        <v>0</v>
      </c>
      <c r="AF47" s="156">
        <v>1</v>
      </c>
    </row>
    <row r="48" spans="1:32" ht="15" customHeight="1" x14ac:dyDescent="0.15">
      <c r="A48" s="150"/>
      <c r="B48" s="244" t="s">
        <v>1057</v>
      </c>
      <c r="C48" s="156">
        <v>9</v>
      </c>
      <c r="D48" s="156">
        <v>5</v>
      </c>
      <c r="E48" s="156">
        <v>1</v>
      </c>
      <c r="F48" s="156">
        <v>0</v>
      </c>
      <c r="G48" s="156">
        <v>2</v>
      </c>
      <c r="H48" s="156">
        <v>1</v>
      </c>
      <c r="I48" s="156">
        <v>9</v>
      </c>
      <c r="J48" s="156">
        <v>7</v>
      </c>
      <c r="K48" s="156">
        <v>1</v>
      </c>
      <c r="L48" s="156">
        <v>0</v>
      </c>
      <c r="M48" s="156">
        <v>0</v>
      </c>
      <c r="N48" s="156">
        <v>1</v>
      </c>
      <c r="O48" s="156">
        <v>9</v>
      </c>
      <c r="P48" s="156">
        <v>4</v>
      </c>
      <c r="Q48" s="156">
        <v>1</v>
      </c>
      <c r="R48" s="156">
        <v>3</v>
      </c>
      <c r="S48" s="156">
        <v>0</v>
      </c>
      <c r="T48" s="156">
        <v>1</v>
      </c>
      <c r="U48" s="156">
        <v>9</v>
      </c>
      <c r="V48" s="156">
        <v>7</v>
      </c>
      <c r="W48" s="156">
        <v>1</v>
      </c>
      <c r="X48" s="156">
        <v>0</v>
      </c>
      <c r="Y48" s="156">
        <v>0</v>
      </c>
      <c r="Z48" s="156">
        <v>1</v>
      </c>
      <c r="AA48" s="156">
        <v>9</v>
      </c>
      <c r="AB48" s="156">
        <v>6</v>
      </c>
      <c r="AC48" s="156">
        <v>1</v>
      </c>
      <c r="AD48" s="156">
        <v>1</v>
      </c>
      <c r="AE48" s="156">
        <v>0</v>
      </c>
      <c r="AF48" s="156">
        <v>1</v>
      </c>
    </row>
    <row r="49" spans="1:32" ht="15" customHeight="1" x14ac:dyDescent="0.15">
      <c r="A49" s="236"/>
      <c r="B49" s="152" t="s">
        <v>852</v>
      </c>
      <c r="C49" s="156">
        <v>481</v>
      </c>
      <c r="D49" s="156">
        <v>345</v>
      </c>
      <c r="E49" s="156">
        <v>5</v>
      </c>
      <c r="F49" s="156">
        <v>41</v>
      </c>
      <c r="G49" s="156">
        <v>79</v>
      </c>
      <c r="H49" s="156">
        <v>11</v>
      </c>
      <c r="I49" s="156">
        <v>481</v>
      </c>
      <c r="J49" s="156">
        <v>256</v>
      </c>
      <c r="K49" s="156">
        <v>1</v>
      </c>
      <c r="L49" s="156">
        <v>84</v>
      </c>
      <c r="M49" s="156">
        <v>123</v>
      </c>
      <c r="N49" s="156">
        <v>17</v>
      </c>
      <c r="O49" s="156">
        <v>481</v>
      </c>
      <c r="P49" s="156">
        <v>37</v>
      </c>
      <c r="Q49" s="156">
        <v>9</v>
      </c>
      <c r="R49" s="156">
        <v>342</v>
      </c>
      <c r="S49" s="156">
        <v>83</v>
      </c>
      <c r="T49" s="156">
        <v>10</v>
      </c>
      <c r="U49" s="156">
        <v>481</v>
      </c>
      <c r="V49" s="156">
        <v>252</v>
      </c>
      <c r="W49" s="156">
        <v>3</v>
      </c>
      <c r="X49" s="156">
        <v>125</v>
      </c>
      <c r="Y49" s="156">
        <v>80</v>
      </c>
      <c r="Z49" s="156">
        <v>21</v>
      </c>
      <c r="AA49" s="156">
        <v>481</v>
      </c>
      <c r="AB49" s="156">
        <v>208</v>
      </c>
      <c r="AC49" s="156">
        <v>11</v>
      </c>
      <c r="AD49" s="156">
        <v>151</v>
      </c>
      <c r="AE49" s="156">
        <v>90</v>
      </c>
      <c r="AF49" s="156">
        <v>21</v>
      </c>
    </row>
    <row r="50" spans="1:32" ht="15" customHeight="1" x14ac:dyDescent="0.15">
      <c r="A50" s="150" t="s">
        <v>1058</v>
      </c>
      <c r="B50" s="244" t="s">
        <v>1059</v>
      </c>
      <c r="C50" s="156">
        <v>117</v>
      </c>
      <c r="D50" s="156">
        <v>59</v>
      </c>
      <c r="E50" s="156">
        <v>1</v>
      </c>
      <c r="F50" s="156">
        <v>7</v>
      </c>
      <c r="G50" s="156">
        <v>49</v>
      </c>
      <c r="H50" s="156">
        <v>1</v>
      </c>
      <c r="I50" s="156">
        <v>117</v>
      </c>
      <c r="J50" s="156">
        <v>40</v>
      </c>
      <c r="K50" s="156">
        <v>1</v>
      </c>
      <c r="L50" s="156">
        <v>19</v>
      </c>
      <c r="M50" s="156">
        <v>54</v>
      </c>
      <c r="N50" s="156">
        <v>3</v>
      </c>
      <c r="O50" s="156">
        <v>117</v>
      </c>
      <c r="P50" s="156">
        <v>6</v>
      </c>
      <c r="Q50" s="156">
        <v>2</v>
      </c>
      <c r="R50" s="156">
        <v>70</v>
      </c>
      <c r="S50" s="156">
        <v>32</v>
      </c>
      <c r="T50" s="156">
        <v>7</v>
      </c>
      <c r="U50" s="156">
        <v>117</v>
      </c>
      <c r="V50" s="156">
        <v>41</v>
      </c>
      <c r="W50" s="156">
        <v>2</v>
      </c>
      <c r="X50" s="156">
        <v>36</v>
      </c>
      <c r="Y50" s="156">
        <v>35</v>
      </c>
      <c r="Z50" s="156">
        <v>3</v>
      </c>
      <c r="AA50" s="156">
        <v>117</v>
      </c>
      <c r="AB50" s="156">
        <v>34</v>
      </c>
      <c r="AC50" s="156">
        <v>2</v>
      </c>
      <c r="AD50" s="156">
        <v>37</v>
      </c>
      <c r="AE50" s="156">
        <v>40</v>
      </c>
      <c r="AF50" s="156">
        <v>4</v>
      </c>
    </row>
    <row r="51" spans="1:32" ht="15" customHeight="1" x14ac:dyDescent="0.15">
      <c r="A51" s="150" t="s">
        <v>1060</v>
      </c>
      <c r="B51" s="244" t="s">
        <v>1061</v>
      </c>
      <c r="C51" s="156">
        <v>208</v>
      </c>
      <c r="D51" s="156">
        <v>147</v>
      </c>
      <c r="E51" s="156">
        <v>0</v>
      </c>
      <c r="F51" s="156">
        <v>13</v>
      </c>
      <c r="G51" s="156">
        <v>44</v>
      </c>
      <c r="H51" s="156">
        <v>4</v>
      </c>
      <c r="I51" s="156">
        <v>208</v>
      </c>
      <c r="J51" s="156">
        <v>107</v>
      </c>
      <c r="K51" s="156">
        <v>1</v>
      </c>
      <c r="L51" s="156">
        <v>19</v>
      </c>
      <c r="M51" s="156">
        <v>74</v>
      </c>
      <c r="N51" s="156">
        <v>7</v>
      </c>
      <c r="O51" s="156">
        <v>208</v>
      </c>
      <c r="P51" s="156">
        <v>7</v>
      </c>
      <c r="Q51" s="156">
        <v>3</v>
      </c>
      <c r="R51" s="156">
        <v>135</v>
      </c>
      <c r="S51" s="156">
        <v>56</v>
      </c>
      <c r="T51" s="156">
        <v>7</v>
      </c>
      <c r="U51" s="156">
        <v>208</v>
      </c>
      <c r="V51" s="156">
        <v>84</v>
      </c>
      <c r="W51" s="156">
        <v>1</v>
      </c>
      <c r="X51" s="156">
        <v>53</v>
      </c>
      <c r="Y51" s="156">
        <v>59</v>
      </c>
      <c r="Z51" s="156">
        <v>11</v>
      </c>
      <c r="AA51" s="156">
        <v>208</v>
      </c>
      <c r="AB51" s="156">
        <v>70</v>
      </c>
      <c r="AC51" s="156">
        <v>2</v>
      </c>
      <c r="AD51" s="156">
        <v>61</v>
      </c>
      <c r="AE51" s="156">
        <v>65</v>
      </c>
      <c r="AF51" s="156">
        <v>10</v>
      </c>
    </row>
    <row r="52" spans="1:32" ht="15" customHeight="1" x14ac:dyDescent="0.15">
      <c r="A52" s="150"/>
      <c r="B52" s="244" t="s">
        <v>1062</v>
      </c>
      <c r="C52" s="156">
        <v>303</v>
      </c>
      <c r="D52" s="156">
        <v>206</v>
      </c>
      <c r="E52" s="156">
        <v>1</v>
      </c>
      <c r="F52" s="156">
        <v>30</v>
      </c>
      <c r="G52" s="156">
        <v>62</v>
      </c>
      <c r="H52" s="156">
        <v>4</v>
      </c>
      <c r="I52" s="156">
        <v>303</v>
      </c>
      <c r="J52" s="156">
        <v>152</v>
      </c>
      <c r="K52" s="156">
        <v>1</v>
      </c>
      <c r="L52" s="156">
        <v>54</v>
      </c>
      <c r="M52" s="156">
        <v>86</v>
      </c>
      <c r="N52" s="156">
        <v>10</v>
      </c>
      <c r="O52" s="156">
        <v>303</v>
      </c>
      <c r="P52" s="156">
        <v>26</v>
      </c>
      <c r="Q52" s="156">
        <v>4</v>
      </c>
      <c r="R52" s="156">
        <v>196</v>
      </c>
      <c r="S52" s="156">
        <v>62</v>
      </c>
      <c r="T52" s="156">
        <v>15</v>
      </c>
      <c r="U52" s="156">
        <v>303</v>
      </c>
      <c r="V52" s="156">
        <v>146</v>
      </c>
      <c r="W52" s="156">
        <v>2</v>
      </c>
      <c r="X52" s="156">
        <v>76</v>
      </c>
      <c r="Y52" s="156">
        <v>65</v>
      </c>
      <c r="Z52" s="156">
        <v>14</v>
      </c>
      <c r="AA52" s="156">
        <v>303</v>
      </c>
      <c r="AB52" s="156">
        <v>126</v>
      </c>
      <c r="AC52" s="156">
        <v>3</v>
      </c>
      <c r="AD52" s="156">
        <v>94</v>
      </c>
      <c r="AE52" s="156">
        <v>68</v>
      </c>
      <c r="AF52" s="156">
        <v>12</v>
      </c>
    </row>
    <row r="53" spans="1:32" ht="15" customHeight="1" x14ac:dyDescent="0.15">
      <c r="A53" s="150"/>
      <c r="B53" s="244" t="s">
        <v>1063</v>
      </c>
      <c r="C53" s="156">
        <v>387</v>
      </c>
      <c r="D53" s="156">
        <v>263</v>
      </c>
      <c r="E53" s="156">
        <v>5</v>
      </c>
      <c r="F53" s="156">
        <v>30</v>
      </c>
      <c r="G53" s="156">
        <v>74</v>
      </c>
      <c r="H53" s="156">
        <v>15</v>
      </c>
      <c r="I53" s="156">
        <v>387</v>
      </c>
      <c r="J53" s="156">
        <v>198</v>
      </c>
      <c r="K53" s="156">
        <v>5</v>
      </c>
      <c r="L53" s="156">
        <v>68</v>
      </c>
      <c r="M53" s="156">
        <v>95</v>
      </c>
      <c r="N53" s="156">
        <v>21</v>
      </c>
      <c r="O53" s="156">
        <v>387</v>
      </c>
      <c r="P53" s="156">
        <v>20</v>
      </c>
      <c r="Q53" s="156">
        <v>5</v>
      </c>
      <c r="R53" s="156">
        <v>287</v>
      </c>
      <c r="S53" s="156">
        <v>61</v>
      </c>
      <c r="T53" s="156">
        <v>14</v>
      </c>
      <c r="U53" s="156">
        <v>387</v>
      </c>
      <c r="V53" s="156">
        <v>205</v>
      </c>
      <c r="W53" s="156">
        <v>2</v>
      </c>
      <c r="X53" s="156">
        <v>105</v>
      </c>
      <c r="Y53" s="156">
        <v>54</v>
      </c>
      <c r="Z53" s="156">
        <v>21</v>
      </c>
      <c r="AA53" s="156">
        <v>387</v>
      </c>
      <c r="AB53" s="156">
        <v>170</v>
      </c>
      <c r="AC53" s="156">
        <v>7</v>
      </c>
      <c r="AD53" s="156">
        <v>129</v>
      </c>
      <c r="AE53" s="156">
        <v>61</v>
      </c>
      <c r="AF53" s="156">
        <v>20</v>
      </c>
    </row>
    <row r="54" spans="1:32" ht="15" customHeight="1" x14ac:dyDescent="0.15">
      <c r="A54" s="150"/>
      <c r="B54" s="244" t="s">
        <v>1064</v>
      </c>
      <c r="C54" s="156">
        <v>211</v>
      </c>
      <c r="D54" s="156">
        <v>149</v>
      </c>
      <c r="E54" s="156">
        <v>3</v>
      </c>
      <c r="F54" s="156">
        <v>23</v>
      </c>
      <c r="G54" s="156">
        <v>30</v>
      </c>
      <c r="H54" s="156">
        <v>6</v>
      </c>
      <c r="I54" s="156">
        <v>211</v>
      </c>
      <c r="J54" s="156">
        <v>125</v>
      </c>
      <c r="K54" s="156">
        <v>4</v>
      </c>
      <c r="L54" s="156">
        <v>43</v>
      </c>
      <c r="M54" s="156">
        <v>32</v>
      </c>
      <c r="N54" s="156">
        <v>7</v>
      </c>
      <c r="O54" s="156">
        <v>211</v>
      </c>
      <c r="P54" s="156">
        <v>23</v>
      </c>
      <c r="Q54" s="156">
        <v>6</v>
      </c>
      <c r="R54" s="156">
        <v>157</v>
      </c>
      <c r="S54" s="156">
        <v>21</v>
      </c>
      <c r="T54" s="156">
        <v>4</v>
      </c>
      <c r="U54" s="156">
        <v>211</v>
      </c>
      <c r="V54" s="156">
        <v>129</v>
      </c>
      <c r="W54" s="156">
        <v>1</v>
      </c>
      <c r="X54" s="156">
        <v>54</v>
      </c>
      <c r="Y54" s="156">
        <v>16</v>
      </c>
      <c r="Z54" s="156">
        <v>11</v>
      </c>
      <c r="AA54" s="156">
        <v>211</v>
      </c>
      <c r="AB54" s="156">
        <v>114</v>
      </c>
      <c r="AC54" s="156">
        <v>4</v>
      </c>
      <c r="AD54" s="156">
        <v>62</v>
      </c>
      <c r="AE54" s="156">
        <v>22</v>
      </c>
      <c r="AF54" s="156">
        <v>9</v>
      </c>
    </row>
    <row r="55" spans="1:32" ht="15" customHeight="1" x14ac:dyDescent="0.15">
      <c r="A55" s="150"/>
      <c r="B55" s="244" t="s">
        <v>1065</v>
      </c>
      <c r="C55" s="156">
        <v>162</v>
      </c>
      <c r="D55" s="156">
        <v>105</v>
      </c>
      <c r="E55" s="156">
        <v>2</v>
      </c>
      <c r="F55" s="156">
        <v>23</v>
      </c>
      <c r="G55" s="156">
        <v>25</v>
      </c>
      <c r="H55" s="156">
        <v>7</v>
      </c>
      <c r="I55" s="156">
        <v>162</v>
      </c>
      <c r="J55" s="156">
        <v>86</v>
      </c>
      <c r="K55" s="156">
        <v>3</v>
      </c>
      <c r="L55" s="156">
        <v>35</v>
      </c>
      <c r="M55" s="156">
        <v>33</v>
      </c>
      <c r="N55" s="156">
        <v>5</v>
      </c>
      <c r="O55" s="156">
        <v>162</v>
      </c>
      <c r="P55" s="156">
        <v>16</v>
      </c>
      <c r="Q55" s="156">
        <v>7</v>
      </c>
      <c r="R55" s="156">
        <v>114</v>
      </c>
      <c r="S55" s="156">
        <v>24</v>
      </c>
      <c r="T55" s="156">
        <v>1</v>
      </c>
      <c r="U55" s="156">
        <v>162</v>
      </c>
      <c r="V55" s="156">
        <v>80</v>
      </c>
      <c r="W55" s="156">
        <v>1</v>
      </c>
      <c r="X55" s="156">
        <v>46</v>
      </c>
      <c r="Y55" s="156">
        <v>27</v>
      </c>
      <c r="Z55" s="156">
        <v>8</v>
      </c>
      <c r="AA55" s="156">
        <v>162</v>
      </c>
      <c r="AB55" s="156">
        <v>71</v>
      </c>
      <c r="AC55" s="156">
        <v>3</v>
      </c>
      <c r="AD55" s="156">
        <v>57</v>
      </c>
      <c r="AE55" s="156">
        <v>26</v>
      </c>
      <c r="AF55" s="156">
        <v>5</v>
      </c>
    </row>
    <row r="56" spans="1:32" ht="15" customHeight="1" x14ac:dyDescent="0.15">
      <c r="A56" s="150"/>
      <c r="B56" s="244" t="s">
        <v>1066</v>
      </c>
      <c r="C56" s="156">
        <v>29</v>
      </c>
      <c r="D56" s="156">
        <v>20</v>
      </c>
      <c r="E56" s="156">
        <v>1</v>
      </c>
      <c r="F56" s="156">
        <v>1</v>
      </c>
      <c r="G56" s="156">
        <v>6</v>
      </c>
      <c r="H56" s="156">
        <v>1</v>
      </c>
      <c r="I56" s="156">
        <v>29</v>
      </c>
      <c r="J56" s="156">
        <v>17</v>
      </c>
      <c r="K56" s="156">
        <v>1</v>
      </c>
      <c r="L56" s="156">
        <v>6</v>
      </c>
      <c r="M56" s="156">
        <v>3</v>
      </c>
      <c r="N56" s="156">
        <v>2</v>
      </c>
      <c r="O56" s="156">
        <v>29</v>
      </c>
      <c r="P56" s="156">
        <v>7</v>
      </c>
      <c r="Q56" s="156">
        <v>1</v>
      </c>
      <c r="R56" s="156">
        <v>19</v>
      </c>
      <c r="S56" s="156">
        <v>1</v>
      </c>
      <c r="T56" s="156">
        <v>1</v>
      </c>
      <c r="U56" s="156">
        <v>29</v>
      </c>
      <c r="V56" s="156">
        <v>22</v>
      </c>
      <c r="W56" s="156">
        <v>1</v>
      </c>
      <c r="X56" s="156">
        <v>4</v>
      </c>
      <c r="Y56" s="156">
        <v>1</v>
      </c>
      <c r="Z56" s="156">
        <v>1</v>
      </c>
      <c r="AA56" s="156">
        <v>29</v>
      </c>
      <c r="AB56" s="156">
        <v>18</v>
      </c>
      <c r="AC56" s="156">
        <v>1</v>
      </c>
      <c r="AD56" s="156">
        <v>6</v>
      </c>
      <c r="AE56" s="156">
        <v>3</v>
      </c>
      <c r="AF56" s="156">
        <v>1</v>
      </c>
    </row>
    <row r="57" spans="1:32" ht="15" customHeight="1" x14ac:dyDescent="0.15">
      <c r="A57" s="150"/>
      <c r="B57" s="244" t="s">
        <v>1067</v>
      </c>
      <c r="C57" s="156">
        <v>21</v>
      </c>
      <c r="D57" s="156">
        <v>9</v>
      </c>
      <c r="E57" s="156">
        <v>0</v>
      </c>
      <c r="F57" s="156">
        <v>9</v>
      </c>
      <c r="G57" s="156">
        <v>2</v>
      </c>
      <c r="H57" s="156">
        <v>1</v>
      </c>
      <c r="I57" s="156">
        <v>21</v>
      </c>
      <c r="J57" s="156">
        <v>7</v>
      </c>
      <c r="K57" s="156">
        <v>0</v>
      </c>
      <c r="L57" s="156">
        <v>13</v>
      </c>
      <c r="M57" s="156">
        <v>0</v>
      </c>
      <c r="N57" s="156">
        <v>1</v>
      </c>
      <c r="O57" s="156">
        <v>21</v>
      </c>
      <c r="P57" s="156">
        <v>0</v>
      </c>
      <c r="Q57" s="156">
        <v>1</v>
      </c>
      <c r="R57" s="156">
        <v>19</v>
      </c>
      <c r="S57" s="156">
        <v>0</v>
      </c>
      <c r="T57" s="156">
        <v>1</v>
      </c>
      <c r="U57" s="156">
        <v>21</v>
      </c>
      <c r="V57" s="156">
        <v>9</v>
      </c>
      <c r="W57" s="156">
        <v>0</v>
      </c>
      <c r="X57" s="156">
        <v>10</v>
      </c>
      <c r="Y57" s="156">
        <v>1</v>
      </c>
      <c r="Z57" s="156">
        <v>1</v>
      </c>
      <c r="AA57" s="156">
        <v>21</v>
      </c>
      <c r="AB57" s="156">
        <v>7</v>
      </c>
      <c r="AC57" s="156">
        <v>0</v>
      </c>
      <c r="AD57" s="156">
        <v>13</v>
      </c>
      <c r="AE57" s="156">
        <v>0</v>
      </c>
      <c r="AF57" s="156">
        <v>1</v>
      </c>
    </row>
    <row r="58" spans="1:32" ht="15" customHeight="1" x14ac:dyDescent="0.15">
      <c r="A58" s="236"/>
      <c r="B58" s="152" t="s">
        <v>840</v>
      </c>
      <c r="C58" s="156">
        <v>40</v>
      </c>
      <c r="D58" s="156">
        <v>22</v>
      </c>
      <c r="E58" s="156">
        <v>0</v>
      </c>
      <c r="F58" s="156">
        <v>8</v>
      </c>
      <c r="G58" s="156">
        <v>8</v>
      </c>
      <c r="H58" s="156">
        <v>2</v>
      </c>
      <c r="I58" s="156">
        <v>40</v>
      </c>
      <c r="J58" s="156">
        <v>19</v>
      </c>
      <c r="K58" s="156">
        <v>0</v>
      </c>
      <c r="L58" s="156">
        <v>9</v>
      </c>
      <c r="M58" s="156">
        <v>8</v>
      </c>
      <c r="N58" s="156">
        <v>4</v>
      </c>
      <c r="O58" s="156">
        <v>40</v>
      </c>
      <c r="P58" s="156">
        <v>2</v>
      </c>
      <c r="Q58" s="156">
        <v>0</v>
      </c>
      <c r="R58" s="156">
        <v>30</v>
      </c>
      <c r="S58" s="156">
        <v>6</v>
      </c>
      <c r="T58" s="156">
        <v>2</v>
      </c>
      <c r="U58" s="156">
        <v>40</v>
      </c>
      <c r="V58" s="156">
        <v>15</v>
      </c>
      <c r="W58" s="156">
        <v>0</v>
      </c>
      <c r="X58" s="156">
        <v>13</v>
      </c>
      <c r="Y58" s="156">
        <v>9</v>
      </c>
      <c r="Z58" s="156">
        <v>3</v>
      </c>
      <c r="AA58" s="156">
        <v>40</v>
      </c>
      <c r="AB58" s="156">
        <v>14</v>
      </c>
      <c r="AC58" s="156">
        <v>1</v>
      </c>
      <c r="AD58" s="156">
        <v>15</v>
      </c>
      <c r="AE58" s="156">
        <v>6</v>
      </c>
      <c r="AF58" s="156">
        <v>4</v>
      </c>
    </row>
    <row r="59" spans="1:32" ht="15" customHeight="1" x14ac:dyDescent="0.15">
      <c r="A59" s="150" t="s">
        <v>1068</v>
      </c>
      <c r="B59" s="244" t="s">
        <v>1069</v>
      </c>
      <c r="C59" s="156">
        <v>11</v>
      </c>
      <c r="D59" s="156">
        <v>7</v>
      </c>
      <c r="E59" s="156">
        <v>1</v>
      </c>
      <c r="F59" s="156">
        <v>2</v>
      </c>
      <c r="G59" s="156">
        <v>1</v>
      </c>
      <c r="H59" s="156">
        <v>0</v>
      </c>
      <c r="I59" s="156">
        <v>11</v>
      </c>
      <c r="J59" s="156">
        <v>1</v>
      </c>
      <c r="K59" s="156">
        <v>1</v>
      </c>
      <c r="L59" s="156">
        <v>6</v>
      </c>
      <c r="M59" s="156">
        <v>2</v>
      </c>
      <c r="N59" s="156">
        <v>1</v>
      </c>
      <c r="O59" s="156">
        <v>11</v>
      </c>
      <c r="P59" s="156">
        <v>0</v>
      </c>
      <c r="Q59" s="156">
        <v>1</v>
      </c>
      <c r="R59" s="156">
        <v>7</v>
      </c>
      <c r="S59" s="156">
        <v>2</v>
      </c>
      <c r="T59" s="156">
        <v>1</v>
      </c>
      <c r="U59" s="156">
        <v>11</v>
      </c>
      <c r="V59" s="156">
        <v>2</v>
      </c>
      <c r="W59" s="156">
        <v>1</v>
      </c>
      <c r="X59" s="156">
        <v>5</v>
      </c>
      <c r="Y59" s="156">
        <v>2</v>
      </c>
      <c r="Z59" s="156">
        <v>1</v>
      </c>
      <c r="AA59" s="156">
        <v>11</v>
      </c>
      <c r="AB59" s="156">
        <v>2</v>
      </c>
      <c r="AC59" s="156">
        <v>1</v>
      </c>
      <c r="AD59" s="156">
        <v>5</v>
      </c>
      <c r="AE59" s="156">
        <v>2</v>
      </c>
      <c r="AF59" s="156">
        <v>1</v>
      </c>
    </row>
    <row r="60" spans="1:32" ht="15" customHeight="1" x14ac:dyDescent="0.15">
      <c r="A60" s="150" t="s">
        <v>1070</v>
      </c>
      <c r="B60" s="244" t="s">
        <v>1071</v>
      </c>
      <c r="C60" s="156">
        <v>66</v>
      </c>
      <c r="D60" s="156">
        <v>43</v>
      </c>
      <c r="E60" s="156">
        <v>2</v>
      </c>
      <c r="F60" s="156">
        <v>3</v>
      </c>
      <c r="G60" s="156">
        <v>16</v>
      </c>
      <c r="H60" s="156">
        <v>2</v>
      </c>
      <c r="I60" s="156">
        <v>66</v>
      </c>
      <c r="J60" s="156">
        <v>42</v>
      </c>
      <c r="K60" s="156">
        <v>0</v>
      </c>
      <c r="L60" s="156">
        <v>6</v>
      </c>
      <c r="M60" s="156">
        <v>14</v>
      </c>
      <c r="N60" s="156">
        <v>4</v>
      </c>
      <c r="O60" s="156">
        <v>66</v>
      </c>
      <c r="P60" s="156">
        <v>10</v>
      </c>
      <c r="Q60" s="156">
        <v>2</v>
      </c>
      <c r="R60" s="156">
        <v>41</v>
      </c>
      <c r="S60" s="156">
        <v>12</v>
      </c>
      <c r="T60" s="156">
        <v>1</v>
      </c>
      <c r="U60" s="156">
        <v>66</v>
      </c>
      <c r="V60" s="156">
        <v>40</v>
      </c>
      <c r="W60" s="156">
        <v>1</v>
      </c>
      <c r="X60" s="156">
        <v>16</v>
      </c>
      <c r="Y60" s="156">
        <v>8</v>
      </c>
      <c r="Z60" s="156">
        <v>1</v>
      </c>
      <c r="AA60" s="156">
        <v>66</v>
      </c>
      <c r="AB60" s="156">
        <v>38</v>
      </c>
      <c r="AC60" s="156">
        <v>3</v>
      </c>
      <c r="AD60" s="156">
        <v>13</v>
      </c>
      <c r="AE60" s="156">
        <v>10</v>
      </c>
      <c r="AF60" s="156">
        <v>2</v>
      </c>
    </row>
    <row r="61" spans="1:32" ht="15" customHeight="1" x14ac:dyDescent="0.15">
      <c r="A61" s="150" t="s">
        <v>1072</v>
      </c>
      <c r="B61" s="244" t="s">
        <v>1073</v>
      </c>
      <c r="C61" s="156">
        <v>199</v>
      </c>
      <c r="D61" s="156">
        <v>131</v>
      </c>
      <c r="E61" s="156">
        <v>3</v>
      </c>
      <c r="F61" s="156">
        <v>25</v>
      </c>
      <c r="G61" s="156">
        <v>32</v>
      </c>
      <c r="H61" s="156">
        <v>8</v>
      </c>
      <c r="I61" s="156">
        <v>199</v>
      </c>
      <c r="J61" s="156">
        <v>122</v>
      </c>
      <c r="K61" s="156">
        <v>3</v>
      </c>
      <c r="L61" s="156">
        <v>29</v>
      </c>
      <c r="M61" s="156">
        <v>33</v>
      </c>
      <c r="N61" s="156">
        <v>12</v>
      </c>
      <c r="O61" s="156">
        <v>199</v>
      </c>
      <c r="P61" s="156">
        <v>14</v>
      </c>
      <c r="Q61" s="156">
        <v>7</v>
      </c>
      <c r="R61" s="156">
        <v>150</v>
      </c>
      <c r="S61" s="156">
        <v>21</v>
      </c>
      <c r="T61" s="156">
        <v>7</v>
      </c>
      <c r="U61" s="156">
        <v>199</v>
      </c>
      <c r="V61" s="156">
        <v>126</v>
      </c>
      <c r="W61" s="156">
        <v>1</v>
      </c>
      <c r="X61" s="156">
        <v>44</v>
      </c>
      <c r="Y61" s="156">
        <v>19</v>
      </c>
      <c r="Z61" s="156">
        <v>9</v>
      </c>
      <c r="AA61" s="156">
        <v>199</v>
      </c>
      <c r="AB61" s="156">
        <v>96</v>
      </c>
      <c r="AC61" s="156">
        <v>5</v>
      </c>
      <c r="AD61" s="156">
        <v>60</v>
      </c>
      <c r="AE61" s="156">
        <v>27</v>
      </c>
      <c r="AF61" s="156">
        <v>11</v>
      </c>
    </row>
    <row r="62" spans="1:32" ht="15" customHeight="1" x14ac:dyDescent="0.15">
      <c r="A62" s="274" t="s">
        <v>1074</v>
      </c>
      <c r="B62" s="244" t="s">
        <v>1075</v>
      </c>
      <c r="C62" s="156">
        <v>172</v>
      </c>
      <c r="D62" s="156">
        <v>117</v>
      </c>
      <c r="E62" s="156">
        <v>1</v>
      </c>
      <c r="F62" s="156">
        <v>16</v>
      </c>
      <c r="G62" s="156">
        <v>34</v>
      </c>
      <c r="H62" s="156">
        <v>4</v>
      </c>
      <c r="I62" s="156">
        <v>172</v>
      </c>
      <c r="J62" s="156">
        <v>97</v>
      </c>
      <c r="K62" s="156">
        <v>2</v>
      </c>
      <c r="L62" s="156">
        <v>30</v>
      </c>
      <c r="M62" s="156">
        <v>39</v>
      </c>
      <c r="N62" s="156">
        <v>4</v>
      </c>
      <c r="O62" s="156">
        <v>172</v>
      </c>
      <c r="P62" s="156">
        <v>17</v>
      </c>
      <c r="Q62" s="156">
        <v>4</v>
      </c>
      <c r="R62" s="156">
        <v>109</v>
      </c>
      <c r="S62" s="156">
        <v>29</v>
      </c>
      <c r="T62" s="156">
        <v>13</v>
      </c>
      <c r="U62" s="156">
        <v>172</v>
      </c>
      <c r="V62" s="156">
        <v>104</v>
      </c>
      <c r="W62" s="156">
        <v>1</v>
      </c>
      <c r="X62" s="156">
        <v>34</v>
      </c>
      <c r="Y62" s="156">
        <v>28</v>
      </c>
      <c r="Z62" s="156">
        <v>5</v>
      </c>
      <c r="AA62" s="156">
        <v>172</v>
      </c>
      <c r="AB62" s="156">
        <v>90</v>
      </c>
      <c r="AC62" s="156">
        <v>4</v>
      </c>
      <c r="AD62" s="156">
        <v>43</v>
      </c>
      <c r="AE62" s="156">
        <v>30</v>
      </c>
      <c r="AF62" s="156">
        <v>5</v>
      </c>
    </row>
    <row r="63" spans="1:32" ht="15" customHeight="1" x14ac:dyDescent="0.15">
      <c r="A63" s="150"/>
      <c r="B63" s="244" t="s">
        <v>1076</v>
      </c>
      <c r="C63" s="156">
        <v>195</v>
      </c>
      <c r="D63" s="156">
        <v>141</v>
      </c>
      <c r="E63" s="156">
        <v>1</v>
      </c>
      <c r="F63" s="156">
        <v>24</v>
      </c>
      <c r="G63" s="156">
        <v>25</v>
      </c>
      <c r="H63" s="156">
        <v>4</v>
      </c>
      <c r="I63" s="156">
        <v>195</v>
      </c>
      <c r="J63" s="156">
        <v>104</v>
      </c>
      <c r="K63" s="156">
        <v>2</v>
      </c>
      <c r="L63" s="156">
        <v>39</v>
      </c>
      <c r="M63" s="156">
        <v>43</v>
      </c>
      <c r="N63" s="156">
        <v>7</v>
      </c>
      <c r="O63" s="156">
        <v>195</v>
      </c>
      <c r="P63" s="156">
        <v>13</v>
      </c>
      <c r="Q63" s="156">
        <v>1</v>
      </c>
      <c r="R63" s="156">
        <v>145</v>
      </c>
      <c r="S63" s="156">
        <v>31</v>
      </c>
      <c r="T63" s="156">
        <v>5</v>
      </c>
      <c r="U63" s="156">
        <v>195</v>
      </c>
      <c r="V63" s="156">
        <v>104</v>
      </c>
      <c r="W63" s="156">
        <v>1</v>
      </c>
      <c r="X63" s="156">
        <v>45</v>
      </c>
      <c r="Y63" s="156">
        <v>31</v>
      </c>
      <c r="Z63" s="156">
        <v>14</v>
      </c>
      <c r="AA63" s="156">
        <v>195</v>
      </c>
      <c r="AB63" s="156">
        <v>93</v>
      </c>
      <c r="AC63" s="156">
        <v>2</v>
      </c>
      <c r="AD63" s="156">
        <v>57</v>
      </c>
      <c r="AE63" s="156">
        <v>35</v>
      </c>
      <c r="AF63" s="156">
        <v>8</v>
      </c>
    </row>
    <row r="64" spans="1:32" ht="15" customHeight="1" x14ac:dyDescent="0.15">
      <c r="A64" s="150"/>
      <c r="B64" s="244" t="s">
        <v>1077</v>
      </c>
      <c r="C64" s="156">
        <v>122</v>
      </c>
      <c r="D64" s="156">
        <v>94</v>
      </c>
      <c r="E64" s="156">
        <v>3</v>
      </c>
      <c r="F64" s="156">
        <v>10</v>
      </c>
      <c r="G64" s="156">
        <v>10</v>
      </c>
      <c r="H64" s="156">
        <v>5</v>
      </c>
      <c r="I64" s="156">
        <v>122</v>
      </c>
      <c r="J64" s="156">
        <v>62</v>
      </c>
      <c r="K64" s="156">
        <v>4</v>
      </c>
      <c r="L64" s="156">
        <v>17</v>
      </c>
      <c r="M64" s="156">
        <v>31</v>
      </c>
      <c r="N64" s="156">
        <v>8</v>
      </c>
      <c r="O64" s="156">
        <v>122</v>
      </c>
      <c r="P64" s="156">
        <v>9</v>
      </c>
      <c r="Q64" s="156">
        <v>2</v>
      </c>
      <c r="R64" s="156">
        <v>90</v>
      </c>
      <c r="S64" s="156">
        <v>14</v>
      </c>
      <c r="T64" s="156">
        <v>7</v>
      </c>
      <c r="U64" s="156">
        <v>122</v>
      </c>
      <c r="V64" s="156">
        <v>67</v>
      </c>
      <c r="W64" s="156">
        <v>0</v>
      </c>
      <c r="X64" s="156">
        <v>30</v>
      </c>
      <c r="Y64" s="156">
        <v>17</v>
      </c>
      <c r="Z64" s="156">
        <v>8</v>
      </c>
      <c r="AA64" s="156">
        <v>122</v>
      </c>
      <c r="AB64" s="156">
        <v>51</v>
      </c>
      <c r="AC64" s="156">
        <v>2</v>
      </c>
      <c r="AD64" s="156">
        <v>41</v>
      </c>
      <c r="AE64" s="156">
        <v>18</v>
      </c>
      <c r="AF64" s="156">
        <v>10</v>
      </c>
    </row>
    <row r="65" spans="1:32" ht="15" customHeight="1" x14ac:dyDescent="0.15">
      <c r="A65" s="150"/>
      <c r="B65" s="244" t="s">
        <v>1078</v>
      </c>
      <c r="C65" s="156">
        <v>285</v>
      </c>
      <c r="D65" s="156">
        <v>188</v>
      </c>
      <c r="E65" s="156">
        <v>1</v>
      </c>
      <c r="F65" s="156">
        <v>21</v>
      </c>
      <c r="G65" s="156">
        <v>72</v>
      </c>
      <c r="H65" s="156">
        <v>3</v>
      </c>
      <c r="I65" s="156">
        <v>285</v>
      </c>
      <c r="J65" s="156">
        <v>126</v>
      </c>
      <c r="K65" s="156">
        <v>2</v>
      </c>
      <c r="L65" s="156">
        <v>54</v>
      </c>
      <c r="M65" s="156">
        <v>93</v>
      </c>
      <c r="N65" s="156">
        <v>10</v>
      </c>
      <c r="O65" s="156">
        <v>285</v>
      </c>
      <c r="P65" s="156">
        <v>10</v>
      </c>
      <c r="Q65" s="156">
        <v>4</v>
      </c>
      <c r="R65" s="156">
        <v>199</v>
      </c>
      <c r="S65" s="156">
        <v>60</v>
      </c>
      <c r="T65" s="156">
        <v>12</v>
      </c>
      <c r="U65" s="156">
        <v>285</v>
      </c>
      <c r="V65" s="156">
        <v>117</v>
      </c>
      <c r="W65" s="156">
        <v>1</v>
      </c>
      <c r="X65" s="156">
        <v>91</v>
      </c>
      <c r="Y65" s="156">
        <v>62</v>
      </c>
      <c r="Z65" s="156">
        <v>14</v>
      </c>
      <c r="AA65" s="156">
        <v>285</v>
      </c>
      <c r="AB65" s="156">
        <v>90</v>
      </c>
      <c r="AC65" s="156">
        <v>3</v>
      </c>
      <c r="AD65" s="156">
        <v>112</v>
      </c>
      <c r="AE65" s="156">
        <v>66</v>
      </c>
      <c r="AF65" s="156">
        <v>14</v>
      </c>
    </row>
    <row r="66" spans="1:32" ht="15" customHeight="1" x14ac:dyDescent="0.15">
      <c r="A66" s="150"/>
      <c r="B66" s="244" t="s">
        <v>1079</v>
      </c>
      <c r="C66" s="156">
        <v>130</v>
      </c>
      <c r="D66" s="156">
        <v>81</v>
      </c>
      <c r="E66" s="156">
        <v>0</v>
      </c>
      <c r="F66" s="156">
        <v>17</v>
      </c>
      <c r="G66" s="156">
        <v>31</v>
      </c>
      <c r="H66" s="156">
        <v>1</v>
      </c>
      <c r="I66" s="156">
        <v>130</v>
      </c>
      <c r="J66" s="156">
        <v>52</v>
      </c>
      <c r="K66" s="156">
        <v>0</v>
      </c>
      <c r="L66" s="156">
        <v>36</v>
      </c>
      <c r="M66" s="156">
        <v>41</v>
      </c>
      <c r="N66" s="156">
        <v>1</v>
      </c>
      <c r="O66" s="156">
        <v>130</v>
      </c>
      <c r="P66" s="156">
        <v>10</v>
      </c>
      <c r="Q66" s="156">
        <v>3</v>
      </c>
      <c r="R66" s="156">
        <v>94</v>
      </c>
      <c r="S66" s="156">
        <v>23</v>
      </c>
      <c r="T66" s="156">
        <v>0</v>
      </c>
      <c r="U66" s="156">
        <v>130</v>
      </c>
      <c r="V66" s="156">
        <v>43</v>
      </c>
      <c r="W66" s="156">
        <v>1</v>
      </c>
      <c r="X66" s="156">
        <v>50</v>
      </c>
      <c r="Y66" s="156">
        <v>35</v>
      </c>
      <c r="Z66" s="156">
        <v>1</v>
      </c>
      <c r="AA66" s="156">
        <v>130</v>
      </c>
      <c r="AB66" s="156">
        <v>46</v>
      </c>
      <c r="AC66" s="156">
        <v>2</v>
      </c>
      <c r="AD66" s="156">
        <v>50</v>
      </c>
      <c r="AE66" s="156">
        <v>32</v>
      </c>
      <c r="AF66" s="156">
        <v>0</v>
      </c>
    </row>
    <row r="67" spans="1:32" ht="15" customHeight="1" x14ac:dyDescent="0.15">
      <c r="A67" s="150"/>
      <c r="B67" s="244" t="s">
        <v>1080</v>
      </c>
      <c r="C67" s="156">
        <v>155</v>
      </c>
      <c r="D67" s="156">
        <v>90</v>
      </c>
      <c r="E67" s="156">
        <v>0</v>
      </c>
      <c r="F67" s="156">
        <v>13</v>
      </c>
      <c r="G67" s="156">
        <v>44</v>
      </c>
      <c r="H67" s="156">
        <v>8</v>
      </c>
      <c r="I67" s="156">
        <v>155</v>
      </c>
      <c r="J67" s="156">
        <v>64</v>
      </c>
      <c r="K67" s="156">
        <v>0</v>
      </c>
      <c r="L67" s="156">
        <v>25</v>
      </c>
      <c r="M67" s="156">
        <v>57</v>
      </c>
      <c r="N67" s="156">
        <v>9</v>
      </c>
      <c r="O67" s="156">
        <v>155</v>
      </c>
      <c r="P67" s="156">
        <v>10</v>
      </c>
      <c r="Q67" s="156">
        <v>2</v>
      </c>
      <c r="R67" s="156">
        <v>92</v>
      </c>
      <c r="S67" s="156">
        <v>48</v>
      </c>
      <c r="T67" s="156">
        <v>3</v>
      </c>
      <c r="U67" s="156">
        <v>155</v>
      </c>
      <c r="V67" s="156">
        <v>60</v>
      </c>
      <c r="W67" s="156">
        <v>1</v>
      </c>
      <c r="X67" s="156">
        <v>41</v>
      </c>
      <c r="Y67" s="156">
        <v>42</v>
      </c>
      <c r="Z67" s="156">
        <v>11</v>
      </c>
      <c r="AA67" s="156">
        <v>155</v>
      </c>
      <c r="AB67" s="156">
        <v>55</v>
      </c>
      <c r="AC67" s="156">
        <v>0</v>
      </c>
      <c r="AD67" s="156">
        <v>44</v>
      </c>
      <c r="AE67" s="156">
        <v>47</v>
      </c>
      <c r="AF67" s="156">
        <v>9</v>
      </c>
    </row>
    <row r="68" spans="1:32" ht="15" customHeight="1" x14ac:dyDescent="0.15">
      <c r="A68" s="236"/>
      <c r="B68" s="152" t="s">
        <v>852</v>
      </c>
      <c r="C68" s="156">
        <v>143</v>
      </c>
      <c r="D68" s="156">
        <v>88</v>
      </c>
      <c r="E68" s="156">
        <v>1</v>
      </c>
      <c r="F68" s="156">
        <v>13</v>
      </c>
      <c r="G68" s="156">
        <v>35</v>
      </c>
      <c r="H68" s="156">
        <v>6</v>
      </c>
      <c r="I68" s="156">
        <v>143</v>
      </c>
      <c r="J68" s="156">
        <v>81</v>
      </c>
      <c r="K68" s="156">
        <v>2</v>
      </c>
      <c r="L68" s="156">
        <v>24</v>
      </c>
      <c r="M68" s="156">
        <v>32</v>
      </c>
      <c r="N68" s="156">
        <v>4</v>
      </c>
      <c r="O68" s="156">
        <v>143</v>
      </c>
      <c r="P68" s="156">
        <v>14</v>
      </c>
      <c r="Q68" s="156">
        <v>3</v>
      </c>
      <c r="R68" s="156">
        <v>100</v>
      </c>
      <c r="S68" s="156">
        <v>23</v>
      </c>
      <c r="T68" s="156">
        <v>3</v>
      </c>
      <c r="U68" s="156">
        <v>143</v>
      </c>
      <c r="V68" s="156">
        <v>68</v>
      </c>
      <c r="W68" s="156">
        <v>2</v>
      </c>
      <c r="X68" s="156">
        <v>41</v>
      </c>
      <c r="Y68" s="156">
        <v>23</v>
      </c>
      <c r="Z68" s="156">
        <v>9</v>
      </c>
      <c r="AA68" s="156">
        <v>143</v>
      </c>
      <c r="AB68" s="156">
        <v>63</v>
      </c>
      <c r="AC68" s="156">
        <v>1</v>
      </c>
      <c r="AD68" s="156">
        <v>49</v>
      </c>
      <c r="AE68" s="156">
        <v>24</v>
      </c>
      <c r="AF68" s="156">
        <v>6</v>
      </c>
    </row>
  </sheetData>
  <mergeCells count="1">
    <mergeCell ref="A3:B3"/>
  </mergeCells>
  <phoneticPr fontId="1"/>
  <pageMargins left="0.39370078740157483" right="0.39370078740157483" top="0.70866141732283472" bottom="0.39370078740157483" header="0.31496062992125984" footer="0.19685039370078741"/>
  <pageSetup paperSize="9" scale="85" orientation="landscape" horizontalDpi="200" verticalDpi="200" r:id="rId1"/>
  <headerFooter alignWithMargins="0">
    <oddHeader>&amp;R[５．その他]　
&amp;A  (&amp;P/&amp;N)</oddHeader>
  </headerFooter>
  <colBreaks count="3" manualBreakCount="3">
    <brk id="2" max="1048575" man="1"/>
    <brk id="14" max="1048575" man="1"/>
    <brk id="2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97"/>
  <sheetViews>
    <sheetView showGridLines="0" zoomScaleNormal="100" zoomScaleSheetLayoutView="100" workbookViewId="0"/>
  </sheetViews>
  <sheetFormatPr defaultColWidth="8" defaultRowHeight="15" customHeight="1" x14ac:dyDescent="0.15"/>
  <cols>
    <col min="1" max="1" width="11.85546875" style="114" customWidth="1"/>
    <col min="2" max="2" width="15.28515625" style="114" customWidth="1"/>
    <col min="3" max="3" width="11.28515625" style="114" customWidth="1"/>
    <col min="4" max="8" width="11" style="114" customWidth="1"/>
    <col min="9" max="9" width="8" style="114" customWidth="1"/>
    <col min="10" max="10" width="11.140625" style="114" customWidth="1"/>
    <col min="11" max="22" width="8" style="114" customWidth="1"/>
    <col min="23" max="23" width="9.28515625" style="114" bestFit="1" customWidth="1"/>
    <col min="24" max="36" width="8" style="114"/>
    <col min="37" max="37" width="9.28515625" style="114" customWidth="1"/>
    <col min="38" max="38" width="8.42578125" style="114" bestFit="1" customWidth="1"/>
    <col min="39" max="50" width="8" style="114"/>
    <col min="51" max="51" width="11.28515625" style="114" bestFit="1" customWidth="1"/>
    <col min="52" max="16384" width="8" style="114"/>
  </cols>
  <sheetData>
    <row r="1" spans="1:22" ht="15" customHeight="1" x14ac:dyDescent="0.15">
      <c r="D1" s="114" t="s">
        <v>467</v>
      </c>
      <c r="I1" s="158" t="s">
        <v>468</v>
      </c>
    </row>
    <row r="2" spans="1:22" ht="15" customHeight="1" x14ac:dyDescent="0.15">
      <c r="D2" s="292" t="s">
        <v>469</v>
      </c>
      <c r="E2" s="293"/>
      <c r="F2" s="293"/>
      <c r="G2" s="293"/>
      <c r="H2" s="294"/>
      <c r="I2" s="292" t="s">
        <v>468</v>
      </c>
      <c r="J2" s="293"/>
      <c r="K2" s="293"/>
      <c r="L2" s="293"/>
      <c r="M2" s="293"/>
      <c r="N2" s="293"/>
      <c r="O2" s="293"/>
      <c r="P2" s="293"/>
      <c r="Q2" s="293"/>
      <c r="R2" s="293"/>
      <c r="S2" s="293"/>
      <c r="T2" s="293"/>
      <c r="U2" s="293"/>
      <c r="V2" s="294"/>
    </row>
    <row r="3" spans="1:22" s="123" customFormat="1" ht="94.9" customHeight="1" x14ac:dyDescent="0.15">
      <c r="A3" s="115"/>
      <c r="B3" s="116"/>
      <c r="C3" s="117"/>
      <c r="D3" s="159" t="s">
        <v>327</v>
      </c>
      <c r="E3" s="160" t="s">
        <v>360</v>
      </c>
      <c r="F3" s="160" t="s">
        <v>470</v>
      </c>
      <c r="G3" s="160" t="s">
        <v>471</v>
      </c>
      <c r="H3" s="159" t="s">
        <v>377</v>
      </c>
      <c r="I3" s="118" t="s">
        <v>327</v>
      </c>
      <c r="J3" s="161" t="s">
        <v>472</v>
      </c>
      <c r="K3" s="161" t="s">
        <v>473</v>
      </c>
      <c r="L3" s="161" t="s">
        <v>474</v>
      </c>
      <c r="M3" s="161" t="s">
        <v>475</v>
      </c>
      <c r="N3" s="161" t="s">
        <v>476</v>
      </c>
      <c r="O3" s="161" t="s">
        <v>477</v>
      </c>
      <c r="P3" s="161" t="s">
        <v>478</v>
      </c>
      <c r="Q3" s="161" t="s">
        <v>479</v>
      </c>
      <c r="R3" s="161" t="s">
        <v>480</v>
      </c>
      <c r="S3" s="161" t="s">
        <v>481</v>
      </c>
      <c r="T3" s="118" t="s">
        <v>482</v>
      </c>
      <c r="U3" s="118" t="s">
        <v>483</v>
      </c>
      <c r="V3" s="118" t="s">
        <v>484</v>
      </c>
    </row>
    <row r="4" spans="1:22" ht="15" customHeight="1" x14ac:dyDescent="0.15">
      <c r="A4" s="124" t="s">
        <v>485</v>
      </c>
      <c r="B4" s="125" t="s">
        <v>334</v>
      </c>
      <c r="C4" s="126" t="s">
        <v>335</v>
      </c>
      <c r="D4" s="128">
        <f>D70</f>
        <v>577</v>
      </c>
      <c r="E4" s="128">
        <f>E70</f>
        <v>319</v>
      </c>
      <c r="F4" s="128">
        <f>F70</f>
        <v>193</v>
      </c>
      <c r="G4" s="128">
        <f>G70</f>
        <v>38</v>
      </c>
      <c r="H4" s="128">
        <f>H70</f>
        <v>27</v>
      </c>
      <c r="I4" s="162">
        <f t="shared" ref="I4:U4" si="0">I70</f>
        <v>577</v>
      </c>
      <c r="J4" s="162">
        <f t="shared" si="0"/>
        <v>12</v>
      </c>
      <c r="K4" s="162">
        <f t="shared" si="0"/>
        <v>15</v>
      </c>
      <c r="L4" s="162">
        <f t="shared" si="0"/>
        <v>13</v>
      </c>
      <c r="M4" s="162">
        <f t="shared" si="0"/>
        <v>14</v>
      </c>
      <c r="N4" s="162">
        <f t="shared" si="0"/>
        <v>13</v>
      </c>
      <c r="O4" s="162">
        <f t="shared" si="0"/>
        <v>20</v>
      </c>
      <c r="P4" s="162">
        <f t="shared" si="0"/>
        <v>15</v>
      </c>
      <c r="Q4" s="162">
        <f t="shared" si="0"/>
        <v>16</v>
      </c>
      <c r="R4" s="162">
        <f t="shared" si="0"/>
        <v>19</v>
      </c>
      <c r="S4" s="162">
        <f t="shared" si="0"/>
        <v>50</v>
      </c>
      <c r="T4" s="162">
        <f t="shared" si="0"/>
        <v>176</v>
      </c>
      <c r="U4" s="162">
        <f t="shared" si="0"/>
        <v>214</v>
      </c>
      <c r="V4" s="163">
        <v>79.396704794061293</v>
      </c>
    </row>
    <row r="5" spans="1:22" ht="15" customHeight="1" x14ac:dyDescent="0.15">
      <c r="A5" s="125" t="s">
        <v>457</v>
      </c>
      <c r="B5" s="129"/>
      <c r="C5" s="130"/>
      <c r="D5" s="134">
        <f>IF(SUM(E5:H5)&gt;100,"－",SUM(E5:H5))</f>
        <v>100</v>
      </c>
      <c r="E5" s="133">
        <f>E4/$D4*100</f>
        <v>55.28596187175043</v>
      </c>
      <c r="F5" s="133">
        <f>F4/$D4*100</f>
        <v>33.448873483535529</v>
      </c>
      <c r="G5" s="133">
        <f>G4/$D4*100</f>
        <v>6.5857885615251295</v>
      </c>
      <c r="H5" s="133">
        <f>H4/$D4*100</f>
        <v>4.6793760831889086</v>
      </c>
      <c r="I5" s="164">
        <f>IF(SUM(J5:U5)&gt;100,"－",SUM(J5:U5))</f>
        <v>100</v>
      </c>
      <c r="J5" s="165">
        <f t="shared" ref="J5:U5" si="1">J4/$I4*100</f>
        <v>2.0797227036395149</v>
      </c>
      <c r="K5" s="165">
        <f t="shared" si="1"/>
        <v>2.5996533795493932</v>
      </c>
      <c r="L5" s="165">
        <f t="shared" si="1"/>
        <v>2.2530329289428077</v>
      </c>
      <c r="M5" s="165">
        <f t="shared" si="1"/>
        <v>2.4263431542461005</v>
      </c>
      <c r="N5" s="165">
        <f t="shared" si="1"/>
        <v>2.2530329289428077</v>
      </c>
      <c r="O5" s="165">
        <f t="shared" si="1"/>
        <v>3.4662045060658579</v>
      </c>
      <c r="P5" s="165">
        <f t="shared" si="1"/>
        <v>2.5996533795493932</v>
      </c>
      <c r="Q5" s="165">
        <f t="shared" si="1"/>
        <v>2.772963604852686</v>
      </c>
      <c r="R5" s="165">
        <f t="shared" si="1"/>
        <v>3.2928942807625647</v>
      </c>
      <c r="S5" s="165">
        <f t="shared" si="1"/>
        <v>8.6655112651646444</v>
      </c>
      <c r="T5" s="165">
        <f t="shared" si="1"/>
        <v>30.502599653379548</v>
      </c>
      <c r="U5" s="165">
        <f t="shared" si="1"/>
        <v>37.088388214904676</v>
      </c>
      <c r="V5" s="164"/>
    </row>
    <row r="6" spans="1:22" ht="15" customHeight="1" x14ac:dyDescent="0.15">
      <c r="A6" s="125" t="s">
        <v>459</v>
      </c>
      <c r="B6" s="125" t="s">
        <v>486</v>
      </c>
      <c r="C6" s="135" t="s">
        <v>339</v>
      </c>
      <c r="D6" s="128">
        <f>D72</f>
        <v>518</v>
      </c>
      <c r="E6" s="139">
        <f t="shared" ref="E6:H9" si="2">IF($D6=0,0,E72/$D6*100)</f>
        <v>55.019305019305023</v>
      </c>
      <c r="F6" s="139">
        <f t="shared" si="2"/>
        <v>33.590733590733592</v>
      </c>
      <c r="G6" s="139">
        <f t="shared" si="2"/>
        <v>6.563706563706563</v>
      </c>
      <c r="H6" s="139">
        <f t="shared" si="2"/>
        <v>4.8262548262548259</v>
      </c>
      <c r="I6" s="162">
        <f>I72</f>
        <v>518</v>
      </c>
      <c r="J6" s="166">
        <f t="shared" ref="J6:U9" si="3">IF($I6=0,0,J72/$I6*100)</f>
        <v>1.7374517374517375</v>
      </c>
      <c r="K6" s="166">
        <f t="shared" si="3"/>
        <v>2.5096525096525095</v>
      </c>
      <c r="L6" s="166">
        <f t="shared" si="3"/>
        <v>2.1235521235521233</v>
      </c>
      <c r="M6" s="166">
        <f t="shared" si="3"/>
        <v>2.5096525096525095</v>
      </c>
      <c r="N6" s="166">
        <f t="shared" si="3"/>
        <v>2.1235521235521233</v>
      </c>
      <c r="O6" s="166">
        <f t="shared" si="3"/>
        <v>3.4749034749034751</v>
      </c>
      <c r="P6" s="166">
        <f t="shared" si="3"/>
        <v>2.8957528957528957</v>
      </c>
      <c r="Q6" s="166">
        <f t="shared" si="3"/>
        <v>2.7027027027027026</v>
      </c>
      <c r="R6" s="78">
        <f t="shared" si="3"/>
        <v>3.4749034749034751</v>
      </c>
      <c r="S6" s="78">
        <f t="shared" si="3"/>
        <v>8.301158301158301</v>
      </c>
      <c r="T6" s="78">
        <f t="shared" si="3"/>
        <v>31.081081081081081</v>
      </c>
      <c r="U6" s="78">
        <f t="shared" si="3"/>
        <v>37.065637065637063</v>
      </c>
      <c r="V6" s="167">
        <v>80.075587049938534</v>
      </c>
    </row>
    <row r="7" spans="1:22" ht="15" customHeight="1" x14ac:dyDescent="0.15">
      <c r="A7" s="129"/>
      <c r="B7" s="125"/>
      <c r="C7" s="129" t="s">
        <v>340</v>
      </c>
      <c r="D7" s="143">
        <f>D73</f>
        <v>32</v>
      </c>
      <c r="E7" s="142">
        <f t="shared" si="2"/>
        <v>50</v>
      </c>
      <c r="F7" s="142">
        <f t="shared" si="2"/>
        <v>37.5</v>
      </c>
      <c r="G7" s="142">
        <f t="shared" si="2"/>
        <v>9.375</v>
      </c>
      <c r="H7" s="142">
        <f t="shared" si="2"/>
        <v>3.125</v>
      </c>
      <c r="I7" s="168">
        <f>I73</f>
        <v>32</v>
      </c>
      <c r="J7" s="169">
        <f t="shared" si="3"/>
        <v>6.25</v>
      </c>
      <c r="K7" s="169">
        <f t="shared" si="3"/>
        <v>6.25</v>
      </c>
      <c r="L7" s="169">
        <f t="shared" si="3"/>
        <v>3.125</v>
      </c>
      <c r="M7" s="169">
        <f t="shared" si="3"/>
        <v>3.125</v>
      </c>
      <c r="N7" s="169">
        <f t="shared" si="3"/>
        <v>6.25</v>
      </c>
      <c r="O7" s="169">
        <f t="shared" si="3"/>
        <v>6.25</v>
      </c>
      <c r="P7" s="169">
        <f t="shared" si="3"/>
        <v>0</v>
      </c>
      <c r="Q7" s="169">
        <f t="shared" si="3"/>
        <v>0</v>
      </c>
      <c r="R7" s="80">
        <f t="shared" si="3"/>
        <v>3.125</v>
      </c>
      <c r="S7" s="80">
        <f t="shared" si="3"/>
        <v>12.5</v>
      </c>
      <c r="T7" s="80">
        <f t="shared" si="3"/>
        <v>21.875</v>
      </c>
      <c r="U7" s="80">
        <f t="shared" si="3"/>
        <v>31.25</v>
      </c>
      <c r="V7" s="170">
        <v>66.015880568700339</v>
      </c>
    </row>
    <row r="8" spans="1:22" ht="15" customHeight="1" x14ac:dyDescent="0.15">
      <c r="A8" s="125"/>
      <c r="B8" s="129"/>
      <c r="C8" s="129" t="s">
        <v>341</v>
      </c>
      <c r="D8" s="143">
        <f>D74</f>
        <v>14</v>
      </c>
      <c r="E8" s="142">
        <f t="shared" si="2"/>
        <v>50</v>
      </c>
      <c r="F8" s="142">
        <f t="shared" si="2"/>
        <v>42.857142857142854</v>
      </c>
      <c r="G8" s="142">
        <f t="shared" si="2"/>
        <v>0</v>
      </c>
      <c r="H8" s="142">
        <f t="shared" si="2"/>
        <v>7.1428571428571423</v>
      </c>
      <c r="I8" s="168">
        <f>I74</f>
        <v>14</v>
      </c>
      <c r="J8" s="169">
        <f t="shared" si="3"/>
        <v>0</v>
      </c>
      <c r="K8" s="169">
        <f t="shared" si="3"/>
        <v>0</v>
      </c>
      <c r="L8" s="169">
        <f t="shared" si="3"/>
        <v>7.1428571428571423</v>
      </c>
      <c r="M8" s="169">
        <f t="shared" si="3"/>
        <v>0</v>
      </c>
      <c r="N8" s="169">
        <f t="shared" si="3"/>
        <v>0</v>
      </c>
      <c r="O8" s="169">
        <f t="shared" si="3"/>
        <v>0</v>
      </c>
      <c r="P8" s="169">
        <f t="shared" si="3"/>
        <v>0</v>
      </c>
      <c r="Q8" s="169">
        <f t="shared" si="3"/>
        <v>7.1428571428571423</v>
      </c>
      <c r="R8" s="80">
        <f t="shared" si="3"/>
        <v>0</v>
      </c>
      <c r="S8" s="80">
        <f t="shared" si="3"/>
        <v>21.428571428571427</v>
      </c>
      <c r="T8" s="80">
        <f t="shared" si="3"/>
        <v>21.428571428571427</v>
      </c>
      <c r="U8" s="80">
        <f t="shared" si="3"/>
        <v>42.857142857142854</v>
      </c>
      <c r="V8" s="170">
        <v>85.023974069270579</v>
      </c>
    </row>
    <row r="9" spans="1:22" ht="15" customHeight="1" x14ac:dyDescent="0.15">
      <c r="A9" s="125"/>
      <c r="B9" s="145"/>
      <c r="C9" s="130" t="s">
        <v>332</v>
      </c>
      <c r="D9" s="147">
        <f>D75</f>
        <v>13</v>
      </c>
      <c r="E9" s="133">
        <f t="shared" si="2"/>
        <v>84.615384615384613</v>
      </c>
      <c r="F9" s="133">
        <f t="shared" si="2"/>
        <v>7.6923076923076925</v>
      </c>
      <c r="G9" s="133">
        <f t="shared" si="2"/>
        <v>7.6923076923076925</v>
      </c>
      <c r="H9" s="133">
        <f t="shared" si="2"/>
        <v>0</v>
      </c>
      <c r="I9" s="171">
        <f>I75</f>
        <v>13</v>
      </c>
      <c r="J9" s="165">
        <f t="shared" si="3"/>
        <v>7.6923076923076925</v>
      </c>
      <c r="K9" s="165">
        <f t="shared" si="3"/>
        <v>0</v>
      </c>
      <c r="L9" s="165">
        <f t="shared" si="3"/>
        <v>0</v>
      </c>
      <c r="M9" s="165">
        <f t="shared" si="3"/>
        <v>0</v>
      </c>
      <c r="N9" s="165">
        <f t="shared" si="3"/>
        <v>0</v>
      </c>
      <c r="O9" s="165">
        <f t="shared" si="3"/>
        <v>0</v>
      </c>
      <c r="P9" s="165">
        <f t="shared" si="3"/>
        <v>0</v>
      </c>
      <c r="Q9" s="165">
        <f t="shared" si="3"/>
        <v>7.6923076923076925</v>
      </c>
      <c r="R9" s="165">
        <f t="shared" si="3"/>
        <v>0</v>
      </c>
      <c r="S9" s="165">
        <f t="shared" si="3"/>
        <v>0</v>
      </c>
      <c r="T9" s="165">
        <f t="shared" si="3"/>
        <v>38.461538461538467</v>
      </c>
      <c r="U9" s="165">
        <f t="shared" si="3"/>
        <v>46.153846153846153</v>
      </c>
      <c r="V9" s="164">
        <v>83.403042414102927</v>
      </c>
    </row>
    <row r="10" spans="1:22" ht="15" customHeight="1" x14ac:dyDescent="0.15">
      <c r="A10" s="125"/>
      <c r="B10" s="125" t="s">
        <v>342</v>
      </c>
      <c r="C10" s="126" t="s">
        <v>335</v>
      </c>
      <c r="D10" s="128">
        <f>D76</f>
        <v>57</v>
      </c>
      <c r="E10" s="128">
        <f>E76</f>
        <v>26</v>
      </c>
      <c r="F10" s="128">
        <f>F76</f>
        <v>18</v>
      </c>
      <c r="G10" s="128">
        <f>G76</f>
        <v>6</v>
      </c>
      <c r="H10" s="128">
        <f>H76</f>
        <v>7</v>
      </c>
      <c r="I10" s="162">
        <f t="shared" ref="I10:U10" si="4">I76</f>
        <v>57</v>
      </c>
      <c r="J10" s="162">
        <f t="shared" si="4"/>
        <v>2</v>
      </c>
      <c r="K10" s="162">
        <f t="shared" si="4"/>
        <v>0</v>
      </c>
      <c r="L10" s="162">
        <f t="shared" si="4"/>
        <v>1</v>
      </c>
      <c r="M10" s="162">
        <f t="shared" si="4"/>
        <v>1</v>
      </c>
      <c r="N10" s="162">
        <f t="shared" si="4"/>
        <v>1</v>
      </c>
      <c r="O10" s="162">
        <f t="shared" si="4"/>
        <v>3</v>
      </c>
      <c r="P10" s="162">
        <f t="shared" si="4"/>
        <v>3</v>
      </c>
      <c r="Q10" s="162">
        <f t="shared" si="4"/>
        <v>2</v>
      </c>
      <c r="R10" s="162">
        <f t="shared" si="4"/>
        <v>3</v>
      </c>
      <c r="S10" s="162">
        <f t="shared" si="4"/>
        <v>5</v>
      </c>
      <c r="T10" s="162">
        <f t="shared" si="4"/>
        <v>13</v>
      </c>
      <c r="U10" s="162">
        <f t="shared" si="4"/>
        <v>23</v>
      </c>
      <c r="V10" s="163">
        <v>77.887580848223635</v>
      </c>
    </row>
    <row r="11" spans="1:22" ht="15" customHeight="1" x14ac:dyDescent="0.15">
      <c r="A11" s="125"/>
      <c r="B11" s="125" t="s">
        <v>343</v>
      </c>
      <c r="C11" s="130"/>
      <c r="D11" s="134">
        <f>IF(SUM(E11:H11)&gt;100,"－",SUM(E11:H11))</f>
        <v>99.999999999999986</v>
      </c>
      <c r="E11" s="133">
        <f>E10/$D10*100</f>
        <v>45.614035087719294</v>
      </c>
      <c r="F11" s="133">
        <f>F10/$D10*100</f>
        <v>31.578947368421051</v>
      </c>
      <c r="G11" s="133">
        <f>G10/$D10*100</f>
        <v>10.526315789473683</v>
      </c>
      <c r="H11" s="133">
        <f>H10/$D10*100</f>
        <v>12.280701754385964</v>
      </c>
      <c r="I11" s="164">
        <f>IF(SUM(J11:U11)&gt;100,"－",SUM(J11:U11))</f>
        <v>99.999999999999986</v>
      </c>
      <c r="J11" s="165">
        <f t="shared" ref="J11:U11" si="5">J10/$I10*100</f>
        <v>3.5087719298245612</v>
      </c>
      <c r="K11" s="165">
        <f t="shared" si="5"/>
        <v>0</v>
      </c>
      <c r="L11" s="165">
        <f t="shared" si="5"/>
        <v>1.7543859649122806</v>
      </c>
      <c r="M11" s="165">
        <f t="shared" si="5"/>
        <v>1.7543859649122806</v>
      </c>
      <c r="N11" s="165">
        <f t="shared" si="5"/>
        <v>1.7543859649122806</v>
      </c>
      <c r="O11" s="165">
        <f t="shared" si="5"/>
        <v>5.2631578947368416</v>
      </c>
      <c r="P11" s="165">
        <f t="shared" si="5"/>
        <v>5.2631578947368416</v>
      </c>
      <c r="Q11" s="165">
        <f t="shared" si="5"/>
        <v>3.5087719298245612</v>
      </c>
      <c r="R11" s="165">
        <f t="shared" si="5"/>
        <v>5.2631578947368416</v>
      </c>
      <c r="S11" s="165">
        <f t="shared" si="5"/>
        <v>8.7719298245614024</v>
      </c>
      <c r="T11" s="165">
        <f t="shared" si="5"/>
        <v>22.807017543859647</v>
      </c>
      <c r="U11" s="165">
        <f t="shared" si="5"/>
        <v>40.350877192982452</v>
      </c>
      <c r="V11" s="164"/>
    </row>
    <row r="12" spans="1:22" ht="15" customHeight="1" x14ac:dyDescent="0.15">
      <c r="A12" s="125"/>
      <c r="B12" s="125" t="s">
        <v>487</v>
      </c>
      <c r="C12" s="135" t="s">
        <v>339</v>
      </c>
      <c r="D12" s="128">
        <f>D78</f>
        <v>45</v>
      </c>
      <c r="E12" s="139">
        <f t="shared" ref="E12:H15" si="6">IF($D12=0,0,E78/$D12*100)</f>
        <v>46.666666666666664</v>
      </c>
      <c r="F12" s="139">
        <f t="shared" si="6"/>
        <v>28.888888888888886</v>
      </c>
      <c r="G12" s="139">
        <f t="shared" si="6"/>
        <v>13.333333333333334</v>
      </c>
      <c r="H12" s="139">
        <f t="shared" si="6"/>
        <v>11.111111111111111</v>
      </c>
      <c r="I12" s="162">
        <f>I78</f>
        <v>45</v>
      </c>
      <c r="J12" s="166">
        <f t="shared" ref="J12:U15" si="7">IF($I12=0,0,J78/$I12*100)</f>
        <v>4.4444444444444446</v>
      </c>
      <c r="K12" s="166">
        <f t="shared" si="7"/>
        <v>0</v>
      </c>
      <c r="L12" s="166">
        <f t="shared" si="7"/>
        <v>2.2222222222222223</v>
      </c>
      <c r="M12" s="166">
        <f t="shared" si="7"/>
        <v>0</v>
      </c>
      <c r="N12" s="166">
        <f t="shared" si="7"/>
        <v>2.2222222222222223</v>
      </c>
      <c r="O12" s="166">
        <f t="shared" si="7"/>
        <v>6.666666666666667</v>
      </c>
      <c r="P12" s="166">
        <f t="shared" si="7"/>
        <v>4.4444444444444446</v>
      </c>
      <c r="Q12" s="166">
        <f t="shared" si="7"/>
        <v>2.2222222222222223</v>
      </c>
      <c r="R12" s="166">
        <f t="shared" si="7"/>
        <v>4.4444444444444446</v>
      </c>
      <c r="S12" s="166">
        <f t="shared" si="7"/>
        <v>11.111111111111111</v>
      </c>
      <c r="T12" s="166">
        <f t="shared" si="7"/>
        <v>22.222222222222221</v>
      </c>
      <c r="U12" s="166">
        <f t="shared" si="7"/>
        <v>40</v>
      </c>
      <c r="V12" s="163">
        <v>77.203232320338074</v>
      </c>
    </row>
    <row r="13" spans="1:22" ht="15" customHeight="1" x14ac:dyDescent="0.15">
      <c r="A13" s="125"/>
      <c r="B13" s="125"/>
      <c r="C13" s="129" t="s">
        <v>340</v>
      </c>
      <c r="D13" s="143">
        <f>D79</f>
        <v>4</v>
      </c>
      <c r="E13" s="142">
        <f t="shared" si="6"/>
        <v>75</v>
      </c>
      <c r="F13" s="142">
        <f t="shared" si="6"/>
        <v>25</v>
      </c>
      <c r="G13" s="142">
        <f t="shared" si="6"/>
        <v>0</v>
      </c>
      <c r="H13" s="142">
        <f t="shared" si="6"/>
        <v>0</v>
      </c>
      <c r="I13" s="168">
        <f>I79</f>
        <v>4</v>
      </c>
      <c r="J13" s="169">
        <f t="shared" si="7"/>
        <v>0</v>
      </c>
      <c r="K13" s="169">
        <f t="shared" si="7"/>
        <v>0</v>
      </c>
      <c r="L13" s="169">
        <f t="shared" si="7"/>
        <v>0</v>
      </c>
      <c r="M13" s="169">
        <f t="shared" si="7"/>
        <v>0</v>
      </c>
      <c r="N13" s="169">
        <f t="shared" si="7"/>
        <v>0</v>
      </c>
      <c r="O13" s="169">
        <f t="shared" si="7"/>
        <v>0</v>
      </c>
      <c r="P13" s="169">
        <f t="shared" si="7"/>
        <v>0</v>
      </c>
      <c r="Q13" s="169">
        <f t="shared" si="7"/>
        <v>0</v>
      </c>
      <c r="R13" s="169">
        <f t="shared" si="7"/>
        <v>25</v>
      </c>
      <c r="S13" s="169">
        <f t="shared" si="7"/>
        <v>0</v>
      </c>
      <c r="T13" s="169">
        <f t="shared" si="7"/>
        <v>25</v>
      </c>
      <c r="U13" s="169">
        <f t="shared" si="7"/>
        <v>50</v>
      </c>
      <c r="V13" s="172">
        <v>92.857142857142861</v>
      </c>
    </row>
    <row r="14" spans="1:22" ht="15" customHeight="1" x14ac:dyDescent="0.15">
      <c r="A14" s="125"/>
      <c r="B14" s="129"/>
      <c r="C14" s="129" t="s">
        <v>341</v>
      </c>
      <c r="D14" s="143">
        <f>D80</f>
        <v>5</v>
      </c>
      <c r="E14" s="142">
        <f t="shared" si="6"/>
        <v>20</v>
      </c>
      <c r="F14" s="142">
        <f t="shared" si="6"/>
        <v>80</v>
      </c>
      <c r="G14" s="142">
        <f t="shared" si="6"/>
        <v>0</v>
      </c>
      <c r="H14" s="142">
        <f t="shared" si="6"/>
        <v>0</v>
      </c>
      <c r="I14" s="168">
        <f>I80</f>
        <v>5</v>
      </c>
      <c r="J14" s="169">
        <f t="shared" si="7"/>
        <v>0</v>
      </c>
      <c r="K14" s="169">
        <f t="shared" si="7"/>
        <v>0</v>
      </c>
      <c r="L14" s="169">
        <f t="shared" si="7"/>
        <v>0</v>
      </c>
      <c r="M14" s="169">
        <f t="shared" si="7"/>
        <v>20</v>
      </c>
      <c r="N14" s="169">
        <f t="shared" si="7"/>
        <v>0</v>
      </c>
      <c r="O14" s="169">
        <f t="shared" si="7"/>
        <v>0</v>
      </c>
      <c r="P14" s="169">
        <f t="shared" si="7"/>
        <v>20</v>
      </c>
      <c r="Q14" s="169">
        <f t="shared" si="7"/>
        <v>20</v>
      </c>
      <c r="R14" s="169">
        <f t="shared" si="7"/>
        <v>0</v>
      </c>
      <c r="S14" s="169">
        <f t="shared" si="7"/>
        <v>0</v>
      </c>
      <c r="T14" s="169">
        <f t="shared" si="7"/>
        <v>40</v>
      </c>
      <c r="U14" s="169">
        <f t="shared" si="7"/>
        <v>0</v>
      </c>
      <c r="V14" s="172">
        <v>75.595238095238102</v>
      </c>
    </row>
    <row r="15" spans="1:22" ht="15" customHeight="1" x14ac:dyDescent="0.15">
      <c r="A15" s="125"/>
      <c r="B15" s="145"/>
      <c r="C15" s="130" t="s">
        <v>332</v>
      </c>
      <c r="D15" s="147">
        <f>D81</f>
        <v>3</v>
      </c>
      <c r="E15" s="133">
        <f t="shared" si="6"/>
        <v>33.333333333333329</v>
      </c>
      <c r="F15" s="133">
        <f t="shared" si="6"/>
        <v>0</v>
      </c>
      <c r="G15" s="133">
        <f t="shared" si="6"/>
        <v>0</v>
      </c>
      <c r="H15" s="133">
        <f t="shared" si="6"/>
        <v>66.666666666666657</v>
      </c>
      <c r="I15" s="171">
        <f>I81</f>
        <v>3</v>
      </c>
      <c r="J15" s="165">
        <f t="shared" si="7"/>
        <v>0</v>
      </c>
      <c r="K15" s="165">
        <f t="shared" si="7"/>
        <v>0</v>
      </c>
      <c r="L15" s="165">
        <f t="shared" si="7"/>
        <v>0</v>
      </c>
      <c r="M15" s="165">
        <f t="shared" si="7"/>
        <v>0</v>
      </c>
      <c r="N15" s="165">
        <f t="shared" si="7"/>
        <v>0</v>
      </c>
      <c r="O15" s="165">
        <f t="shared" si="7"/>
        <v>0</v>
      </c>
      <c r="P15" s="165">
        <f t="shared" si="7"/>
        <v>0</v>
      </c>
      <c r="Q15" s="165">
        <f t="shared" si="7"/>
        <v>0</v>
      </c>
      <c r="R15" s="165">
        <f t="shared" si="7"/>
        <v>0</v>
      </c>
      <c r="S15" s="165">
        <f t="shared" si="7"/>
        <v>0</v>
      </c>
      <c r="T15" s="165">
        <f t="shared" si="7"/>
        <v>0</v>
      </c>
      <c r="U15" s="165">
        <f t="shared" si="7"/>
        <v>100</v>
      </c>
      <c r="V15" s="164" t="s">
        <v>488</v>
      </c>
    </row>
    <row r="16" spans="1:22" ht="15" customHeight="1" x14ac:dyDescent="0.15">
      <c r="A16" s="125"/>
      <c r="B16" s="125" t="s">
        <v>345</v>
      </c>
      <c r="C16" s="126" t="s">
        <v>335</v>
      </c>
      <c r="D16" s="128">
        <f>D82</f>
        <v>503</v>
      </c>
      <c r="E16" s="128">
        <f>E82</f>
        <v>106</v>
      </c>
      <c r="F16" s="128">
        <f>F82</f>
        <v>254</v>
      </c>
      <c r="G16" s="128">
        <f>G82</f>
        <v>71</v>
      </c>
      <c r="H16" s="128">
        <f>H82</f>
        <v>72</v>
      </c>
      <c r="I16" s="162">
        <f t="shared" ref="I16:U16" si="8">I82</f>
        <v>503</v>
      </c>
      <c r="J16" s="162">
        <f t="shared" si="8"/>
        <v>32</v>
      </c>
      <c r="K16" s="162">
        <f t="shared" si="8"/>
        <v>37</v>
      </c>
      <c r="L16" s="162">
        <f t="shared" si="8"/>
        <v>40</v>
      </c>
      <c r="M16" s="162">
        <f t="shared" si="8"/>
        <v>41</v>
      </c>
      <c r="N16" s="162">
        <f t="shared" si="8"/>
        <v>30</v>
      </c>
      <c r="O16" s="162">
        <f t="shared" si="8"/>
        <v>43</v>
      </c>
      <c r="P16" s="162">
        <f t="shared" si="8"/>
        <v>31</v>
      </c>
      <c r="Q16" s="162">
        <f t="shared" si="8"/>
        <v>27</v>
      </c>
      <c r="R16" s="162">
        <f t="shared" si="8"/>
        <v>37</v>
      </c>
      <c r="S16" s="162">
        <f t="shared" si="8"/>
        <v>46</v>
      </c>
      <c r="T16" s="162">
        <f t="shared" si="8"/>
        <v>41</v>
      </c>
      <c r="U16" s="162">
        <f t="shared" si="8"/>
        <v>98</v>
      </c>
      <c r="V16" s="163">
        <v>55.338192535299832</v>
      </c>
    </row>
    <row r="17" spans="1:22" ht="15" customHeight="1" x14ac:dyDescent="0.15">
      <c r="A17" s="125"/>
      <c r="B17" s="125"/>
      <c r="C17" s="130"/>
      <c r="D17" s="134">
        <f>IF(SUM(E17:H17)&gt;100,"－",SUM(E17:H17))</f>
        <v>100</v>
      </c>
      <c r="E17" s="133">
        <f>E16/$D16*100</f>
        <v>21.07355864811133</v>
      </c>
      <c r="F17" s="133">
        <f>F16/$D16*100</f>
        <v>50.497017892644138</v>
      </c>
      <c r="G17" s="133">
        <f>G16/$D16*100</f>
        <v>14.115308151093439</v>
      </c>
      <c r="H17" s="133">
        <f>H16/$D16*100</f>
        <v>14.314115308151093</v>
      </c>
      <c r="I17" s="164">
        <f>IF(SUM(J17:U17)&gt;100,"－",SUM(J17:U17))</f>
        <v>99.999999999999986</v>
      </c>
      <c r="J17" s="165">
        <f t="shared" ref="J17:U17" si="9">J16/$I16*100</f>
        <v>6.3618290258449299</v>
      </c>
      <c r="K17" s="165">
        <f t="shared" si="9"/>
        <v>7.3558648111332001</v>
      </c>
      <c r="L17" s="165">
        <f t="shared" si="9"/>
        <v>7.9522862823061633</v>
      </c>
      <c r="M17" s="165">
        <f t="shared" si="9"/>
        <v>8.1510934393638177</v>
      </c>
      <c r="N17" s="165">
        <f t="shared" si="9"/>
        <v>5.964214711729622</v>
      </c>
      <c r="O17" s="165">
        <f t="shared" si="9"/>
        <v>8.5487077534791247</v>
      </c>
      <c r="P17" s="165">
        <f t="shared" si="9"/>
        <v>6.1630218687872764</v>
      </c>
      <c r="Q17" s="165">
        <f t="shared" si="9"/>
        <v>5.3677932405566597</v>
      </c>
      <c r="R17" s="165">
        <f t="shared" si="9"/>
        <v>7.3558648111332001</v>
      </c>
      <c r="S17" s="165">
        <f t="shared" si="9"/>
        <v>9.1451292246520879</v>
      </c>
      <c r="T17" s="165">
        <f t="shared" si="9"/>
        <v>8.1510934393638177</v>
      </c>
      <c r="U17" s="165">
        <f t="shared" si="9"/>
        <v>19.483101391650099</v>
      </c>
      <c r="V17" s="164"/>
    </row>
    <row r="18" spans="1:22" ht="15" customHeight="1" x14ac:dyDescent="0.15">
      <c r="A18" s="125"/>
      <c r="B18" s="125" t="s">
        <v>489</v>
      </c>
      <c r="C18" s="135" t="s">
        <v>339</v>
      </c>
      <c r="D18" s="128">
        <f>D84</f>
        <v>473</v>
      </c>
      <c r="E18" s="139">
        <f t="shared" ref="E18:H21" si="10">IF($D18=0,0,E84/$D18*100)</f>
        <v>21.141649048625794</v>
      </c>
      <c r="F18" s="297">
        <f t="shared" si="10"/>
        <v>65.327695560253702</v>
      </c>
      <c r="G18" s="298"/>
      <c r="H18" s="139">
        <f t="shared" si="10"/>
        <v>13.530655391120508</v>
      </c>
      <c r="I18" s="162">
        <f>I84</f>
        <v>473</v>
      </c>
      <c r="J18" s="173">
        <f t="shared" ref="J18:U21" si="11">IF($I18=0,0,J84/$I18*100)</f>
        <v>5.4968287526427062</v>
      </c>
      <c r="K18" s="173">
        <f t="shared" si="11"/>
        <v>7.6109936575052854</v>
      </c>
      <c r="L18" s="173">
        <f t="shared" si="11"/>
        <v>8.456659619450317</v>
      </c>
      <c r="M18" s="173">
        <f t="shared" si="11"/>
        <v>8.2452431289640593</v>
      </c>
      <c r="N18" s="173">
        <f t="shared" si="11"/>
        <v>5.7082452431289639</v>
      </c>
      <c r="O18" s="173">
        <f t="shared" si="11"/>
        <v>8.8794926004228341</v>
      </c>
      <c r="P18" s="173">
        <f t="shared" si="11"/>
        <v>6.5539112050739963</v>
      </c>
      <c r="Q18" s="173">
        <f t="shared" si="11"/>
        <v>5.7082452431289639</v>
      </c>
      <c r="R18" s="173">
        <f t="shared" si="11"/>
        <v>7.1881606765327692</v>
      </c>
      <c r="S18" s="173">
        <f t="shared" si="11"/>
        <v>9.7251585623678647</v>
      </c>
      <c r="T18" s="173">
        <f t="shared" si="11"/>
        <v>8.2452431289640593</v>
      </c>
      <c r="U18" s="166">
        <f t="shared" si="11"/>
        <v>18.181818181818183</v>
      </c>
      <c r="V18" s="163">
        <v>55.925763042302535</v>
      </c>
    </row>
    <row r="19" spans="1:22" ht="15" customHeight="1" x14ac:dyDescent="0.15">
      <c r="A19" s="125"/>
      <c r="B19" s="125"/>
      <c r="C19" s="129" t="s">
        <v>340</v>
      </c>
      <c r="D19" s="143">
        <f>D85</f>
        <v>16</v>
      </c>
      <c r="E19" s="142">
        <f t="shared" si="10"/>
        <v>18.75</v>
      </c>
      <c r="F19" s="299">
        <f t="shared" si="10"/>
        <v>62.5</v>
      </c>
      <c r="G19" s="300"/>
      <c r="H19" s="142">
        <f t="shared" si="10"/>
        <v>18.75</v>
      </c>
      <c r="I19" s="168">
        <f>I85</f>
        <v>16</v>
      </c>
      <c r="J19" s="174">
        <f t="shared" si="11"/>
        <v>18.75</v>
      </c>
      <c r="K19" s="174">
        <f t="shared" si="11"/>
        <v>6.25</v>
      </c>
      <c r="L19" s="169">
        <f t="shared" si="11"/>
        <v>0</v>
      </c>
      <c r="M19" s="174">
        <f t="shared" si="11"/>
        <v>6.25</v>
      </c>
      <c r="N19" s="174">
        <f t="shared" si="11"/>
        <v>18.75</v>
      </c>
      <c r="O19" s="174">
        <f t="shared" si="11"/>
        <v>6.25</v>
      </c>
      <c r="P19" s="169">
        <f t="shared" si="11"/>
        <v>0</v>
      </c>
      <c r="Q19" s="169">
        <f t="shared" si="11"/>
        <v>0</v>
      </c>
      <c r="R19" s="174">
        <f t="shared" si="11"/>
        <v>6.25</v>
      </c>
      <c r="S19" s="169">
        <f t="shared" si="11"/>
        <v>0</v>
      </c>
      <c r="T19" s="174">
        <f t="shared" si="11"/>
        <v>12.5</v>
      </c>
      <c r="U19" s="169">
        <f t="shared" si="11"/>
        <v>25</v>
      </c>
      <c r="V19" s="172">
        <v>44.663893607348179</v>
      </c>
    </row>
    <row r="20" spans="1:22" ht="15" customHeight="1" x14ac:dyDescent="0.15">
      <c r="A20" s="125"/>
      <c r="B20" s="129"/>
      <c r="C20" s="129" t="s">
        <v>341</v>
      </c>
      <c r="D20" s="143">
        <f>D86</f>
        <v>7</v>
      </c>
      <c r="E20" s="142">
        <f t="shared" si="10"/>
        <v>14.285714285714285</v>
      </c>
      <c r="F20" s="299">
        <f t="shared" si="10"/>
        <v>57.142857142857139</v>
      </c>
      <c r="G20" s="300"/>
      <c r="H20" s="142">
        <f t="shared" si="10"/>
        <v>28.571428571428569</v>
      </c>
      <c r="I20" s="168">
        <f>I86</f>
        <v>7</v>
      </c>
      <c r="J20" s="174">
        <f t="shared" si="11"/>
        <v>14.285714285714285</v>
      </c>
      <c r="K20" s="169">
        <f t="shared" si="11"/>
        <v>0</v>
      </c>
      <c r="L20" s="169">
        <f t="shared" si="11"/>
        <v>0</v>
      </c>
      <c r="M20" s="169">
        <f t="shared" si="11"/>
        <v>0</v>
      </c>
      <c r="N20" s="169">
        <f t="shared" si="11"/>
        <v>0</v>
      </c>
      <c r="O20" s="169">
        <f t="shared" si="11"/>
        <v>0</v>
      </c>
      <c r="P20" s="169">
        <f t="shared" si="11"/>
        <v>0</v>
      </c>
      <c r="Q20" s="169">
        <f t="shared" si="11"/>
        <v>0</v>
      </c>
      <c r="R20" s="174">
        <f t="shared" si="11"/>
        <v>28.571428571428569</v>
      </c>
      <c r="S20" s="169">
        <f t="shared" si="11"/>
        <v>0</v>
      </c>
      <c r="T20" s="169">
        <f t="shared" si="11"/>
        <v>0</v>
      </c>
      <c r="U20" s="169">
        <f t="shared" si="11"/>
        <v>57.142857142857139</v>
      </c>
      <c r="V20" s="170">
        <v>60.185185185185183</v>
      </c>
    </row>
    <row r="21" spans="1:22" ht="15" customHeight="1" x14ac:dyDescent="0.15">
      <c r="A21" s="125"/>
      <c r="B21" s="145"/>
      <c r="C21" s="130" t="s">
        <v>332</v>
      </c>
      <c r="D21" s="147">
        <f>D87</f>
        <v>7</v>
      </c>
      <c r="E21" s="133">
        <f t="shared" si="10"/>
        <v>28.571428571428569</v>
      </c>
      <c r="F21" s="295">
        <f t="shared" si="10"/>
        <v>28.571428571428569</v>
      </c>
      <c r="G21" s="296"/>
      <c r="H21" s="133">
        <f t="shared" si="10"/>
        <v>42.857142857142854</v>
      </c>
      <c r="I21" s="171">
        <f>I87</f>
        <v>7</v>
      </c>
      <c r="J21" s="165">
        <f t="shared" si="11"/>
        <v>28.571428571428569</v>
      </c>
      <c r="K21" s="165">
        <f t="shared" si="11"/>
        <v>0</v>
      </c>
      <c r="L21" s="165">
        <f t="shared" si="11"/>
        <v>0</v>
      </c>
      <c r="M21" s="165">
        <f t="shared" si="11"/>
        <v>14.285714285714285</v>
      </c>
      <c r="N21" s="165">
        <f t="shared" si="11"/>
        <v>0</v>
      </c>
      <c r="O21" s="165">
        <f t="shared" si="11"/>
        <v>0</v>
      </c>
      <c r="P21" s="165">
        <f t="shared" si="11"/>
        <v>0</v>
      </c>
      <c r="Q21" s="165">
        <f t="shared" si="11"/>
        <v>0</v>
      </c>
      <c r="R21" s="165">
        <f t="shared" si="11"/>
        <v>0</v>
      </c>
      <c r="S21" s="165">
        <f t="shared" si="11"/>
        <v>0</v>
      </c>
      <c r="T21" s="165">
        <f t="shared" si="11"/>
        <v>0</v>
      </c>
      <c r="U21" s="165">
        <f t="shared" si="11"/>
        <v>57.142857142857139</v>
      </c>
      <c r="V21" s="164">
        <v>17.391800193875806</v>
      </c>
    </row>
    <row r="22" spans="1:22" ht="15" customHeight="1" x14ac:dyDescent="0.15">
      <c r="A22" s="124" t="s">
        <v>490</v>
      </c>
      <c r="B22" s="125" t="s">
        <v>334</v>
      </c>
      <c r="C22" s="126" t="s">
        <v>335</v>
      </c>
      <c r="D22" s="128">
        <f>D76</f>
        <v>57</v>
      </c>
      <c r="E22" s="128">
        <f>E76</f>
        <v>26</v>
      </c>
      <c r="F22" s="128">
        <f>F76</f>
        <v>18</v>
      </c>
      <c r="G22" s="128">
        <f>G76</f>
        <v>6</v>
      </c>
      <c r="H22" s="128">
        <f>H76</f>
        <v>7</v>
      </c>
      <c r="I22" s="128">
        <f t="shared" ref="I22:U22" si="12">I88</f>
        <v>577</v>
      </c>
      <c r="J22" s="128">
        <f t="shared" si="12"/>
        <v>12</v>
      </c>
      <c r="K22" s="128">
        <f t="shared" si="12"/>
        <v>15</v>
      </c>
      <c r="L22" s="128">
        <f t="shared" si="12"/>
        <v>13</v>
      </c>
      <c r="M22" s="128">
        <f t="shared" si="12"/>
        <v>14</v>
      </c>
      <c r="N22" s="128">
        <f t="shared" si="12"/>
        <v>13</v>
      </c>
      <c r="O22" s="128">
        <f t="shared" si="12"/>
        <v>20</v>
      </c>
      <c r="P22" s="128">
        <f t="shared" si="12"/>
        <v>15</v>
      </c>
      <c r="Q22" s="128">
        <f t="shared" si="12"/>
        <v>16</v>
      </c>
      <c r="R22" s="128">
        <f t="shared" si="12"/>
        <v>19</v>
      </c>
      <c r="S22" s="128">
        <f t="shared" si="12"/>
        <v>50</v>
      </c>
      <c r="T22" s="128">
        <f t="shared" si="12"/>
        <v>176</v>
      </c>
      <c r="U22" s="128">
        <f t="shared" si="12"/>
        <v>214</v>
      </c>
      <c r="V22" s="175">
        <v>79.396704794061293</v>
      </c>
    </row>
    <row r="23" spans="1:22" ht="15" customHeight="1" x14ac:dyDescent="0.15">
      <c r="A23" s="125" t="s">
        <v>491</v>
      </c>
      <c r="B23" s="125"/>
      <c r="C23" s="130"/>
      <c r="D23" s="134">
        <f>IF(SUM(E23:H23)&gt;100,"－",SUM(E23:H23))</f>
        <v>99.999999999999986</v>
      </c>
      <c r="E23" s="133">
        <f>E22/$D22*100</f>
        <v>45.614035087719294</v>
      </c>
      <c r="F23" s="133">
        <f>F22/$D22*100</f>
        <v>31.578947368421051</v>
      </c>
      <c r="G23" s="133">
        <f>G22/$D22*100</f>
        <v>10.526315789473683</v>
      </c>
      <c r="H23" s="133">
        <f>H22/$D22*100</f>
        <v>12.280701754385964</v>
      </c>
      <c r="I23" s="134">
        <f>IF(SUM(J23:U23)&gt;100,"－",SUM(J23:U23))</f>
        <v>100</v>
      </c>
      <c r="J23" s="133">
        <f t="shared" ref="J23:U23" si="13">J22/$I22*100</f>
        <v>2.0797227036395149</v>
      </c>
      <c r="K23" s="133">
        <f t="shared" si="13"/>
        <v>2.5996533795493932</v>
      </c>
      <c r="L23" s="133">
        <f t="shared" si="13"/>
        <v>2.2530329289428077</v>
      </c>
      <c r="M23" s="133">
        <f t="shared" si="13"/>
        <v>2.4263431542461005</v>
      </c>
      <c r="N23" s="133">
        <f t="shared" si="13"/>
        <v>2.2530329289428077</v>
      </c>
      <c r="O23" s="133">
        <f t="shared" si="13"/>
        <v>3.4662045060658579</v>
      </c>
      <c r="P23" s="133">
        <f t="shared" si="13"/>
        <v>2.5996533795493932</v>
      </c>
      <c r="Q23" s="133">
        <f t="shared" si="13"/>
        <v>2.772963604852686</v>
      </c>
      <c r="R23" s="133">
        <f t="shared" si="13"/>
        <v>3.2928942807625647</v>
      </c>
      <c r="S23" s="133">
        <f t="shared" si="13"/>
        <v>8.6655112651646444</v>
      </c>
      <c r="T23" s="133">
        <f t="shared" si="13"/>
        <v>30.502599653379548</v>
      </c>
      <c r="U23" s="133">
        <f t="shared" si="13"/>
        <v>37.088388214904676</v>
      </c>
      <c r="V23" s="134"/>
    </row>
    <row r="24" spans="1:22" ht="15" customHeight="1" x14ac:dyDescent="0.15">
      <c r="A24" s="125"/>
      <c r="B24" s="125"/>
      <c r="C24" s="129" t="s">
        <v>492</v>
      </c>
      <c r="D24" s="143">
        <f>D90</f>
        <v>26</v>
      </c>
      <c r="E24" s="142">
        <f>IF($D24=0,0,E90/$D24*100)</f>
        <v>57.692307692307686</v>
      </c>
      <c r="F24" s="142">
        <f t="shared" ref="F24:H26" si="14">IF($D24=0,0,F90/$D24*100)</f>
        <v>23.076923076923077</v>
      </c>
      <c r="G24" s="142">
        <f t="shared" si="14"/>
        <v>11.538461538461538</v>
      </c>
      <c r="H24" s="142">
        <f t="shared" si="14"/>
        <v>7.6923076923076925</v>
      </c>
      <c r="I24" s="143">
        <f t="shared" ref="I24:U27" si="15">I90</f>
        <v>26</v>
      </c>
      <c r="J24" s="139">
        <f>IF($I24=0,0,J90/$I24*100)</f>
        <v>0</v>
      </c>
      <c r="K24" s="142">
        <f t="shared" ref="K24:U26" si="16">IF($I24=0,0,K90/$I24*100)</f>
        <v>0</v>
      </c>
      <c r="L24" s="142">
        <f t="shared" si="16"/>
        <v>0</v>
      </c>
      <c r="M24" s="142">
        <f t="shared" si="16"/>
        <v>0</v>
      </c>
      <c r="N24" s="142">
        <f t="shared" si="16"/>
        <v>3.8461538461538463</v>
      </c>
      <c r="O24" s="142">
        <f t="shared" si="16"/>
        <v>7.6923076923076925</v>
      </c>
      <c r="P24" s="142">
        <f t="shared" si="16"/>
        <v>3.8461538461538463</v>
      </c>
      <c r="Q24" s="142">
        <f t="shared" si="16"/>
        <v>3.8461538461538463</v>
      </c>
      <c r="R24" s="142">
        <f t="shared" si="16"/>
        <v>0</v>
      </c>
      <c r="S24" s="142">
        <f t="shared" si="16"/>
        <v>15.384615384615385</v>
      </c>
      <c r="T24" s="142">
        <f t="shared" si="16"/>
        <v>19.230769230769234</v>
      </c>
      <c r="U24" s="142">
        <f t="shared" si="16"/>
        <v>46.153846153846153</v>
      </c>
      <c r="V24" s="176">
        <v>84.220765765104559</v>
      </c>
    </row>
    <row r="25" spans="1:22" ht="15" customHeight="1" x14ac:dyDescent="0.15">
      <c r="A25" s="125"/>
      <c r="B25" s="125"/>
      <c r="C25" s="129" t="s">
        <v>493</v>
      </c>
      <c r="D25" s="143">
        <f>D91</f>
        <v>503</v>
      </c>
      <c r="E25" s="142">
        <f>IF($D25=0,0,E91/$D25*100)</f>
        <v>53.479125248508943</v>
      </c>
      <c r="F25" s="142">
        <f t="shared" si="14"/>
        <v>34.791252485089466</v>
      </c>
      <c r="G25" s="142">
        <f t="shared" si="14"/>
        <v>6.9582504970178931</v>
      </c>
      <c r="H25" s="142">
        <f t="shared" si="14"/>
        <v>4.7713717693836974</v>
      </c>
      <c r="I25" s="143">
        <f t="shared" si="15"/>
        <v>503</v>
      </c>
      <c r="J25" s="142">
        <f t="shared" ref="J25:T26" si="17">IF($I25=0,0,J91/$I25*100)</f>
        <v>2.1868787276341948</v>
      </c>
      <c r="K25" s="142">
        <f t="shared" si="17"/>
        <v>2.982107355864811</v>
      </c>
      <c r="L25" s="142">
        <f t="shared" si="17"/>
        <v>2.5844930417495031</v>
      </c>
      <c r="M25" s="142">
        <f t="shared" si="17"/>
        <v>2.5844930417495031</v>
      </c>
      <c r="N25" s="142">
        <f t="shared" si="17"/>
        <v>2.1868787276341948</v>
      </c>
      <c r="O25" s="142">
        <f t="shared" si="17"/>
        <v>3.3797216699801194</v>
      </c>
      <c r="P25" s="142">
        <f t="shared" si="17"/>
        <v>2.5844930417495031</v>
      </c>
      <c r="Q25" s="142">
        <f t="shared" si="17"/>
        <v>2.7833001988071571</v>
      </c>
      <c r="R25" s="142">
        <f t="shared" si="17"/>
        <v>3.7773359840954273</v>
      </c>
      <c r="S25" s="142">
        <f t="shared" si="17"/>
        <v>8.3499005964214703</v>
      </c>
      <c r="T25" s="142">
        <f t="shared" si="17"/>
        <v>31.411530815109344</v>
      </c>
      <c r="U25" s="142">
        <f t="shared" si="16"/>
        <v>35.188866799204774</v>
      </c>
      <c r="V25" s="176">
        <v>78.828961625894522</v>
      </c>
    </row>
    <row r="26" spans="1:22" ht="15" customHeight="1" x14ac:dyDescent="0.15">
      <c r="A26" s="125"/>
      <c r="B26" s="145"/>
      <c r="C26" s="130" t="s">
        <v>377</v>
      </c>
      <c r="D26" s="147">
        <f>D92</f>
        <v>48</v>
      </c>
      <c r="E26" s="133">
        <f>IF($D26=0,0,E92/$D26*100)</f>
        <v>72.916666666666657</v>
      </c>
      <c r="F26" s="133">
        <f t="shared" si="14"/>
        <v>25</v>
      </c>
      <c r="G26" s="133">
        <f t="shared" si="14"/>
        <v>0</v>
      </c>
      <c r="H26" s="133">
        <f t="shared" si="14"/>
        <v>2.083333333333333</v>
      </c>
      <c r="I26" s="147">
        <f t="shared" si="15"/>
        <v>48</v>
      </c>
      <c r="J26" s="133">
        <f t="shared" si="17"/>
        <v>2.083333333333333</v>
      </c>
      <c r="K26" s="133">
        <f t="shared" si="17"/>
        <v>0</v>
      </c>
      <c r="L26" s="133">
        <f t="shared" si="17"/>
        <v>0</v>
      </c>
      <c r="M26" s="133">
        <f t="shared" si="17"/>
        <v>2.083333333333333</v>
      </c>
      <c r="N26" s="133">
        <f t="shared" si="17"/>
        <v>2.083333333333333</v>
      </c>
      <c r="O26" s="133">
        <f t="shared" si="17"/>
        <v>2.083333333333333</v>
      </c>
      <c r="P26" s="133">
        <f t="shared" si="17"/>
        <v>2.083333333333333</v>
      </c>
      <c r="Q26" s="133">
        <f t="shared" si="17"/>
        <v>2.083333333333333</v>
      </c>
      <c r="R26" s="133">
        <f t="shared" si="17"/>
        <v>0</v>
      </c>
      <c r="S26" s="133">
        <f t="shared" si="17"/>
        <v>8.3333333333333321</v>
      </c>
      <c r="T26" s="133">
        <f t="shared" si="17"/>
        <v>27.083333333333332</v>
      </c>
      <c r="U26" s="133">
        <f t="shared" si="16"/>
        <v>52.083333333333336</v>
      </c>
      <c r="V26" s="134">
        <v>84.507462151789881</v>
      </c>
    </row>
    <row r="27" spans="1:22" ht="15" customHeight="1" x14ac:dyDescent="0.15">
      <c r="A27" s="125"/>
      <c r="B27" s="125" t="s">
        <v>342</v>
      </c>
      <c r="C27" s="126" t="s">
        <v>335</v>
      </c>
      <c r="D27" s="128">
        <f>D81</f>
        <v>3</v>
      </c>
      <c r="E27" s="128">
        <f>E81</f>
        <v>1</v>
      </c>
      <c r="F27" s="128">
        <f>F81</f>
        <v>0</v>
      </c>
      <c r="G27" s="128">
        <f>G81</f>
        <v>0</v>
      </c>
      <c r="H27" s="128">
        <f>H81</f>
        <v>2</v>
      </c>
      <c r="I27" s="128">
        <f t="shared" si="15"/>
        <v>57</v>
      </c>
      <c r="J27" s="128">
        <f t="shared" si="15"/>
        <v>2</v>
      </c>
      <c r="K27" s="128">
        <f t="shared" si="15"/>
        <v>0</v>
      </c>
      <c r="L27" s="128">
        <f t="shared" si="15"/>
        <v>1</v>
      </c>
      <c r="M27" s="128">
        <f t="shared" si="15"/>
        <v>1</v>
      </c>
      <c r="N27" s="128">
        <f t="shared" si="15"/>
        <v>1</v>
      </c>
      <c r="O27" s="128">
        <f t="shared" si="15"/>
        <v>3</v>
      </c>
      <c r="P27" s="128">
        <f t="shared" si="15"/>
        <v>3</v>
      </c>
      <c r="Q27" s="128">
        <f t="shared" si="15"/>
        <v>2</v>
      </c>
      <c r="R27" s="128">
        <f t="shared" si="15"/>
        <v>3</v>
      </c>
      <c r="S27" s="128">
        <f t="shared" si="15"/>
        <v>5</v>
      </c>
      <c r="T27" s="128">
        <f t="shared" si="15"/>
        <v>13</v>
      </c>
      <c r="U27" s="128">
        <f t="shared" si="15"/>
        <v>23</v>
      </c>
      <c r="V27" s="175">
        <v>77.887580848223635</v>
      </c>
    </row>
    <row r="28" spans="1:22" ht="15" customHeight="1" x14ac:dyDescent="0.15">
      <c r="A28" s="125"/>
      <c r="B28" s="125" t="s">
        <v>343</v>
      </c>
      <c r="C28" s="130"/>
      <c r="D28" s="134">
        <f>IF(SUM(E28:H28)&gt;100,"－",SUM(E28:H28))</f>
        <v>99.999999999999986</v>
      </c>
      <c r="E28" s="133">
        <f>E27/$D27*100</f>
        <v>33.333333333333329</v>
      </c>
      <c r="F28" s="133">
        <f>F27/$D27*100</f>
        <v>0</v>
      </c>
      <c r="G28" s="133">
        <f>G27/$D27*100</f>
        <v>0</v>
      </c>
      <c r="H28" s="133">
        <f>H27/$D27*100</f>
        <v>66.666666666666657</v>
      </c>
      <c r="I28" s="134">
        <f>IF(SUM(J28:U28)&gt;100,"－",SUM(J28:U28))</f>
        <v>99.999999999999986</v>
      </c>
      <c r="J28" s="133">
        <f t="shared" ref="J28:U28" si="18">J27/$I27*100</f>
        <v>3.5087719298245612</v>
      </c>
      <c r="K28" s="133">
        <f t="shared" si="18"/>
        <v>0</v>
      </c>
      <c r="L28" s="133">
        <f t="shared" si="18"/>
        <v>1.7543859649122806</v>
      </c>
      <c r="M28" s="133">
        <f t="shared" si="18"/>
        <v>1.7543859649122806</v>
      </c>
      <c r="N28" s="133">
        <f t="shared" si="18"/>
        <v>1.7543859649122806</v>
      </c>
      <c r="O28" s="133">
        <f t="shared" si="18"/>
        <v>5.2631578947368416</v>
      </c>
      <c r="P28" s="133">
        <f t="shared" si="18"/>
        <v>5.2631578947368416</v>
      </c>
      <c r="Q28" s="133">
        <f t="shared" si="18"/>
        <v>3.5087719298245612</v>
      </c>
      <c r="R28" s="133">
        <f t="shared" si="18"/>
        <v>5.2631578947368416</v>
      </c>
      <c r="S28" s="133">
        <f t="shared" si="18"/>
        <v>8.7719298245614024</v>
      </c>
      <c r="T28" s="133">
        <f t="shared" si="18"/>
        <v>22.807017543859647</v>
      </c>
      <c r="U28" s="133">
        <f t="shared" si="18"/>
        <v>40.350877192982452</v>
      </c>
      <c r="V28" s="134"/>
    </row>
    <row r="29" spans="1:22" ht="15" customHeight="1" x14ac:dyDescent="0.15">
      <c r="A29" s="125"/>
      <c r="B29" s="125"/>
      <c r="C29" s="129" t="s">
        <v>492</v>
      </c>
      <c r="D29" s="143">
        <f>D95</f>
        <v>12</v>
      </c>
      <c r="E29" s="151">
        <f>IF($D29=0,0,E95/$D29*100)</f>
        <v>75</v>
      </c>
      <c r="F29" s="142">
        <f t="shared" ref="F29:H31" si="19">IF($D29=0,0,F95/$D29*100)</f>
        <v>16.666666666666664</v>
      </c>
      <c r="G29" s="142">
        <f t="shared" si="19"/>
        <v>0</v>
      </c>
      <c r="H29" s="142">
        <f t="shared" si="19"/>
        <v>8.3333333333333321</v>
      </c>
      <c r="I29" s="143">
        <f t="shared" ref="I29:U32" si="20">I95</f>
        <v>12</v>
      </c>
      <c r="J29" s="139">
        <f>IF($I29=0,0,J95/$I29*100)</f>
        <v>0</v>
      </c>
      <c r="K29" s="142">
        <f t="shared" ref="K29:U31" si="21">IF($I29=0,0,K95/$I29*100)</f>
        <v>0</v>
      </c>
      <c r="L29" s="142">
        <f t="shared" si="21"/>
        <v>0</v>
      </c>
      <c r="M29" s="142">
        <f t="shared" si="21"/>
        <v>0</v>
      </c>
      <c r="N29" s="142">
        <f t="shared" si="21"/>
        <v>0</v>
      </c>
      <c r="O29" s="142">
        <f t="shared" si="21"/>
        <v>0</v>
      </c>
      <c r="P29" s="142">
        <f t="shared" si="21"/>
        <v>0</v>
      </c>
      <c r="Q29" s="142">
        <f t="shared" si="21"/>
        <v>0</v>
      </c>
      <c r="R29" s="142">
        <f t="shared" si="21"/>
        <v>0</v>
      </c>
      <c r="S29" s="142">
        <f t="shared" si="21"/>
        <v>16.666666666666664</v>
      </c>
      <c r="T29" s="142">
        <f t="shared" si="21"/>
        <v>33.333333333333329</v>
      </c>
      <c r="U29" s="142">
        <f t="shared" si="21"/>
        <v>50</v>
      </c>
      <c r="V29" s="176">
        <v>97.607655502392333</v>
      </c>
    </row>
    <row r="30" spans="1:22" ht="15" customHeight="1" x14ac:dyDescent="0.15">
      <c r="A30" s="125"/>
      <c r="B30" s="125"/>
      <c r="C30" s="129" t="s">
        <v>493</v>
      </c>
      <c r="D30" s="143">
        <f>D96</f>
        <v>42</v>
      </c>
      <c r="E30" s="142">
        <f>IF($D30=0,0,E96/$D30*100)</f>
        <v>40.476190476190474</v>
      </c>
      <c r="F30" s="177">
        <f t="shared" si="19"/>
        <v>38.095238095238095</v>
      </c>
      <c r="G30" s="177">
        <f t="shared" si="19"/>
        <v>14.285714285714285</v>
      </c>
      <c r="H30" s="142">
        <f t="shared" si="19"/>
        <v>7.1428571428571423</v>
      </c>
      <c r="I30" s="143">
        <f t="shared" si="20"/>
        <v>42</v>
      </c>
      <c r="J30" s="142">
        <f t="shared" ref="J30:T31" si="22">IF($I30=0,0,J96/$I30*100)</f>
        <v>2.3809523809523809</v>
      </c>
      <c r="K30" s="142">
        <f t="shared" si="22"/>
        <v>0</v>
      </c>
      <c r="L30" s="142">
        <f t="shared" si="22"/>
        <v>2.3809523809523809</v>
      </c>
      <c r="M30" s="142">
        <f t="shared" si="22"/>
        <v>2.3809523809523809</v>
      </c>
      <c r="N30" s="142">
        <f t="shared" si="22"/>
        <v>2.3809523809523809</v>
      </c>
      <c r="O30" s="142">
        <f t="shared" si="22"/>
        <v>7.1428571428571423</v>
      </c>
      <c r="P30" s="142">
        <f t="shared" si="22"/>
        <v>7.1428571428571423</v>
      </c>
      <c r="Q30" s="142">
        <f t="shared" si="22"/>
        <v>4.7619047619047619</v>
      </c>
      <c r="R30" s="142">
        <f t="shared" si="22"/>
        <v>7.1428571428571423</v>
      </c>
      <c r="S30" s="142">
        <f t="shared" si="22"/>
        <v>7.1428571428571423</v>
      </c>
      <c r="T30" s="142">
        <f t="shared" si="22"/>
        <v>21.428571428571427</v>
      </c>
      <c r="U30" s="142">
        <f t="shared" si="21"/>
        <v>35.714285714285715</v>
      </c>
      <c r="V30" s="176">
        <v>76.081425277478388</v>
      </c>
    </row>
    <row r="31" spans="1:22" ht="15" customHeight="1" x14ac:dyDescent="0.15">
      <c r="A31" s="125"/>
      <c r="B31" s="145"/>
      <c r="C31" s="130" t="s">
        <v>377</v>
      </c>
      <c r="D31" s="147">
        <f>D97</f>
        <v>3</v>
      </c>
      <c r="E31" s="133">
        <f>IF($D31=0,0,E97/$D31*100)</f>
        <v>0</v>
      </c>
      <c r="F31" s="133">
        <f t="shared" si="19"/>
        <v>0</v>
      </c>
      <c r="G31" s="133">
        <f t="shared" si="19"/>
        <v>0</v>
      </c>
      <c r="H31" s="133">
        <f t="shared" si="19"/>
        <v>100</v>
      </c>
      <c r="I31" s="147">
        <f t="shared" si="20"/>
        <v>3</v>
      </c>
      <c r="J31" s="133">
        <f t="shared" si="22"/>
        <v>33.333333333333329</v>
      </c>
      <c r="K31" s="133">
        <f t="shared" si="22"/>
        <v>0</v>
      </c>
      <c r="L31" s="133">
        <f t="shared" si="22"/>
        <v>0</v>
      </c>
      <c r="M31" s="133">
        <f t="shared" si="22"/>
        <v>0</v>
      </c>
      <c r="N31" s="133">
        <f t="shared" si="22"/>
        <v>0</v>
      </c>
      <c r="O31" s="133">
        <f t="shared" si="22"/>
        <v>0</v>
      </c>
      <c r="P31" s="133">
        <f t="shared" si="22"/>
        <v>0</v>
      </c>
      <c r="Q31" s="133">
        <f t="shared" si="22"/>
        <v>0</v>
      </c>
      <c r="R31" s="133">
        <f t="shared" si="22"/>
        <v>0</v>
      </c>
      <c r="S31" s="133">
        <f t="shared" si="22"/>
        <v>0</v>
      </c>
      <c r="T31" s="133">
        <f t="shared" si="22"/>
        <v>0</v>
      </c>
      <c r="U31" s="133">
        <f t="shared" si="21"/>
        <v>66.666666666666657</v>
      </c>
      <c r="V31" s="134">
        <v>8.3333333333333321</v>
      </c>
    </row>
    <row r="32" spans="1:22" ht="15" customHeight="1" x14ac:dyDescent="0.15">
      <c r="A32" s="125"/>
      <c r="B32" s="125" t="s">
        <v>345</v>
      </c>
      <c r="C32" s="126" t="s">
        <v>335</v>
      </c>
      <c r="D32" s="128">
        <f>D86</f>
        <v>7</v>
      </c>
      <c r="E32" s="128">
        <f>E86</f>
        <v>1</v>
      </c>
      <c r="F32" s="128">
        <f>F86</f>
        <v>4</v>
      </c>
      <c r="G32" s="128">
        <f>G86</f>
        <v>0</v>
      </c>
      <c r="H32" s="128">
        <f>H86</f>
        <v>2</v>
      </c>
      <c r="I32" s="128">
        <f t="shared" si="20"/>
        <v>503</v>
      </c>
      <c r="J32" s="128">
        <f t="shared" si="20"/>
        <v>32</v>
      </c>
      <c r="K32" s="128">
        <f t="shared" si="20"/>
        <v>37</v>
      </c>
      <c r="L32" s="128">
        <f t="shared" si="20"/>
        <v>40</v>
      </c>
      <c r="M32" s="128">
        <f t="shared" si="20"/>
        <v>41</v>
      </c>
      <c r="N32" s="128">
        <f t="shared" si="20"/>
        <v>30</v>
      </c>
      <c r="O32" s="128">
        <f t="shared" si="20"/>
        <v>43</v>
      </c>
      <c r="P32" s="128">
        <f t="shared" si="20"/>
        <v>31</v>
      </c>
      <c r="Q32" s="128">
        <f t="shared" si="20"/>
        <v>27</v>
      </c>
      <c r="R32" s="128">
        <f t="shared" si="20"/>
        <v>37</v>
      </c>
      <c r="S32" s="128">
        <f t="shared" si="20"/>
        <v>46</v>
      </c>
      <c r="T32" s="128">
        <f t="shared" si="20"/>
        <v>41</v>
      </c>
      <c r="U32" s="128">
        <f t="shared" si="20"/>
        <v>98</v>
      </c>
      <c r="V32" s="175">
        <v>55.338192535299832</v>
      </c>
    </row>
    <row r="33" spans="1:22" ht="15" customHeight="1" x14ac:dyDescent="0.15">
      <c r="A33" s="125"/>
      <c r="B33" s="125"/>
      <c r="C33" s="130"/>
      <c r="D33" s="134">
        <f>IF(SUM(E33:H33)&gt;100,"－",SUM(E33:H33))</f>
        <v>99.999999999999986</v>
      </c>
      <c r="E33" s="133">
        <f>E32/$D32*100</f>
        <v>14.285714285714285</v>
      </c>
      <c r="F33" s="133">
        <f>F32/$D32*100</f>
        <v>57.142857142857139</v>
      </c>
      <c r="G33" s="133">
        <f>G32/$D32*100</f>
        <v>0</v>
      </c>
      <c r="H33" s="133">
        <f>H32/$D32*100</f>
        <v>28.571428571428569</v>
      </c>
      <c r="I33" s="134">
        <f>IF(SUM(J33:U33)&gt;100,"－",SUM(J33:U33))</f>
        <v>99.999999999999986</v>
      </c>
      <c r="J33" s="133">
        <f t="shared" ref="J33:U33" si="23">J32/$I32*100</f>
        <v>6.3618290258449299</v>
      </c>
      <c r="K33" s="133">
        <f t="shared" si="23"/>
        <v>7.3558648111332001</v>
      </c>
      <c r="L33" s="133">
        <f t="shared" si="23"/>
        <v>7.9522862823061633</v>
      </c>
      <c r="M33" s="133">
        <f t="shared" si="23"/>
        <v>8.1510934393638177</v>
      </c>
      <c r="N33" s="133">
        <f t="shared" si="23"/>
        <v>5.964214711729622</v>
      </c>
      <c r="O33" s="133">
        <f t="shared" si="23"/>
        <v>8.5487077534791247</v>
      </c>
      <c r="P33" s="133">
        <f t="shared" si="23"/>
        <v>6.1630218687872764</v>
      </c>
      <c r="Q33" s="133">
        <f t="shared" si="23"/>
        <v>5.3677932405566597</v>
      </c>
      <c r="R33" s="133">
        <f t="shared" si="23"/>
        <v>7.3558648111332001</v>
      </c>
      <c r="S33" s="133">
        <f t="shared" si="23"/>
        <v>9.1451292246520879</v>
      </c>
      <c r="T33" s="133">
        <f t="shared" si="23"/>
        <v>8.1510934393638177</v>
      </c>
      <c r="U33" s="133">
        <f t="shared" si="23"/>
        <v>19.483101391650099</v>
      </c>
      <c r="V33" s="134"/>
    </row>
    <row r="34" spans="1:22" ht="15" customHeight="1" x14ac:dyDescent="0.15">
      <c r="A34" s="125"/>
      <c r="B34" s="125"/>
      <c r="C34" s="129" t="s">
        <v>492</v>
      </c>
      <c r="D34" s="143">
        <f>D100</f>
        <v>24</v>
      </c>
      <c r="E34" s="142">
        <f>IF($D34=0,0,E100/$D34*100)</f>
        <v>25</v>
      </c>
      <c r="F34" s="302">
        <f t="shared" ref="F34:H36" si="24">IF($D34=0,0,F100/$D34*100)</f>
        <v>62.5</v>
      </c>
      <c r="G34" s="303"/>
      <c r="H34" s="142">
        <f t="shared" si="24"/>
        <v>12.5</v>
      </c>
      <c r="I34" s="143">
        <f t="shared" ref="I34:U37" si="25">I100</f>
        <v>24</v>
      </c>
      <c r="J34" s="139">
        <f>IF($I34=0,0,J100/$I34*100)</f>
        <v>8.3333333333333321</v>
      </c>
      <c r="K34" s="142">
        <f t="shared" ref="K34:U36" si="26">IF($I34=0,0,K100/$I34*100)</f>
        <v>8.3333333333333321</v>
      </c>
      <c r="L34" s="142">
        <f t="shared" si="26"/>
        <v>0</v>
      </c>
      <c r="M34" s="142">
        <f t="shared" si="26"/>
        <v>8.3333333333333321</v>
      </c>
      <c r="N34" s="142">
        <f t="shared" si="26"/>
        <v>4.1666666666666661</v>
      </c>
      <c r="O34" s="142">
        <f t="shared" si="26"/>
        <v>8.3333333333333321</v>
      </c>
      <c r="P34" s="142">
        <f t="shared" si="26"/>
        <v>8.3333333333333321</v>
      </c>
      <c r="Q34" s="142">
        <f t="shared" si="26"/>
        <v>4.1666666666666661</v>
      </c>
      <c r="R34" s="142">
        <f t="shared" si="26"/>
        <v>0</v>
      </c>
      <c r="S34" s="142">
        <f t="shared" si="26"/>
        <v>4.1666666666666661</v>
      </c>
      <c r="T34" s="142">
        <f t="shared" si="26"/>
        <v>8.3333333333333321</v>
      </c>
      <c r="U34" s="142">
        <f t="shared" si="26"/>
        <v>37.5</v>
      </c>
      <c r="V34" s="176">
        <v>49.398721561858373</v>
      </c>
    </row>
    <row r="35" spans="1:22" ht="15" customHeight="1" x14ac:dyDescent="0.15">
      <c r="A35" s="125"/>
      <c r="B35" s="125"/>
      <c r="C35" s="129" t="s">
        <v>493</v>
      </c>
      <c r="D35" s="143">
        <f>D101</f>
        <v>448</v>
      </c>
      <c r="E35" s="142">
        <f>IF($D35=0,0,E101/$D35*100)</f>
        <v>20.535714285714285</v>
      </c>
      <c r="F35" s="304">
        <f t="shared" si="24"/>
        <v>65.625</v>
      </c>
      <c r="G35" s="305"/>
      <c r="H35" s="142">
        <f t="shared" si="24"/>
        <v>13.839285714285715</v>
      </c>
      <c r="I35" s="143">
        <f t="shared" si="25"/>
        <v>448</v>
      </c>
      <c r="J35" s="142">
        <f t="shared" ref="J35:T36" si="27">IF($I35=0,0,J101/$I35*100)</f>
        <v>6.25</v>
      </c>
      <c r="K35" s="142">
        <f t="shared" si="27"/>
        <v>7.8125</v>
      </c>
      <c r="L35" s="142">
        <f t="shared" si="27"/>
        <v>8.7053571428571423</v>
      </c>
      <c r="M35" s="142">
        <f t="shared" si="27"/>
        <v>8.2589285714285712</v>
      </c>
      <c r="N35" s="142">
        <f t="shared" si="27"/>
        <v>6.4732142857142865</v>
      </c>
      <c r="O35" s="142">
        <f t="shared" si="27"/>
        <v>8.9285714285714288</v>
      </c>
      <c r="P35" s="142">
        <f t="shared" si="27"/>
        <v>6.0267857142857144</v>
      </c>
      <c r="Q35" s="142">
        <f t="shared" si="27"/>
        <v>5.3571428571428568</v>
      </c>
      <c r="R35" s="142">
        <f t="shared" si="27"/>
        <v>7.1428571428571423</v>
      </c>
      <c r="S35" s="142">
        <f t="shared" si="27"/>
        <v>9.5982142857142865</v>
      </c>
      <c r="T35" s="142">
        <f t="shared" si="27"/>
        <v>8.2589285714285712</v>
      </c>
      <c r="U35" s="142">
        <f t="shared" si="26"/>
        <v>17.1875</v>
      </c>
      <c r="V35" s="176">
        <v>55.017503736180473</v>
      </c>
    </row>
    <row r="36" spans="1:22" ht="15" customHeight="1" x14ac:dyDescent="0.15">
      <c r="A36" s="152"/>
      <c r="B36" s="145"/>
      <c r="C36" s="130" t="s">
        <v>377</v>
      </c>
      <c r="D36" s="147">
        <f>D102</f>
        <v>31</v>
      </c>
      <c r="E36" s="133">
        <f>IF($D36=0,0,E102/$D36*100)</f>
        <v>25.806451612903224</v>
      </c>
      <c r="F36" s="306">
        <f t="shared" si="24"/>
        <v>51.612903225806448</v>
      </c>
      <c r="G36" s="307"/>
      <c r="H36" s="133">
        <f t="shared" si="24"/>
        <v>22.58064516129032</v>
      </c>
      <c r="I36" s="147">
        <f t="shared" si="25"/>
        <v>31</v>
      </c>
      <c r="J36" s="133">
        <f t="shared" si="27"/>
        <v>6.4516129032258061</v>
      </c>
      <c r="K36" s="133">
        <f t="shared" si="27"/>
        <v>0</v>
      </c>
      <c r="L36" s="133">
        <f t="shared" si="27"/>
        <v>3.225806451612903</v>
      </c>
      <c r="M36" s="133">
        <f t="shared" si="27"/>
        <v>6.4516129032258061</v>
      </c>
      <c r="N36" s="133">
        <f t="shared" si="27"/>
        <v>0</v>
      </c>
      <c r="O36" s="133">
        <f t="shared" si="27"/>
        <v>3.225806451612903</v>
      </c>
      <c r="P36" s="133">
        <f t="shared" si="27"/>
        <v>6.4516129032258061</v>
      </c>
      <c r="Q36" s="133">
        <f t="shared" si="27"/>
        <v>6.4516129032258061</v>
      </c>
      <c r="R36" s="133">
        <f t="shared" si="27"/>
        <v>16.129032258064516</v>
      </c>
      <c r="S36" s="133">
        <f t="shared" si="27"/>
        <v>6.4516129032258061</v>
      </c>
      <c r="T36" s="133">
        <f t="shared" si="27"/>
        <v>6.4516129032258061</v>
      </c>
      <c r="U36" s="133">
        <f t="shared" si="26"/>
        <v>38.70967741935484</v>
      </c>
      <c r="V36" s="134">
        <v>66.289119328716055</v>
      </c>
    </row>
    <row r="37" spans="1:22" ht="15" customHeight="1" x14ac:dyDescent="0.15">
      <c r="A37" s="124" t="s">
        <v>347</v>
      </c>
      <c r="B37" s="125" t="s">
        <v>334</v>
      </c>
      <c r="C37" s="126" t="s">
        <v>335</v>
      </c>
      <c r="D37" s="128">
        <f>D91</f>
        <v>503</v>
      </c>
      <c r="E37" s="128">
        <f>E91</f>
        <v>269</v>
      </c>
      <c r="F37" s="128">
        <f>F91</f>
        <v>175</v>
      </c>
      <c r="G37" s="128">
        <f>G91</f>
        <v>35</v>
      </c>
      <c r="H37" s="128">
        <f>H91</f>
        <v>24</v>
      </c>
      <c r="I37" s="127">
        <f t="shared" si="25"/>
        <v>577</v>
      </c>
      <c r="J37" s="127">
        <f t="shared" si="25"/>
        <v>12</v>
      </c>
      <c r="K37" s="127">
        <f t="shared" si="25"/>
        <v>15</v>
      </c>
      <c r="L37" s="127">
        <f t="shared" si="25"/>
        <v>13</v>
      </c>
      <c r="M37" s="127">
        <f t="shared" si="25"/>
        <v>14</v>
      </c>
      <c r="N37" s="127">
        <f t="shared" si="25"/>
        <v>13</v>
      </c>
      <c r="O37" s="127">
        <f t="shared" si="25"/>
        <v>20</v>
      </c>
      <c r="P37" s="127">
        <f t="shared" si="25"/>
        <v>15</v>
      </c>
      <c r="Q37" s="127">
        <f t="shared" si="25"/>
        <v>16</v>
      </c>
      <c r="R37" s="127">
        <f t="shared" si="25"/>
        <v>19</v>
      </c>
      <c r="S37" s="127">
        <f t="shared" si="25"/>
        <v>50</v>
      </c>
      <c r="T37" s="127">
        <f t="shared" si="25"/>
        <v>176</v>
      </c>
      <c r="U37" s="127">
        <f t="shared" si="25"/>
        <v>214</v>
      </c>
      <c r="V37" s="178">
        <v>79.396704794061293</v>
      </c>
    </row>
    <row r="38" spans="1:22" ht="15" customHeight="1" x14ac:dyDescent="0.15">
      <c r="A38" s="150" t="s">
        <v>460</v>
      </c>
      <c r="B38" s="125"/>
      <c r="C38" s="130"/>
      <c r="D38" s="134">
        <f>IF(SUM(E38:H38)&gt;100,"－",SUM(E38:H38))</f>
        <v>99.999999999999986</v>
      </c>
      <c r="E38" s="133">
        <f>E37/$D37*100</f>
        <v>53.479125248508943</v>
      </c>
      <c r="F38" s="133">
        <f>F37/$D37*100</f>
        <v>34.791252485089466</v>
      </c>
      <c r="G38" s="133">
        <f>G37/$D37*100</f>
        <v>6.9582504970178931</v>
      </c>
      <c r="H38" s="133">
        <f>H37/$D37*100</f>
        <v>4.7713717693836974</v>
      </c>
      <c r="I38" s="131">
        <f>IF(SUM(J38:U38)&gt;100,"－",SUM(J38:U38))</f>
        <v>100</v>
      </c>
      <c r="J38" s="132">
        <f t="shared" ref="J38:U38" si="28">J37/$I37*100</f>
        <v>2.0797227036395149</v>
      </c>
      <c r="K38" s="132">
        <f t="shared" si="28"/>
        <v>2.5996533795493932</v>
      </c>
      <c r="L38" s="132">
        <f t="shared" si="28"/>
        <v>2.2530329289428077</v>
      </c>
      <c r="M38" s="132">
        <f t="shared" si="28"/>
        <v>2.4263431542461005</v>
      </c>
      <c r="N38" s="132">
        <f t="shared" si="28"/>
        <v>2.2530329289428077</v>
      </c>
      <c r="O38" s="132">
        <f t="shared" si="28"/>
        <v>3.4662045060658579</v>
      </c>
      <c r="P38" s="132">
        <f t="shared" si="28"/>
        <v>2.5996533795493932</v>
      </c>
      <c r="Q38" s="132">
        <f t="shared" si="28"/>
        <v>2.772963604852686</v>
      </c>
      <c r="R38" s="132">
        <f t="shared" si="28"/>
        <v>3.2928942807625647</v>
      </c>
      <c r="S38" s="132">
        <f t="shared" si="28"/>
        <v>8.6655112651646444</v>
      </c>
      <c r="T38" s="132">
        <f t="shared" si="28"/>
        <v>30.502599653379548</v>
      </c>
      <c r="U38" s="132">
        <f t="shared" si="28"/>
        <v>37.088388214904676</v>
      </c>
      <c r="V38" s="131"/>
    </row>
    <row r="39" spans="1:22" ht="15" customHeight="1" x14ac:dyDescent="0.15">
      <c r="A39" s="150" t="s">
        <v>461</v>
      </c>
      <c r="B39" s="125"/>
      <c r="C39" s="129" t="s">
        <v>350</v>
      </c>
      <c r="D39" s="143">
        <f>D105</f>
        <v>339</v>
      </c>
      <c r="E39" s="142">
        <f>IF($D39=0,0,E105/$D39*100)</f>
        <v>59.882005899705014</v>
      </c>
      <c r="F39" s="142">
        <f t="shared" ref="F39:H39" si="29">IF($D39=0,0,F105/$D39*100)</f>
        <v>29.793510324483773</v>
      </c>
      <c r="G39" s="142">
        <f t="shared" si="29"/>
        <v>5.3097345132743365</v>
      </c>
      <c r="H39" s="142">
        <f t="shared" si="29"/>
        <v>5.0147492625368733</v>
      </c>
      <c r="I39" s="140">
        <f t="shared" ref="I39:U42" si="30">I105</f>
        <v>339</v>
      </c>
      <c r="J39" s="137">
        <f>IF($I39=0,0,J105/$I39*100)</f>
        <v>1.4749262536873156</v>
      </c>
      <c r="K39" s="141">
        <f t="shared" ref="K39:U41" si="31">IF($I39=0,0,K105/$I39*100)</f>
        <v>0.58997050147492625</v>
      </c>
      <c r="L39" s="141">
        <f t="shared" si="31"/>
        <v>0.88495575221238942</v>
      </c>
      <c r="M39" s="141">
        <f t="shared" si="31"/>
        <v>2.359882005899705</v>
      </c>
      <c r="N39" s="141">
        <f t="shared" si="31"/>
        <v>2.0648967551622417</v>
      </c>
      <c r="O39" s="141">
        <f t="shared" si="31"/>
        <v>3.2448377581120944</v>
      </c>
      <c r="P39" s="141">
        <f t="shared" si="31"/>
        <v>2.359882005899705</v>
      </c>
      <c r="Q39" s="141">
        <f t="shared" si="31"/>
        <v>1.7699115044247788</v>
      </c>
      <c r="R39" s="141">
        <f t="shared" si="31"/>
        <v>2.359882005899705</v>
      </c>
      <c r="S39" s="141">
        <f t="shared" si="31"/>
        <v>8.5545722713864301</v>
      </c>
      <c r="T39" s="141">
        <f t="shared" si="31"/>
        <v>35.693215339233035</v>
      </c>
      <c r="U39" s="141">
        <f t="shared" si="31"/>
        <v>38.643067846607671</v>
      </c>
      <c r="V39" s="179">
        <v>85.563811654767107</v>
      </c>
    </row>
    <row r="40" spans="1:22" ht="15" customHeight="1" x14ac:dyDescent="0.15">
      <c r="A40" s="150"/>
      <c r="B40" s="125"/>
      <c r="C40" s="129" t="s">
        <v>351</v>
      </c>
      <c r="D40" s="143">
        <f t="shared" ref="D40:D41" si="32">D106</f>
        <v>211</v>
      </c>
      <c r="E40" s="142">
        <f t="shared" ref="E40:H41" si="33">IF($D40=0,0,E106/$D40*100)</f>
        <v>47.393364928909953</v>
      </c>
      <c r="F40" s="142">
        <f t="shared" si="33"/>
        <v>39.810426540284361</v>
      </c>
      <c r="G40" s="142">
        <f t="shared" si="33"/>
        <v>8.5308056872037916</v>
      </c>
      <c r="H40" s="142">
        <f t="shared" si="33"/>
        <v>4.2654028436018958</v>
      </c>
      <c r="I40" s="140">
        <f t="shared" si="30"/>
        <v>211</v>
      </c>
      <c r="J40" s="141">
        <f t="shared" ref="J40:T41" si="34">IF($I40=0,0,J106/$I40*100)</f>
        <v>3.3175355450236967</v>
      </c>
      <c r="K40" s="141">
        <f t="shared" si="34"/>
        <v>5.6872037914691944</v>
      </c>
      <c r="L40" s="141">
        <f t="shared" si="34"/>
        <v>4.7393364928909953</v>
      </c>
      <c r="M40" s="141">
        <f t="shared" si="34"/>
        <v>2.8436018957345972</v>
      </c>
      <c r="N40" s="141">
        <f t="shared" si="34"/>
        <v>1.8957345971563981</v>
      </c>
      <c r="O40" s="141">
        <f t="shared" si="34"/>
        <v>3.7914691943127963</v>
      </c>
      <c r="P40" s="141">
        <f t="shared" si="34"/>
        <v>3.3175355450236967</v>
      </c>
      <c r="Q40" s="141">
        <f t="shared" si="34"/>
        <v>3.7914691943127963</v>
      </c>
      <c r="R40" s="141">
        <f t="shared" si="34"/>
        <v>4.7393364928909953</v>
      </c>
      <c r="S40" s="141">
        <f t="shared" si="34"/>
        <v>9.4786729857819907</v>
      </c>
      <c r="T40" s="141">
        <f t="shared" si="34"/>
        <v>23.696682464454977</v>
      </c>
      <c r="U40" s="141">
        <f t="shared" si="31"/>
        <v>32.70142180094787</v>
      </c>
      <c r="V40" s="179">
        <v>70.666754211388067</v>
      </c>
    </row>
    <row r="41" spans="1:22" ht="15" customHeight="1" x14ac:dyDescent="0.15">
      <c r="A41" s="150"/>
      <c r="B41" s="145"/>
      <c r="C41" s="130" t="s">
        <v>332</v>
      </c>
      <c r="D41" s="147">
        <f t="shared" si="32"/>
        <v>27</v>
      </c>
      <c r="E41" s="133">
        <f t="shared" si="33"/>
        <v>59.259259259259252</v>
      </c>
      <c r="F41" s="133">
        <f t="shared" si="33"/>
        <v>29.629629629629626</v>
      </c>
      <c r="G41" s="133">
        <f t="shared" si="33"/>
        <v>7.4074074074074066</v>
      </c>
      <c r="H41" s="133">
        <f t="shared" si="33"/>
        <v>3.7037037037037033</v>
      </c>
      <c r="I41" s="146">
        <f t="shared" si="30"/>
        <v>27</v>
      </c>
      <c r="J41" s="132">
        <f t="shared" si="34"/>
        <v>0</v>
      </c>
      <c r="K41" s="132">
        <f t="shared" si="34"/>
        <v>3.7037037037037033</v>
      </c>
      <c r="L41" s="132">
        <f t="shared" si="34"/>
        <v>0</v>
      </c>
      <c r="M41" s="132">
        <f t="shared" si="34"/>
        <v>0</v>
      </c>
      <c r="N41" s="132">
        <f t="shared" si="34"/>
        <v>7.4074074074074066</v>
      </c>
      <c r="O41" s="132">
        <f t="shared" si="34"/>
        <v>3.7037037037037033</v>
      </c>
      <c r="P41" s="132">
        <f t="shared" si="34"/>
        <v>0</v>
      </c>
      <c r="Q41" s="132">
        <f t="shared" si="34"/>
        <v>7.4074074074074066</v>
      </c>
      <c r="R41" s="132">
        <f t="shared" si="34"/>
        <v>3.7037037037037033</v>
      </c>
      <c r="S41" s="132">
        <f t="shared" si="34"/>
        <v>3.7037037037037033</v>
      </c>
      <c r="T41" s="132">
        <f t="shared" si="34"/>
        <v>18.518518518518519</v>
      </c>
      <c r="U41" s="132">
        <f t="shared" si="31"/>
        <v>51.851851851851848</v>
      </c>
      <c r="V41" s="131">
        <v>76.080916771968006</v>
      </c>
    </row>
    <row r="42" spans="1:22" ht="15" customHeight="1" x14ac:dyDescent="0.15">
      <c r="A42" s="150"/>
      <c r="B42" s="125" t="s">
        <v>342</v>
      </c>
      <c r="C42" s="126" t="s">
        <v>335</v>
      </c>
      <c r="D42" s="128">
        <f>D96</f>
        <v>42</v>
      </c>
      <c r="E42" s="128">
        <f>E96</f>
        <v>17</v>
      </c>
      <c r="F42" s="128">
        <f>F96</f>
        <v>16</v>
      </c>
      <c r="G42" s="128">
        <f>G96</f>
        <v>6</v>
      </c>
      <c r="H42" s="128">
        <f>H96</f>
        <v>3</v>
      </c>
      <c r="I42" s="127">
        <f t="shared" si="30"/>
        <v>57</v>
      </c>
      <c r="J42" s="127">
        <f t="shared" si="30"/>
        <v>2</v>
      </c>
      <c r="K42" s="127">
        <f t="shared" si="30"/>
        <v>0</v>
      </c>
      <c r="L42" s="127">
        <f t="shared" si="30"/>
        <v>1</v>
      </c>
      <c r="M42" s="127">
        <f t="shared" si="30"/>
        <v>1</v>
      </c>
      <c r="N42" s="127">
        <f t="shared" si="30"/>
        <v>1</v>
      </c>
      <c r="O42" s="127">
        <f t="shared" si="30"/>
        <v>3</v>
      </c>
      <c r="P42" s="127">
        <f t="shared" si="30"/>
        <v>3</v>
      </c>
      <c r="Q42" s="127">
        <f t="shared" si="30"/>
        <v>2</v>
      </c>
      <c r="R42" s="127">
        <f t="shared" si="30"/>
        <v>3</v>
      </c>
      <c r="S42" s="127">
        <f t="shared" si="30"/>
        <v>5</v>
      </c>
      <c r="T42" s="127">
        <f t="shared" si="30"/>
        <v>13</v>
      </c>
      <c r="U42" s="127">
        <f t="shared" si="30"/>
        <v>23</v>
      </c>
      <c r="V42" s="178">
        <v>77.887580848223635</v>
      </c>
    </row>
    <row r="43" spans="1:22" ht="15" customHeight="1" x14ac:dyDescent="0.15">
      <c r="A43" s="150"/>
      <c r="B43" s="125" t="s">
        <v>343</v>
      </c>
      <c r="C43" s="130"/>
      <c r="D43" s="134">
        <f>IF(SUM(E43:H43)&gt;100,"－",SUM(E43:H43))</f>
        <v>100</v>
      </c>
      <c r="E43" s="133">
        <f>E42/$D42*100</f>
        <v>40.476190476190474</v>
      </c>
      <c r="F43" s="133">
        <f>F42/$D42*100</f>
        <v>38.095238095238095</v>
      </c>
      <c r="G43" s="133">
        <f>G42/$D42*100</f>
        <v>14.285714285714285</v>
      </c>
      <c r="H43" s="133">
        <f>H42/$D42*100</f>
        <v>7.1428571428571423</v>
      </c>
      <c r="I43" s="131">
        <f>IF(SUM(J43:U43)&gt;100,"－",SUM(J43:U43))</f>
        <v>99.999999999999986</v>
      </c>
      <c r="J43" s="132">
        <f t="shared" ref="J43:U43" si="35">J42/$I42*100</f>
        <v>3.5087719298245612</v>
      </c>
      <c r="K43" s="132">
        <f t="shared" si="35"/>
        <v>0</v>
      </c>
      <c r="L43" s="132">
        <f t="shared" si="35"/>
        <v>1.7543859649122806</v>
      </c>
      <c r="M43" s="132">
        <f t="shared" si="35"/>
        <v>1.7543859649122806</v>
      </c>
      <c r="N43" s="132">
        <f t="shared" si="35"/>
        <v>1.7543859649122806</v>
      </c>
      <c r="O43" s="132">
        <f t="shared" si="35"/>
        <v>5.2631578947368416</v>
      </c>
      <c r="P43" s="132">
        <f t="shared" si="35"/>
        <v>5.2631578947368416</v>
      </c>
      <c r="Q43" s="132">
        <f t="shared" si="35"/>
        <v>3.5087719298245612</v>
      </c>
      <c r="R43" s="132">
        <f t="shared" si="35"/>
        <v>5.2631578947368416</v>
      </c>
      <c r="S43" s="132">
        <f t="shared" si="35"/>
        <v>8.7719298245614024</v>
      </c>
      <c r="T43" s="132">
        <f t="shared" si="35"/>
        <v>22.807017543859647</v>
      </c>
      <c r="U43" s="132">
        <f t="shared" si="35"/>
        <v>40.350877192982452</v>
      </c>
      <c r="V43" s="131"/>
    </row>
    <row r="44" spans="1:22" ht="15" customHeight="1" x14ac:dyDescent="0.15">
      <c r="A44" s="150"/>
      <c r="B44" s="125"/>
      <c r="C44" s="129" t="s">
        <v>350</v>
      </c>
      <c r="D44" s="143">
        <f>D110</f>
        <v>23</v>
      </c>
      <c r="E44" s="142">
        <f>IF($D44=0,0,E110/$D44*100)</f>
        <v>47.826086956521742</v>
      </c>
      <c r="F44" s="142">
        <f t="shared" ref="F44:H44" si="36">IF($D44=0,0,F110/$D44*100)</f>
        <v>34.782608695652172</v>
      </c>
      <c r="G44" s="142">
        <f t="shared" si="36"/>
        <v>8.695652173913043</v>
      </c>
      <c r="H44" s="142">
        <f t="shared" si="36"/>
        <v>8.695652173913043</v>
      </c>
      <c r="I44" s="140">
        <f t="shared" ref="I44:U47" si="37">I110</f>
        <v>23</v>
      </c>
      <c r="J44" s="137">
        <f>IF($I44=0,0,J110/$I44*100)</f>
        <v>0</v>
      </c>
      <c r="K44" s="141">
        <f t="shared" ref="K44:U46" si="38">IF($I44=0,0,K110/$I44*100)</f>
        <v>0</v>
      </c>
      <c r="L44" s="141">
        <f t="shared" si="38"/>
        <v>4.3478260869565215</v>
      </c>
      <c r="M44" s="141">
        <f t="shared" si="38"/>
        <v>0</v>
      </c>
      <c r="N44" s="141">
        <f t="shared" si="38"/>
        <v>4.3478260869565215</v>
      </c>
      <c r="O44" s="141">
        <f t="shared" si="38"/>
        <v>4.3478260869565215</v>
      </c>
      <c r="P44" s="141">
        <f t="shared" si="38"/>
        <v>0</v>
      </c>
      <c r="Q44" s="141">
        <f t="shared" si="38"/>
        <v>4.3478260869565215</v>
      </c>
      <c r="R44" s="141">
        <f t="shared" si="38"/>
        <v>0</v>
      </c>
      <c r="S44" s="141">
        <f t="shared" si="38"/>
        <v>4.3478260869565215</v>
      </c>
      <c r="T44" s="141">
        <f t="shared" si="38"/>
        <v>30.434782608695656</v>
      </c>
      <c r="U44" s="141">
        <f t="shared" si="38"/>
        <v>47.826086956521742</v>
      </c>
      <c r="V44" s="179">
        <v>81.815104449513044</v>
      </c>
    </row>
    <row r="45" spans="1:22" ht="15" customHeight="1" x14ac:dyDescent="0.15">
      <c r="A45" s="150"/>
      <c r="B45" s="125"/>
      <c r="C45" s="129" t="s">
        <v>351</v>
      </c>
      <c r="D45" s="143">
        <f t="shared" ref="D45:D46" si="39">D111</f>
        <v>27</v>
      </c>
      <c r="E45" s="142">
        <f t="shared" ref="E45:H46" si="40">IF($D45=0,0,E111/$D45*100)</f>
        <v>48.148148148148145</v>
      </c>
      <c r="F45" s="142">
        <f t="shared" si="40"/>
        <v>33.333333333333329</v>
      </c>
      <c r="G45" s="142">
        <f t="shared" si="40"/>
        <v>14.814814814814813</v>
      </c>
      <c r="H45" s="142">
        <f t="shared" si="40"/>
        <v>3.7037037037037033</v>
      </c>
      <c r="I45" s="140">
        <f t="shared" si="37"/>
        <v>27</v>
      </c>
      <c r="J45" s="141">
        <f t="shared" ref="J45:T46" si="41">IF($I45=0,0,J111/$I45*100)</f>
        <v>7.4074074074074066</v>
      </c>
      <c r="K45" s="141">
        <f t="shared" si="41"/>
        <v>0</v>
      </c>
      <c r="L45" s="141">
        <f t="shared" si="41"/>
        <v>0</v>
      </c>
      <c r="M45" s="141">
        <f t="shared" si="41"/>
        <v>3.7037037037037033</v>
      </c>
      <c r="N45" s="141">
        <f t="shared" si="41"/>
        <v>0</v>
      </c>
      <c r="O45" s="141">
        <f t="shared" si="41"/>
        <v>7.4074074074074066</v>
      </c>
      <c r="P45" s="141">
        <f t="shared" si="41"/>
        <v>7.4074074074074066</v>
      </c>
      <c r="Q45" s="141">
        <f t="shared" si="41"/>
        <v>3.7037037037037033</v>
      </c>
      <c r="R45" s="141">
        <f t="shared" si="41"/>
        <v>7.4074074074074066</v>
      </c>
      <c r="S45" s="141">
        <f t="shared" si="41"/>
        <v>14.814814814814813</v>
      </c>
      <c r="T45" s="141">
        <f t="shared" si="41"/>
        <v>18.518518518518519</v>
      </c>
      <c r="U45" s="141">
        <f t="shared" si="38"/>
        <v>29.629629629629626</v>
      </c>
      <c r="V45" s="179">
        <v>74.276931960813698</v>
      </c>
    </row>
    <row r="46" spans="1:22" ht="15" customHeight="1" x14ac:dyDescent="0.15">
      <c r="A46" s="150"/>
      <c r="B46" s="145"/>
      <c r="C46" s="130" t="s">
        <v>332</v>
      </c>
      <c r="D46" s="147">
        <f t="shared" si="39"/>
        <v>7</v>
      </c>
      <c r="E46" s="133">
        <f t="shared" si="40"/>
        <v>28.571428571428569</v>
      </c>
      <c r="F46" s="133">
        <f t="shared" si="40"/>
        <v>14.285714285714285</v>
      </c>
      <c r="G46" s="133">
        <f t="shared" si="40"/>
        <v>0</v>
      </c>
      <c r="H46" s="133">
        <f t="shared" si="40"/>
        <v>57.142857142857139</v>
      </c>
      <c r="I46" s="146">
        <f t="shared" si="37"/>
        <v>7</v>
      </c>
      <c r="J46" s="132">
        <f t="shared" si="41"/>
        <v>0</v>
      </c>
      <c r="K46" s="132">
        <f t="shared" si="41"/>
        <v>0</v>
      </c>
      <c r="L46" s="132">
        <f t="shared" si="41"/>
        <v>0</v>
      </c>
      <c r="M46" s="132">
        <f t="shared" si="41"/>
        <v>0</v>
      </c>
      <c r="N46" s="132">
        <f t="shared" si="41"/>
        <v>0</v>
      </c>
      <c r="O46" s="132">
        <f t="shared" si="41"/>
        <v>0</v>
      </c>
      <c r="P46" s="132">
        <f t="shared" si="41"/>
        <v>14.285714285714285</v>
      </c>
      <c r="Q46" s="132">
        <f t="shared" si="41"/>
        <v>0</v>
      </c>
      <c r="R46" s="132">
        <f t="shared" si="41"/>
        <v>14.285714285714285</v>
      </c>
      <c r="S46" s="132">
        <f t="shared" si="41"/>
        <v>0</v>
      </c>
      <c r="T46" s="132">
        <f t="shared" si="41"/>
        <v>14.285714285714285</v>
      </c>
      <c r="U46" s="132">
        <f t="shared" si="38"/>
        <v>57.142857142857139</v>
      </c>
      <c r="V46" s="131">
        <v>85.044929396662397</v>
      </c>
    </row>
    <row r="47" spans="1:22" ht="15" customHeight="1" x14ac:dyDescent="0.15">
      <c r="A47" s="150"/>
      <c r="B47" s="125" t="s">
        <v>345</v>
      </c>
      <c r="C47" s="126" t="s">
        <v>335</v>
      </c>
      <c r="D47" s="128">
        <f>D101</f>
        <v>448</v>
      </c>
      <c r="E47" s="128">
        <f>E101</f>
        <v>92</v>
      </c>
      <c r="F47" s="128">
        <f>F101</f>
        <v>294</v>
      </c>
      <c r="G47" s="128">
        <f>G101</f>
        <v>0</v>
      </c>
      <c r="H47" s="128">
        <f>H101</f>
        <v>62</v>
      </c>
      <c r="I47" s="127">
        <f t="shared" si="37"/>
        <v>503</v>
      </c>
      <c r="J47" s="127">
        <f t="shared" si="37"/>
        <v>32</v>
      </c>
      <c r="K47" s="127">
        <f t="shared" si="37"/>
        <v>37</v>
      </c>
      <c r="L47" s="127">
        <f t="shared" si="37"/>
        <v>40</v>
      </c>
      <c r="M47" s="127">
        <f t="shared" si="37"/>
        <v>41</v>
      </c>
      <c r="N47" s="127">
        <f t="shared" si="37"/>
        <v>30</v>
      </c>
      <c r="O47" s="127">
        <f t="shared" si="37"/>
        <v>43</v>
      </c>
      <c r="P47" s="127">
        <f t="shared" si="37"/>
        <v>31</v>
      </c>
      <c r="Q47" s="127">
        <f t="shared" si="37"/>
        <v>27</v>
      </c>
      <c r="R47" s="127">
        <f t="shared" si="37"/>
        <v>37</v>
      </c>
      <c r="S47" s="127">
        <f t="shared" si="37"/>
        <v>46</v>
      </c>
      <c r="T47" s="127">
        <f t="shared" si="37"/>
        <v>41</v>
      </c>
      <c r="U47" s="127">
        <f t="shared" si="37"/>
        <v>98</v>
      </c>
      <c r="V47" s="178">
        <v>55.338192535299832</v>
      </c>
    </row>
    <row r="48" spans="1:22" ht="15" customHeight="1" x14ac:dyDescent="0.15">
      <c r="A48" s="150"/>
      <c r="B48" s="125"/>
      <c r="C48" s="130"/>
      <c r="D48" s="134">
        <f>IF(SUM(E48:H48)&gt;100,"－",SUM(E48:H48))</f>
        <v>100</v>
      </c>
      <c r="E48" s="133">
        <f>E47/$D47*100</f>
        <v>20.535714285714285</v>
      </c>
      <c r="F48" s="133">
        <f>F47/$D47*100</f>
        <v>65.625</v>
      </c>
      <c r="G48" s="133">
        <f>G47/$D47*100</f>
        <v>0</v>
      </c>
      <c r="H48" s="133">
        <f>H47/$D47*100</f>
        <v>13.839285714285715</v>
      </c>
      <c r="I48" s="131">
        <f>IF(SUM(J48:U48)&gt;100,"－",SUM(J48:U48))</f>
        <v>99.999999999999986</v>
      </c>
      <c r="J48" s="132">
        <f t="shared" ref="J48:U48" si="42">J47/$I47*100</f>
        <v>6.3618290258449299</v>
      </c>
      <c r="K48" s="132">
        <f t="shared" si="42"/>
        <v>7.3558648111332001</v>
      </c>
      <c r="L48" s="132">
        <f t="shared" si="42"/>
        <v>7.9522862823061633</v>
      </c>
      <c r="M48" s="132">
        <f t="shared" si="42"/>
        <v>8.1510934393638177</v>
      </c>
      <c r="N48" s="132">
        <f t="shared" si="42"/>
        <v>5.964214711729622</v>
      </c>
      <c r="O48" s="132">
        <f t="shared" si="42"/>
        <v>8.5487077534791247</v>
      </c>
      <c r="P48" s="132">
        <f t="shared" si="42"/>
        <v>6.1630218687872764</v>
      </c>
      <c r="Q48" s="132">
        <f t="shared" si="42"/>
        <v>5.3677932405566597</v>
      </c>
      <c r="R48" s="132">
        <f t="shared" si="42"/>
        <v>7.3558648111332001</v>
      </c>
      <c r="S48" s="132">
        <f t="shared" si="42"/>
        <v>9.1451292246520879</v>
      </c>
      <c r="T48" s="132">
        <f t="shared" si="42"/>
        <v>8.1510934393638177</v>
      </c>
      <c r="U48" s="132">
        <f t="shared" si="42"/>
        <v>19.483101391650099</v>
      </c>
      <c r="V48" s="131"/>
    </row>
    <row r="49" spans="1:22" ht="15" customHeight="1" x14ac:dyDescent="0.15">
      <c r="A49" s="150"/>
      <c r="B49" s="125"/>
      <c r="C49" s="129" t="s">
        <v>350</v>
      </c>
      <c r="D49" s="143">
        <f>D115</f>
        <v>235</v>
      </c>
      <c r="E49" s="142">
        <f>IF($D49=0,0,E115/$D49*100)</f>
        <v>22.978723404255319</v>
      </c>
      <c r="F49" s="302">
        <f t="shared" ref="F49:H49" si="43">IF($D49=0,0,F115/$D49*100)</f>
        <v>64.255319148936181</v>
      </c>
      <c r="G49" s="303"/>
      <c r="H49" s="142">
        <f t="shared" si="43"/>
        <v>12.76595744680851</v>
      </c>
      <c r="I49" s="140">
        <f t="shared" ref="I49:U52" si="44">I115</f>
        <v>235</v>
      </c>
      <c r="J49" s="137">
        <f>IF($I49=0,0,J115/$I49*100)</f>
        <v>4.2553191489361701</v>
      </c>
      <c r="K49" s="141">
        <f t="shared" ref="K49:U51" si="45">IF($I49=0,0,K115/$I49*100)</f>
        <v>4.6808510638297873</v>
      </c>
      <c r="L49" s="141">
        <f t="shared" si="45"/>
        <v>7.2340425531914887</v>
      </c>
      <c r="M49" s="141">
        <f t="shared" si="45"/>
        <v>6.3829787234042552</v>
      </c>
      <c r="N49" s="141">
        <f t="shared" si="45"/>
        <v>3.4042553191489362</v>
      </c>
      <c r="O49" s="141">
        <f t="shared" si="45"/>
        <v>9.787234042553191</v>
      </c>
      <c r="P49" s="141">
        <f t="shared" si="45"/>
        <v>8.9361702127659584</v>
      </c>
      <c r="Q49" s="141">
        <f t="shared" si="45"/>
        <v>5.5319148936170208</v>
      </c>
      <c r="R49" s="141">
        <f t="shared" si="45"/>
        <v>8.085106382978724</v>
      </c>
      <c r="S49" s="141">
        <f t="shared" si="45"/>
        <v>10.212765957446807</v>
      </c>
      <c r="T49" s="141">
        <f t="shared" si="45"/>
        <v>11.48936170212766</v>
      </c>
      <c r="U49" s="141">
        <f t="shared" si="45"/>
        <v>20</v>
      </c>
      <c r="V49" s="179">
        <v>62.166484515019079</v>
      </c>
    </row>
    <row r="50" spans="1:22" ht="15" customHeight="1" x14ac:dyDescent="0.15">
      <c r="A50" s="150"/>
      <c r="B50" s="125"/>
      <c r="C50" s="129" t="s">
        <v>351</v>
      </c>
      <c r="D50" s="143">
        <f t="shared" ref="D50:D51" si="46">D116</f>
        <v>204</v>
      </c>
      <c r="E50" s="142">
        <f t="shared" ref="E50:H51" si="47">IF($D50=0,0,E116/$D50*100)</f>
        <v>16.176470588235293</v>
      </c>
      <c r="F50" s="304">
        <f t="shared" si="47"/>
        <v>72.549019607843135</v>
      </c>
      <c r="G50" s="305"/>
      <c r="H50" s="142">
        <f t="shared" si="47"/>
        <v>11.274509803921569</v>
      </c>
      <c r="I50" s="140">
        <f t="shared" si="44"/>
        <v>204</v>
      </c>
      <c r="J50" s="141">
        <f t="shared" ref="J50:T51" si="48">IF($I50=0,0,J116/$I50*100)</f>
        <v>7.8431372549019605</v>
      </c>
      <c r="K50" s="141">
        <f t="shared" si="48"/>
        <v>11.274509803921569</v>
      </c>
      <c r="L50" s="141">
        <f t="shared" si="48"/>
        <v>8.8235294117647065</v>
      </c>
      <c r="M50" s="141">
        <f t="shared" si="48"/>
        <v>9.8039215686274517</v>
      </c>
      <c r="N50" s="141">
        <f t="shared" si="48"/>
        <v>8.3333333333333321</v>
      </c>
      <c r="O50" s="141">
        <f t="shared" si="48"/>
        <v>7.8431372549019605</v>
      </c>
      <c r="P50" s="141">
        <f t="shared" si="48"/>
        <v>2.9411764705882351</v>
      </c>
      <c r="Q50" s="141">
        <f t="shared" si="48"/>
        <v>6.3725490196078427</v>
      </c>
      <c r="R50" s="141">
        <f t="shared" si="48"/>
        <v>6.8627450980392162</v>
      </c>
      <c r="S50" s="141">
        <f t="shared" si="48"/>
        <v>8.8235294117647065</v>
      </c>
      <c r="T50" s="141">
        <f t="shared" si="48"/>
        <v>4.9019607843137258</v>
      </c>
      <c r="U50" s="141">
        <f t="shared" si="45"/>
        <v>16.176470588235293</v>
      </c>
      <c r="V50" s="179">
        <v>49.35214568061982</v>
      </c>
    </row>
    <row r="51" spans="1:22" ht="15" customHeight="1" x14ac:dyDescent="0.15">
      <c r="A51" s="152"/>
      <c r="B51" s="145"/>
      <c r="C51" s="130" t="s">
        <v>332</v>
      </c>
      <c r="D51" s="147">
        <f t="shared" si="46"/>
        <v>64</v>
      </c>
      <c r="E51" s="133">
        <f t="shared" si="47"/>
        <v>29.6875</v>
      </c>
      <c r="F51" s="306">
        <f t="shared" si="47"/>
        <v>40.625</v>
      </c>
      <c r="G51" s="307"/>
      <c r="H51" s="133">
        <f t="shared" si="47"/>
        <v>29.6875</v>
      </c>
      <c r="I51" s="146">
        <f t="shared" si="44"/>
        <v>64</v>
      </c>
      <c r="J51" s="132">
        <f t="shared" si="48"/>
        <v>9.375</v>
      </c>
      <c r="K51" s="132">
        <f t="shared" si="48"/>
        <v>4.6875</v>
      </c>
      <c r="L51" s="132">
        <f t="shared" si="48"/>
        <v>7.8125</v>
      </c>
      <c r="M51" s="132">
        <f t="shared" si="48"/>
        <v>9.375</v>
      </c>
      <c r="N51" s="132">
        <f t="shared" si="48"/>
        <v>7.8125</v>
      </c>
      <c r="O51" s="132">
        <f t="shared" si="48"/>
        <v>6.25</v>
      </c>
      <c r="P51" s="132">
        <f t="shared" si="48"/>
        <v>6.25</v>
      </c>
      <c r="Q51" s="132">
        <f t="shared" si="48"/>
        <v>1.5625</v>
      </c>
      <c r="R51" s="132">
        <f t="shared" si="48"/>
        <v>6.25</v>
      </c>
      <c r="S51" s="132">
        <f t="shared" si="48"/>
        <v>6.25</v>
      </c>
      <c r="T51" s="132">
        <f t="shared" si="48"/>
        <v>6.25</v>
      </c>
      <c r="U51" s="132">
        <f t="shared" si="45"/>
        <v>28.125</v>
      </c>
      <c r="V51" s="131">
        <v>49.683738621453806</v>
      </c>
    </row>
    <row r="52" spans="1:22" ht="15" customHeight="1" x14ac:dyDescent="0.15">
      <c r="A52" s="124" t="s">
        <v>462</v>
      </c>
      <c r="B52" s="125" t="s">
        <v>334</v>
      </c>
      <c r="C52" s="126" t="s">
        <v>335</v>
      </c>
      <c r="D52" s="128">
        <f>D106</f>
        <v>211</v>
      </c>
      <c r="E52" s="128">
        <f>E106</f>
        <v>100</v>
      </c>
      <c r="F52" s="128">
        <f>F106</f>
        <v>84</v>
      </c>
      <c r="G52" s="128">
        <f>G106</f>
        <v>18</v>
      </c>
      <c r="H52" s="128">
        <f>H106</f>
        <v>9</v>
      </c>
      <c r="I52" s="127">
        <f t="shared" si="44"/>
        <v>577</v>
      </c>
      <c r="J52" s="127">
        <f t="shared" si="44"/>
        <v>12</v>
      </c>
      <c r="K52" s="127">
        <f t="shared" si="44"/>
        <v>15</v>
      </c>
      <c r="L52" s="127">
        <f t="shared" si="44"/>
        <v>13</v>
      </c>
      <c r="M52" s="127">
        <f t="shared" si="44"/>
        <v>14</v>
      </c>
      <c r="N52" s="127">
        <f t="shared" si="44"/>
        <v>13</v>
      </c>
      <c r="O52" s="127">
        <f t="shared" si="44"/>
        <v>20</v>
      </c>
      <c r="P52" s="127">
        <f t="shared" si="44"/>
        <v>15</v>
      </c>
      <c r="Q52" s="127">
        <f t="shared" si="44"/>
        <v>16</v>
      </c>
      <c r="R52" s="127">
        <f t="shared" si="44"/>
        <v>19</v>
      </c>
      <c r="S52" s="127">
        <f t="shared" si="44"/>
        <v>50</v>
      </c>
      <c r="T52" s="127">
        <f t="shared" si="44"/>
        <v>176</v>
      </c>
      <c r="U52" s="127">
        <f t="shared" si="44"/>
        <v>214</v>
      </c>
      <c r="V52" s="178">
        <v>79.396704794061293</v>
      </c>
    </row>
    <row r="53" spans="1:22" ht="15" customHeight="1" x14ac:dyDescent="0.15">
      <c r="A53" s="150" t="s">
        <v>463</v>
      </c>
      <c r="B53" s="125"/>
      <c r="C53" s="130"/>
      <c r="D53" s="134">
        <f>IF(SUM(E53:H53)&gt;100,"－",SUM(E53:H53))</f>
        <v>100</v>
      </c>
      <c r="E53" s="133">
        <f>E52/$D52*100</f>
        <v>47.393364928909953</v>
      </c>
      <c r="F53" s="133">
        <f>F52/$D52*100</f>
        <v>39.810426540284361</v>
      </c>
      <c r="G53" s="133">
        <f>G52/$D52*100</f>
        <v>8.5308056872037916</v>
      </c>
      <c r="H53" s="133">
        <f>H52/$D52*100</f>
        <v>4.2654028436018958</v>
      </c>
      <c r="I53" s="131">
        <f>IF(SUM(J53:U53)&gt;100,"－",SUM(J53:U53))</f>
        <v>100</v>
      </c>
      <c r="J53" s="132">
        <f t="shared" ref="J53:U53" si="49">J52/$I52*100</f>
        <v>2.0797227036395149</v>
      </c>
      <c r="K53" s="132">
        <f t="shared" si="49"/>
        <v>2.5996533795493932</v>
      </c>
      <c r="L53" s="132">
        <f t="shared" si="49"/>
        <v>2.2530329289428077</v>
      </c>
      <c r="M53" s="132">
        <f t="shared" si="49"/>
        <v>2.4263431542461005</v>
      </c>
      <c r="N53" s="132">
        <f t="shared" si="49"/>
        <v>2.2530329289428077</v>
      </c>
      <c r="O53" s="132">
        <f t="shared" si="49"/>
        <v>3.4662045060658579</v>
      </c>
      <c r="P53" s="132">
        <f t="shared" si="49"/>
        <v>2.5996533795493932</v>
      </c>
      <c r="Q53" s="132">
        <f t="shared" si="49"/>
        <v>2.772963604852686</v>
      </c>
      <c r="R53" s="132">
        <f t="shared" si="49"/>
        <v>3.2928942807625647</v>
      </c>
      <c r="S53" s="132">
        <f t="shared" si="49"/>
        <v>8.6655112651646444</v>
      </c>
      <c r="T53" s="132">
        <f t="shared" si="49"/>
        <v>30.502599653379548</v>
      </c>
      <c r="U53" s="132">
        <f t="shared" si="49"/>
        <v>37.088388214904676</v>
      </c>
      <c r="V53" s="131"/>
    </row>
    <row r="54" spans="1:22" ht="15" customHeight="1" x14ac:dyDescent="0.15">
      <c r="A54" s="150" t="s">
        <v>464</v>
      </c>
      <c r="B54" s="125"/>
      <c r="C54" s="129" t="s">
        <v>354</v>
      </c>
      <c r="D54" s="143">
        <f>D120</f>
        <v>172</v>
      </c>
      <c r="E54" s="142">
        <f>IF($D54=0,0,E120/$D54*100)</f>
        <v>61.627906976744185</v>
      </c>
      <c r="F54" s="142">
        <f t="shared" ref="F54:H54" si="50">IF($D54=0,0,F120/$D54*100)</f>
        <v>29.069767441860467</v>
      </c>
      <c r="G54" s="142">
        <f t="shared" si="50"/>
        <v>5.8139534883720927</v>
      </c>
      <c r="H54" s="142">
        <f t="shared" si="50"/>
        <v>3.4883720930232558</v>
      </c>
      <c r="I54" s="140">
        <f t="shared" ref="I54:U57" si="51">I120</f>
        <v>172</v>
      </c>
      <c r="J54" s="137">
        <f>IF($I54=0,0,J120/$I54*100)</f>
        <v>0.58139534883720934</v>
      </c>
      <c r="K54" s="141">
        <f t="shared" ref="K54:U56" si="52">IF($I54=0,0,K120/$I54*100)</f>
        <v>2.3255813953488373</v>
      </c>
      <c r="L54" s="141">
        <f t="shared" si="52"/>
        <v>0.58139534883720934</v>
      </c>
      <c r="M54" s="141">
        <f t="shared" si="52"/>
        <v>1.7441860465116279</v>
      </c>
      <c r="N54" s="141">
        <f t="shared" si="52"/>
        <v>2.3255813953488373</v>
      </c>
      <c r="O54" s="141">
        <f t="shared" si="52"/>
        <v>3.4883720930232558</v>
      </c>
      <c r="P54" s="141">
        <f t="shared" si="52"/>
        <v>3.4883720930232558</v>
      </c>
      <c r="Q54" s="141">
        <f t="shared" si="52"/>
        <v>1.1627906976744187</v>
      </c>
      <c r="R54" s="141">
        <f t="shared" si="52"/>
        <v>3.4883720930232558</v>
      </c>
      <c r="S54" s="141">
        <f t="shared" si="52"/>
        <v>8.1395348837209305</v>
      </c>
      <c r="T54" s="141">
        <f t="shared" si="52"/>
        <v>29.069767441860467</v>
      </c>
      <c r="U54" s="141">
        <f t="shared" si="52"/>
        <v>43.604651162790695</v>
      </c>
      <c r="V54" s="179">
        <v>82.892450745726592</v>
      </c>
    </row>
    <row r="55" spans="1:22" ht="15" customHeight="1" x14ac:dyDescent="0.15">
      <c r="A55" s="150"/>
      <c r="B55" s="125"/>
      <c r="C55" s="129" t="s">
        <v>355</v>
      </c>
      <c r="D55" s="143">
        <f t="shared" ref="D55:D56" si="53">D121</f>
        <v>386</v>
      </c>
      <c r="E55" s="142">
        <f t="shared" ref="E55:H56" si="54">IF($D55=0,0,E121/$D55*100)</f>
        <v>53.626943005181346</v>
      </c>
      <c r="F55" s="142">
        <f t="shared" si="54"/>
        <v>36.269430051813472</v>
      </c>
      <c r="G55" s="142">
        <f t="shared" si="54"/>
        <v>6.7357512953367875</v>
      </c>
      <c r="H55" s="142">
        <f t="shared" si="54"/>
        <v>3.3678756476683938</v>
      </c>
      <c r="I55" s="140">
        <f t="shared" si="51"/>
        <v>386</v>
      </c>
      <c r="J55" s="141">
        <f t="shared" ref="J55:T56" si="55">IF($I55=0,0,J121/$I55*100)</f>
        <v>2.5906735751295336</v>
      </c>
      <c r="K55" s="141">
        <f t="shared" si="55"/>
        <v>2.849740932642487</v>
      </c>
      <c r="L55" s="141">
        <f t="shared" si="55"/>
        <v>2.5906735751295336</v>
      </c>
      <c r="M55" s="141">
        <f t="shared" si="55"/>
        <v>2.5906735751295336</v>
      </c>
      <c r="N55" s="141">
        <f t="shared" si="55"/>
        <v>2.3316062176165802</v>
      </c>
      <c r="O55" s="141">
        <f t="shared" si="55"/>
        <v>3.3678756476683938</v>
      </c>
      <c r="P55" s="141">
        <f t="shared" si="55"/>
        <v>2.3316062176165802</v>
      </c>
      <c r="Q55" s="141">
        <f t="shared" si="55"/>
        <v>3.1088082901554404</v>
      </c>
      <c r="R55" s="141">
        <f t="shared" si="55"/>
        <v>3.3678756476683938</v>
      </c>
      <c r="S55" s="141">
        <f t="shared" si="55"/>
        <v>8.5492227979274613</v>
      </c>
      <c r="T55" s="141">
        <f t="shared" si="55"/>
        <v>31.865284974093267</v>
      </c>
      <c r="U55" s="141">
        <f t="shared" si="52"/>
        <v>34.4559585492228</v>
      </c>
      <c r="V55" s="179">
        <v>78.661606103425896</v>
      </c>
    </row>
    <row r="56" spans="1:22" ht="15" customHeight="1" x14ac:dyDescent="0.15">
      <c r="A56" s="150"/>
      <c r="B56" s="145"/>
      <c r="C56" s="130" t="s">
        <v>332</v>
      </c>
      <c r="D56" s="147">
        <f t="shared" si="53"/>
        <v>19</v>
      </c>
      <c r="E56" s="133">
        <f t="shared" si="54"/>
        <v>31.578947368421051</v>
      </c>
      <c r="F56" s="133">
        <f t="shared" si="54"/>
        <v>15.789473684210526</v>
      </c>
      <c r="G56" s="133">
        <f t="shared" si="54"/>
        <v>10.526315789473683</v>
      </c>
      <c r="H56" s="133">
        <f t="shared" si="54"/>
        <v>42.105263157894733</v>
      </c>
      <c r="I56" s="146">
        <f t="shared" si="51"/>
        <v>19</v>
      </c>
      <c r="J56" s="132">
        <f t="shared" si="55"/>
        <v>5.2631578947368416</v>
      </c>
      <c r="K56" s="132">
        <f t="shared" si="55"/>
        <v>0</v>
      </c>
      <c r="L56" s="132">
        <f t="shared" si="55"/>
        <v>10.526315789473683</v>
      </c>
      <c r="M56" s="132">
        <f t="shared" si="55"/>
        <v>5.2631578947368416</v>
      </c>
      <c r="N56" s="132">
        <f t="shared" si="55"/>
        <v>0</v>
      </c>
      <c r="O56" s="132">
        <f t="shared" si="55"/>
        <v>5.2631578947368416</v>
      </c>
      <c r="P56" s="132">
        <f t="shared" si="55"/>
        <v>0</v>
      </c>
      <c r="Q56" s="132">
        <f t="shared" si="55"/>
        <v>10.526315789473683</v>
      </c>
      <c r="R56" s="132">
        <f t="shared" si="55"/>
        <v>0</v>
      </c>
      <c r="S56" s="132">
        <f t="shared" si="55"/>
        <v>15.789473684210526</v>
      </c>
      <c r="T56" s="132">
        <f t="shared" si="55"/>
        <v>15.789473684210526</v>
      </c>
      <c r="U56" s="132">
        <f t="shared" si="52"/>
        <v>31.578947368421051</v>
      </c>
      <c r="V56" s="131">
        <v>67.619213364770445</v>
      </c>
    </row>
    <row r="57" spans="1:22" ht="15" customHeight="1" x14ac:dyDescent="0.15">
      <c r="A57" s="150"/>
      <c r="B57" s="125" t="s">
        <v>342</v>
      </c>
      <c r="C57" s="126" t="s">
        <v>335</v>
      </c>
      <c r="D57" s="128">
        <f>D111</f>
        <v>27</v>
      </c>
      <c r="E57" s="128">
        <f>E111</f>
        <v>13</v>
      </c>
      <c r="F57" s="128">
        <f>F111</f>
        <v>9</v>
      </c>
      <c r="G57" s="128">
        <f>G111</f>
        <v>4</v>
      </c>
      <c r="H57" s="128">
        <f>H111</f>
        <v>1</v>
      </c>
      <c r="I57" s="127">
        <f t="shared" si="51"/>
        <v>57</v>
      </c>
      <c r="J57" s="127">
        <f t="shared" si="51"/>
        <v>2</v>
      </c>
      <c r="K57" s="127">
        <f t="shared" si="51"/>
        <v>0</v>
      </c>
      <c r="L57" s="127">
        <f t="shared" si="51"/>
        <v>1</v>
      </c>
      <c r="M57" s="127">
        <f t="shared" si="51"/>
        <v>1</v>
      </c>
      <c r="N57" s="127">
        <f t="shared" si="51"/>
        <v>1</v>
      </c>
      <c r="O57" s="127">
        <f t="shared" si="51"/>
        <v>3</v>
      </c>
      <c r="P57" s="127">
        <f t="shared" si="51"/>
        <v>3</v>
      </c>
      <c r="Q57" s="127">
        <f t="shared" si="51"/>
        <v>2</v>
      </c>
      <c r="R57" s="127">
        <f t="shared" si="51"/>
        <v>3</v>
      </c>
      <c r="S57" s="127">
        <f t="shared" si="51"/>
        <v>5</v>
      </c>
      <c r="T57" s="127">
        <f t="shared" si="51"/>
        <v>13</v>
      </c>
      <c r="U57" s="127">
        <f t="shared" si="51"/>
        <v>23</v>
      </c>
      <c r="V57" s="178">
        <v>77.887580848223635</v>
      </c>
    </row>
    <row r="58" spans="1:22" ht="15" customHeight="1" x14ac:dyDescent="0.15">
      <c r="A58" s="150"/>
      <c r="B58" s="125" t="s">
        <v>343</v>
      </c>
      <c r="C58" s="130"/>
      <c r="D58" s="134">
        <f>IF(SUM(E58:H58)&gt;100,"－",SUM(E58:H58))</f>
        <v>99.999999999999986</v>
      </c>
      <c r="E58" s="133">
        <f>E57/$D57*100</f>
        <v>48.148148148148145</v>
      </c>
      <c r="F58" s="133">
        <f>F57/$D57*100</f>
        <v>33.333333333333329</v>
      </c>
      <c r="G58" s="133">
        <f>G57/$D57*100</f>
        <v>14.814814814814813</v>
      </c>
      <c r="H58" s="133">
        <f>H57/$D57*100</f>
        <v>3.7037037037037033</v>
      </c>
      <c r="I58" s="131">
        <f>IF(SUM(J58:U58)&gt;100,"－",SUM(J58:U58))</f>
        <v>99.999999999999986</v>
      </c>
      <c r="J58" s="132">
        <f t="shared" ref="J58:U58" si="56">J57/$I57*100</f>
        <v>3.5087719298245612</v>
      </c>
      <c r="K58" s="132">
        <f t="shared" si="56"/>
        <v>0</v>
      </c>
      <c r="L58" s="132">
        <f t="shared" si="56"/>
        <v>1.7543859649122806</v>
      </c>
      <c r="M58" s="132">
        <f t="shared" si="56"/>
        <v>1.7543859649122806</v>
      </c>
      <c r="N58" s="132">
        <f t="shared" si="56"/>
        <v>1.7543859649122806</v>
      </c>
      <c r="O58" s="132">
        <f t="shared" si="56"/>
        <v>5.2631578947368416</v>
      </c>
      <c r="P58" s="132">
        <f t="shared" si="56"/>
        <v>5.2631578947368416</v>
      </c>
      <c r="Q58" s="132">
        <f t="shared" si="56"/>
        <v>3.5087719298245612</v>
      </c>
      <c r="R58" s="132">
        <f t="shared" si="56"/>
        <v>5.2631578947368416</v>
      </c>
      <c r="S58" s="132">
        <f t="shared" si="56"/>
        <v>8.7719298245614024</v>
      </c>
      <c r="T58" s="132">
        <f t="shared" si="56"/>
        <v>22.807017543859647</v>
      </c>
      <c r="U58" s="132">
        <f t="shared" si="56"/>
        <v>40.350877192982452</v>
      </c>
      <c r="V58" s="131"/>
    </row>
    <row r="59" spans="1:22" ht="15" customHeight="1" x14ac:dyDescent="0.15">
      <c r="A59" s="150"/>
      <c r="B59" s="125"/>
      <c r="C59" s="129" t="s">
        <v>354</v>
      </c>
      <c r="D59" s="143">
        <f>D125</f>
        <v>17</v>
      </c>
      <c r="E59" s="151">
        <f>IF($D59=0,0,E125/$D59*100)</f>
        <v>76.470588235294116</v>
      </c>
      <c r="F59" s="142">
        <f t="shared" ref="F59:H59" si="57">IF($D59=0,0,F125/$D59*100)</f>
        <v>17.647058823529413</v>
      </c>
      <c r="G59" s="142">
        <f t="shared" si="57"/>
        <v>0</v>
      </c>
      <c r="H59" s="142">
        <f t="shared" si="57"/>
        <v>5.8823529411764701</v>
      </c>
      <c r="I59" s="140">
        <f t="shared" ref="I59:U62" si="58">I125</f>
        <v>17</v>
      </c>
      <c r="J59" s="137">
        <f>IF($I59=0,0,J125/$I59*100)</f>
        <v>0</v>
      </c>
      <c r="K59" s="141">
        <f t="shared" ref="K59:U61" si="59">IF($I59=0,0,K125/$I59*100)</f>
        <v>0</v>
      </c>
      <c r="L59" s="141">
        <f t="shared" si="59"/>
        <v>0</v>
      </c>
      <c r="M59" s="141">
        <f t="shared" si="59"/>
        <v>0</v>
      </c>
      <c r="N59" s="141">
        <f t="shared" si="59"/>
        <v>5.8823529411764701</v>
      </c>
      <c r="O59" s="141">
        <f t="shared" si="59"/>
        <v>0</v>
      </c>
      <c r="P59" s="141">
        <f t="shared" si="59"/>
        <v>0</v>
      </c>
      <c r="Q59" s="141">
        <f t="shared" si="59"/>
        <v>0</v>
      </c>
      <c r="R59" s="141">
        <f t="shared" si="59"/>
        <v>0</v>
      </c>
      <c r="S59" s="141">
        <f t="shared" si="59"/>
        <v>5.8823529411764701</v>
      </c>
      <c r="T59" s="141">
        <f t="shared" si="59"/>
        <v>41.17647058823529</v>
      </c>
      <c r="U59" s="141">
        <f t="shared" si="59"/>
        <v>47.058823529411761</v>
      </c>
      <c r="V59" s="179">
        <v>92.679738562091501</v>
      </c>
    </row>
    <row r="60" spans="1:22" ht="15" customHeight="1" x14ac:dyDescent="0.15">
      <c r="A60" s="150"/>
      <c r="B60" s="125"/>
      <c r="C60" s="129" t="s">
        <v>355</v>
      </c>
      <c r="D60" s="143">
        <f t="shared" ref="D60:D61" si="60">D126</f>
        <v>37</v>
      </c>
      <c r="E60" s="142">
        <f t="shared" ref="E60:H61" si="61">IF($D60=0,0,E126/$D60*100)</f>
        <v>35.135135135135137</v>
      </c>
      <c r="F60" s="142">
        <f t="shared" si="61"/>
        <v>40.54054054054054</v>
      </c>
      <c r="G60" s="142">
        <f t="shared" si="61"/>
        <v>16.216216216216218</v>
      </c>
      <c r="H60" s="142">
        <f t="shared" si="61"/>
        <v>8.1081081081081088</v>
      </c>
      <c r="I60" s="140">
        <f t="shared" si="58"/>
        <v>37</v>
      </c>
      <c r="J60" s="141">
        <f t="shared" ref="J60:T61" si="62">IF($I60=0,0,J126/$I60*100)</f>
        <v>5.4054054054054053</v>
      </c>
      <c r="K60" s="141">
        <f t="shared" si="62"/>
        <v>0</v>
      </c>
      <c r="L60" s="141">
        <f t="shared" si="62"/>
        <v>2.7027027027027026</v>
      </c>
      <c r="M60" s="141">
        <f t="shared" si="62"/>
        <v>2.7027027027027026</v>
      </c>
      <c r="N60" s="141">
        <f t="shared" si="62"/>
        <v>0</v>
      </c>
      <c r="O60" s="141">
        <f t="shared" si="62"/>
        <v>8.1081081081081088</v>
      </c>
      <c r="P60" s="141">
        <f t="shared" si="62"/>
        <v>5.4054054054054053</v>
      </c>
      <c r="Q60" s="141">
        <f t="shared" si="62"/>
        <v>5.4054054054054053</v>
      </c>
      <c r="R60" s="141">
        <f t="shared" si="62"/>
        <v>8.1081081081081088</v>
      </c>
      <c r="S60" s="141">
        <f t="shared" si="62"/>
        <v>10.810810810810811</v>
      </c>
      <c r="T60" s="141">
        <f t="shared" si="62"/>
        <v>16.216216216216218</v>
      </c>
      <c r="U60" s="141">
        <f t="shared" si="59"/>
        <v>35.135135135135137</v>
      </c>
      <c r="V60" s="179">
        <v>72.740309118914638</v>
      </c>
    </row>
    <row r="61" spans="1:22" ht="15" customHeight="1" x14ac:dyDescent="0.15">
      <c r="A61" s="150"/>
      <c r="B61" s="145"/>
      <c r="C61" s="130" t="s">
        <v>332</v>
      </c>
      <c r="D61" s="147">
        <f t="shared" si="60"/>
        <v>3</v>
      </c>
      <c r="E61" s="133">
        <f t="shared" si="61"/>
        <v>0</v>
      </c>
      <c r="F61" s="133">
        <f t="shared" si="61"/>
        <v>0</v>
      </c>
      <c r="G61" s="133">
        <f t="shared" si="61"/>
        <v>0</v>
      </c>
      <c r="H61" s="133">
        <f t="shared" si="61"/>
        <v>100</v>
      </c>
      <c r="I61" s="146">
        <f t="shared" si="58"/>
        <v>3</v>
      </c>
      <c r="J61" s="132">
        <f t="shared" si="62"/>
        <v>0</v>
      </c>
      <c r="K61" s="132">
        <f t="shared" si="62"/>
        <v>0</v>
      </c>
      <c r="L61" s="132">
        <f t="shared" si="62"/>
        <v>0</v>
      </c>
      <c r="M61" s="132">
        <f t="shared" si="62"/>
        <v>0</v>
      </c>
      <c r="N61" s="132">
        <f t="shared" si="62"/>
        <v>0</v>
      </c>
      <c r="O61" s="132">
        <f t="shared" si="62"/>
        <v>0</v>
      </c>
      <c r="P61" s="132">
        <f t="shared" si="62"/>
        <v>33.333333333333329</v>
      </c>
      <c r="Q61" s="132">
        <f t="shared" si="62"/>
        <v>0</v>
      </c>
      <c r="R61" s="132">
        <f t="shared" si="62"/>
        <v>0</v>
      </c>
      <c r="S61" s="132">
        <f t="shared" si="62"/>
        <v>0</v>
      </c>
      <c r="T61" s="132">
        <f t="shared" si="62"/>
        <v>0</v>
      </c>
      <c r="U61" s="132">
        <f t="shared" si="59"/>
        <v>66.666666666666657</v>
      </c>
      <c r="V61" s="131">
        <v>68.292682926829272</v>
      </c>
    </row>
    <row r="62" spans="1:22" ht="15" customHeight="1" x14ac:dyDescent="0.15">
      <c r="A62" s="150"/>
      <c r="B62" s="125" t="s">
        <v>345</v>
      </c>
      <c r="C62" s="126" t="s">
        <v>335</v>
      </c>
      <c r="D62" s="128">
        <f>D116</f>
        <v>204</v>
      </c>
      <c r="E62" s="128">
        <f>E116</f>
        <v>33</v>
      </c>
      <c r="F62" s="128">
        <f>F116</f>
        <v>148</v>
      </c>
      <c r="G62" s="128">
        <f>G116</f>
        <v>0</v>
      </c>
      <c r="H62" s="128">
        <f>H116</f>
        <v>23</v>
      </c>
      <c r="I62" s="127">
        <f t="shared" si="58"/>
        <v>503</v>
      </c>
      <c r="J62" s="127">
        <f t="shared" si="58"/>
        <v>32</v>
      </c>
      <c r="K62" s="127">
        <f t="shared" si="58"/>
        <v>37</v>
      </c>
      <c r="L62" s="127">
        <f t="shared" si="58"/>
        <v>40</v>
      </c>
      <c r="M62" s="127">
        <f t="shared" si="58"/>
        <v>41</v>
      </c>
      <c r="N62" s="127">
        <f t="shared" si="58"/>
        <v>30</v>
      </c>
      <c r="O62" s="127">
        <f t="shared" si="58"/>
        <v>43</v>
      </c>
      <c r="P62" s="127">
        <f t="shared" si="58"/>
        <v>31</v>
      </c>
      <c r="Q62" s="127">
        <f t="shared" si="58"/>
        <v>27</v>
      </c>
      <c r="R62" s="127">
        <f t="shared" si="58"/>
        <v>37</v>
      </c>
      <c r="S62" s="127">
        <f t="shared" si="58"/>
        <v>46</v>
      </c>
      <c r="T62" s="127">
        <f t="shared" si="58"/>
        <v>41</v>
      </c>
      <c r="U62" s="127">
        <f t="shared" si="58"/>
        <v>98</v>
      </c>
      <c r="V62" s="178">
        <v>55.338192535299832</v>
      </c>
    </row>
    <row r="63" spans="1:22" ht="15" customHeight="1" x14ac:dyDescent="0.15">
      <c r="A63" s="150"/>
      <c r="B63" s="125"/>
      <c r="C63" s="130"/>
      <c r="D63" s="134">
        <f>IF(SUM(E63:H63)&gt;100,"－",SUM(E63:H63))</f>
        <v>100</v>
      </c>
      <c r="E63" s="133">
        <f>E62/$D62*100</f>
        <v>16.176470588235293</v>
      </c>
      <c r="F63" s="133">
        <f>F62/$D62*100</f>
        <v>72.549019607843135</v>
      </c>
      <c r="G63" s="133">
        <f>G62/$D62*100</f>
        <v>0</v>
      </c>
      <c r="H63" s="133">
        <f>H62/$D62*100</f>
        <v>11.274509803921569</v>
      </c>
      <c r="I63" s="131">
        <f>IF(SUM(J63:U63)&gt;100,"－",SUM(J63:U63))</f>
        <v>99.999999999999986</v>
      </c>
      <c r="J63" s="132">
        <f t="shared" ref="J63:U63" si="63">J62/$I62*100</f>
        <v>6.3618290258449299</v>
      </c>
      <c r="K63" s="132">
        <f t="shared" si="63"/>
        <v>7.3558648111332001</v>
      </c>
      <c r="L63" s="132">
        <f t="shared" si="63"/>
        <v>7.9522862823061633</v>
      </c>
      <c r="M63" s="132">
        <f t="shared" si="63"/>
        <v>8.1510934393638177</v>
      </c>
      <c r="N63" s="132">
        <f t="shared" si="63"/>
        <v>5.964214711729622</v>
      </c>
      <c r="O63" s="132">
        <f t="shared" si="63"/>
        <v>8.5487077534791247</v>
      </c>
      <c r="P63" s="132">
        <f t="shared" si="63"/>
        <v>6.1630218687872764</v>
      </c>
      <c r="Q63" s="132">
        <f t="shared" si="63"/>
        <v>5.3677932405566597</v>
      </c>
      <c r="R63" s="132">
        <f t="shared" si="63"/>
        <v>7.3558648111332001</v>
      </c>
      <c r="S63" s="132">
        <f t="shared" si="63"/>
        <v>9.1451292246520879</v>
      </c>
      <c r="T63" s="132">
        <f t="shared" si="63"/>
        <v>8.1510934393638177</v>
      </c>
      <c r="U63" s="132">
        <f t="shared" si="63"/>
        <v>19.483101391650099</v>
      </c>
      <c r="V63" s="131"/>
    </row>
    <row r="64" spans="1:22" ht="15" customHeight="1" x14ac:dyDescent="0.15">
      <c r="A64" s="150"/>
      <c r="B64" s="125"/>
      <c r="C64" s="129" t="s">
        <v>354</v>
      </c>
      <c r="D64" s="143">
        <f>D130</f>
        <v>138</v>
      </c>
      <c r="E64" s="142">
        <f>IF($D64=0,0,E130/$D64*100)</f>
        <v>26.811594202898554</v>
      </c>
      <c r="F64" s="302">
        <f t="shared" ref="F64:H64" si="64">IF($D64=0,0,F130/$D64*100)</f>
        <v>63.768115942028977</v>
      </c>
      <c r="G64" s="303"/>
      <c r="H64" s="142">
        <f t="shared" si="64"/>
        <v>9.4202898550724647</v>
      </c>
      <c r="I64" s="140">
        <f t="shared" ref="I64:I66" si="65">I130</f>
        <v>138</v>
      </c>
      <c r="J64" s="137">
        <f>IF($I64=0,0,J130/$I64*100)</f>
        <v>6.5217391304347823</v>
      </c>
      <c r="K64" s="141">
        <f t="shared" ref="K64:U66" si="66">IF($I64=0,0,K130/$I64*100)</f>
        <v>7.9710144927536222</v>
      </c>
      <c r="L64" s="141">
        <f t="shared" si="66"/>
        <v>8.695652173913043</v>
      </c>
      <c r="M64" s="141">
        <f t="shared" si="66"/>
        <v>10.144927536231885</v>
      </c>
      <c r="N64" s="141">
        <f t="shared" si="66"/>
        <v>6.5217391304347823</v>
      </c>
      <c r="O64" s="141">
        <f t="shared" si="66"/>
        <v>7.9710144927536222</v>
      </c>
      <c r="P64" s="141">
        <f t="shared" si="66"/>
        <v>4.3478260869565215</v>
      </c>
      <c r="Q64" s="141">
        <f t="shared" si="66"/>
        <v>7.2463768115942031</v>
      </c>
      <c r="R64" s="141">
        <f t="shared" si="66"/>
        <v>7.9710144927536222</v>
      </c>
      <c r="S64" s="141">
        <f t="shared" si="66"/>
        <v>10.869565217391305</v>
      </c>
      <c r="T64" s="141">
        <f t="shared" si="66"/>
        <v>8.695652173913043</v>
      </c>
      <c r="U64" s="141">
        <f t="shared" si="66"/>
        <v>13.043478260869565</v>
      </c>
      <c r="V64" s="179">
        <v>55.811627714856847</v>
      </c>
    </row>
    <row r="65" spans="1:50" ht="15" customHeight="1" x14ac:dyDescent="0.15">
      <c r="A65" s="150"/>
      <c r="B65" s="125"/>
      <c r="C65" s="129" t="s">
        <v>355</v>
      </c>
      <c r="D65" s="143">
        <f t="shared" ref="D65:D66" si="67">D131</f>
        <v>336</v>
      </c>
      <c r="E65" s="142">
        <f t="shared" ref="E65:H66" si="68">IF($D65=0,0,E131/$D65*100)</f>
        <v>19.940476190476193</v>
      </c>
      <c r="F65" s="304">
        <f t="shared" si="68"/>
        <v>68.452380952380949</v>
      </c>
      <c r="G65" s="305"/>
      <c r="H65" s="142">
        <f t="shared" si="68"/>
        <v>11.607142857142858</v>
      </c>
      <c r="I65" s="140">
        <f t="shared" si="65"/>
        <v>336</v>
      </c>
      <c r="J65" s="141">
        <f t="shared" ref="J65:T66" si="69">IF($I65=0,0,J131/$I65*100)</f>
        <v>6.5476190476190483</v>
      </c>
      <c r="K65" s="141">
        <f t="shared" si="69"/>
        <v>7.4404761904761907</v>
      </c>
      <c r="L65" s="141">
        <f t="shared" si="69"/>
        <v>7.7380952380952381</v>
      </c>
      <c r="M65" s="141">
        <f t="shared" si="69"/>
        <v>7.4404761904761907</v>
      </c>
      <c r="N65" s="141">
        <f t="shared" si="69"/>
        <v>5.6547619047619051</v>
      </c>
      <c r="O65" s="141">
        <f t="shared" si="69"/>
        <v>8.9285714285714288</v>
      </c>
      <c r="P65" s="141">
        <f t="shared" si="69"/>
        <v>7.4404761904761907</v>
      </c>
      <c r="Q65" s="141">
        <f t="shared" si="69"/>
        <v>5.0595238095238093</v>
      </c>
      <c r="R65" s="141">
        <f t="shared" si="69"/>
        <v>7.4404761904761907</v>
      </c>
      <c r="S65" s="141">
        <f t="shared" si="69"/>
        <v>8.6309523809523814</v>
      </c>
      <c r="T65" s="141">
        <f t="shared" si="69"/>
        <v>7.7380952380952381</v>
      </c>
      <c r="U65" s="141">
        <f t="shared" si="66"/>
        <v>19.940476190476193</v>
      </c>
      <c r="V65" s="179">
        <v>55.042951515903482</v>
      </c>
    </row>
    <row r="66" spans="1:50" ht="15" customHeight="1" x14ac:dyDescent="0.15">
      <c r="A66" s="152"/>
      <c r="B66" s="145"/>
      <c r="C66" s="130" t="s">
        <v>332</v>
      </c>
      <c r="D66" s="147">
        <f t="shared" si="67"/>
        <v>29</v>
      </c>
      <c r="E66" s="133">
        <f t="shared" si="68"/>
        <v>6.8965517241379306</v>
      </c>
      <c r="F66" s="306">
        <f t="shared" si="68"/>
        <v>24.137931034482758</v>
      </c>
      <c r="G66" s="307"/>
      <c r="H66" s="133">
        <f t="shared" si="68"/>
        <v>68.965517241379317</v>
      </c>
      <c r="I66" s="147">
        <f t="shared" si="65"/>
        <v>29</v>
      </c>
      <c r="J66" s="133">
        <f t="shared" si="69"/>
        <v>3.4482758620689653</v>
      </c>
      <c r="K66" s="133">
        <f t="shared" si="69"/>
        <v>3.4482758620689653</v>
      </c>
      <c r="L66" s="133">
        <f t="shared" si="69"/>
        <v>6.8965517241379306</v>
      </c>
      <c r="M66" s="133">
        <f t="shared" si="69"/>
        <v>6.8965517241379306</v>
      </c>
      <c r="N66" s="133">
        <f t="shared" si="69"/>
        <v>6.8965517241379306</v>
      </c>
      <c r="O66" s="133">
        <f t="shared" si="69"/>
        <v>6.8965517241379306</v>
      </c>
      <c r="P66" s="133">
        <f t="shared" si="69"/>
        <v>0</v>
      </c>
      <c r="Q66" s="133">
        <f t="shared" si="69"/>
        <v>0</v>
      </c>
      <c r="R66" s="133">
        <f t="shared" si="69"/>
        <v>3.4482758620689653</v>
      </c>
      <c r="S66" s="133">
        <f t="shared" si="69"/>
        <v>6.8965517241379306</v>
      </c>
      <c r="T66" s="133">
        <f t="shared" si="69"/>
        <v>10.344827586206897</v>
      </c>
      <c r="U66" s="133">
        <f t="shared" si="66"/>
        <v>44.827586206896555</v>
      </c>
      <c r="V66" s="134">
        <v>56.751168327224534</v>
      </c>
    </row>
    <row r="70" spans="1:50" ht="15" customHeight="1" x14ac:dyDescent="0.15">
      <c r="A70" s="124" t="s">
        <v>485</v>
      </c>
      <c r="B70" s="124" t="s">
        <v>334</v>
      </c>
      <c r="C70" s="155" t="s">
        <v>335</v>
      </c>
      <c r="D70" s="156">
        <v>577</v>
      </c>
      <c r="E70" s="156">
        <v>319</v>
      </c>
      <c r="F70" s="156">
        <v>193</v>
      </c>
      <c r="G70" s="156">
        <v>38</v>
      </c>
      <c r="H70" s="156">
        <v>27</v>
      </c>
      <c r="I70" s="156">
        <v>577</v>
      </c>
      <c r="J70" s="156">
        <v>12</v>
      </c>
      <c r="K70" s="156">
        <v>15</v>
      </c>
      <c r="L70" s="156">
        <v>13</v>
      </c>
      <c r="M70" s="156">
        <v>14</v>
      </c>
      <c r="N70" s="156">
        <v>13</v>
      </c>
      <c r="O70" s="156">
        <v>20</v>
      </c>
      <c r="P70" s="156">
        <v>15</v>
      </c>
      <c r="Q70" s="156">
        <v>16</v>
      </c>
      <c r="R70" s="156">
        <v>19</v>
      </c>
      <c r="S70" s="156">
        <v>50</v>
      </c>
      <c r="T70" s="156">
        <v>176</v>
      </c>
      <c r="U70" s="156">
        <v>214</v>
      </c>
      <c r="V70" s="156"/>
    </row>
    <row r="71" spans="1:50" ht="15" customHeight="1" x14ac:dyDescent="0.15">
      <c r="A71" s="125" t="s">
        <v>457</v>
      </c>
      <c r="B71" s="129"/>
      <c r="C71" s="130"/>
      <c r="D71" s="156"/>
      <c r="E71" s="156"/>
      <c r="F71" s="156"/>
      <c r="G71" s="156"/>
      <c r="H71" s="156"/>
      <c r="I71" s="156"/>
      <c r="J71" s="156"/>
      <c r="K71" s="156"/>
      <c r="L71" s="156"/>
      <c r="M71" s="156"/>
      <c r="N71" s="156"/>
      <c r="O71" s="156"/>
      <c r="P71" s="156"/>
      <c r="Q71" s="156"/>
      <c r="R71" s="156"/>
      <c r="S71" s="156"/>
      <c r="T71" s="156"/>
      <c r="U71" s="156"/>
      <c r="V71" s="156"/>
      <c r="X71" s="180" t="s">
        <v>388</v>
      </c>
    </row>
    <row r="72" spans="1:50" ht="15" customHeight="1" x14ac:dyDescent="0.15">
      <c r="A72" s="125" t="s">
        <v>459</v>
      </c>
      <c r="B72" s="125"/>
      <c r="C72" s="135" t="s">
        <v>339</v>
      </c>
      <c r="D72" s="156">
        <v>518</v>
      </c>
      <c r="E72" s="156">
        <v>285</v>
      </c>
      <c r="F72" s="156">
        <v>174</v>
      </c>
      <c r="G72" s="156">
        <v>34</v>
      </c>
      <c r="H72" s="156">
        <v>25</v>
      </c>
      <c r="I72" s="156">
        <v>518</v>
      </c>
      <c r="J72" s="156">
        <v>9</v>
      </c>
      <c r="K72" s="156">
        <v>13</v>
      </c>
      <c r="L72" s="156">
        <v>11</v>
      </c>
      <c r="M72" s="156">
        <v>13</v>
      </c>
      <c r="N72" s="156">
        <v>11</v>
      </c>
      <c r="O72" s="156">
        <v>18</v>
      </c>
      <c r="P72" s="156">
        <v>15</v>
      </c>
      <c r="Q72" s="156">
        <v>14</v>
      </c>
      <c r="R72" s="156">
        <v>18</v>
      </c>
      <c r="S72" s="156">
        <v>43</v>
      </c>
      <c r="T72" s="156">
        <v>161</v>
      </c>
      <c r="U72" s="156">
        <v>192</v>
      </c>
      <c r="V72" s="156"/>
      <c r="X72" s="156">
        <f>J72</f>
        <v>9</v>
      </c>
      <c r="Y72" s="156">
        <f t="shared" ref="Y72:AH74" si="70">K72</f>
        <v>13</v>
      </c>
      <c r="Z72" s="156">
        <f t="shared" si="70"/>
        <v>11</v>
      </c>
      <c r="AA72" s="156">
        <f t="shared" si="70"/>
        <v>13</v>
      </c>
      <c r="AB72" s="156">
        <f t="shared" si="70"/>
        <v>11</v>
      </c>
      <c r="AC72" s="156">
        <f t="shared" si="70"/>
        <v>18</v>
      </c>
      <c r="AD72" s="156">
        <f t="shared" si="70"/>
        <v>15</v>
      </c>
      <c r="AE72" s="156">
        <f t="shared" si="70"/>
        <v>14</v>
      </c>
      <c r="AF72" s="156">
        <f t="shared" si="70"/>
        <v>18</v>
      </c>
      <c r="AG72" s="156">
        <f t="shared" si="70"/>
        <v>43</v>
      </c>
      <c r="AH72" s="156">
        <f t="shared" si="70"/>
        <v>161</v>
      </c>
      <c r="AI72" s="156">
        <f>SUM(X72:AH72)</f>
        <v>326</v>
      </c>
      <c r="AJ72" s="156"/>
      <c r="AK72" s="156"/>
      <c r="AL72" s="181">
        <f>$AI72*X$76</f>
        <v>10.073033707865168</v>
      </c>
      <c r="AM72" s="181">
        <f t="shared" ref="AM72:AV74" si="71">$AI72*Y$76</f>
        <v>13.735955056179774</v>
      </c>
      <c r="AN72" s="181">
        <f t="shared" si="71"/>
        <v>11.904494382022472</v>
      </c>
      <c r="AO72" s="181">
        <f t="shared" si="71"/>
        <v>12.820224719101123</v>
      </c>
      <c r="AP72" s="181">
        <f t="shared" si="71"/>
        <v>11.904494382022472</v>
      </c>
      <c r="AQ72" s="181">
        <f t="shared" si="71"/>
        <v>18.314606741573034</v>
      </c>
      <c r="AR72" s="181">
        <f t="shared" si="71"/>
        <v>13.735955056179774</v>
      </c>
      <c r="AS72" s="181">
        <f t="shared" si="71"/>
        <v>13.735955056179774</v>
      </c>
      <c r="AT72" s="181">
        <f t="shared" si="71"/>
        <v>17.398876404494381</v>
      </c>
      <c r="AU72" s="181">
        <f t="shared" si="71"/>
        <v>45.786516853932589</v>
      </c>
      <c r="AV72" s="181">
        <f t="shared" si="71"/>
        <v>156.58988764044943</v>
      </c>
      <c r="AW72" s="181"/>
      <c r="AX72" s="181"/>
    </row>
    <row r="73" spans="1:50" ht="15" customHeight="1" x14ac:dyDescent="0.15">
      <c r="A73" s="129"/>
      <c r="B73" s="125"/>
      <c r="C73" s="129" t="s">
        <v>340</v>
      </c>
      <c r="D73" s="156">
        <v>32</v>
      </c>
      <c r="E73" s="156">
        <v>16</v>
      </c>
      <c r="F73" s="156">
        <v>12</v>
      </c>
      <c r="G73" s="156">
        <v>3</v>
      </c>
      <c r="H73" s="156">
        <v>1</v>
      </c>
      <c r="I73" s="156">
        <v>32</v>
      </c>
      <c r="J73" s="156">
        <v>2</v>
      </c>
      <c r="K73" s="156">
        <v>2</v>
      </c>
      <c r="L73" s="156">
        <v>1</v>
      </c>
      <c r="M73" s="156">
        <v>1</v>
      </c>
      <c r="N73" s="156">
        <v>2</v>
      </c>
      <c r="O73" s="156">
        <v>2</v>
      </c>
      <c r="P73" s="156">
        <v>0</v>
      </c>
      <c r="Q73" s="156">
        <v>0</v>
      </c>
      <c r="R73" s="156">
        <v>1</v>
      </c>
      <c r="S73" s="156">
        <v>4</v>
      </c>
      <c r="T73" s="156">
        <v>7</v>
      </c>
      <c r="U73" s="156">
        <v>10</v>
      </c>
      <c r="V73" s="156"/>
      <c r="X73" s="156">
        <f>J73</f>
        <v>2</v>
      </c>
      <c r="Y73" s="156">
        <f t="shared" si="70"/>
        <v>2</v>
      </c>
      <c r="Z73" s="156">
        <f t="shared" si="70"/>
        <v>1</v>
      </c>
      <c r="AA73" s="156">
        <f t="shared" si="70"/>
        <v>1</v>
      </c>
      <c r="AB73" s="156">
        <f t="shared" si="70"/>
        <v>2</v>
      </c>
      <c r="AC73" s="156">
        <f t="shared" si="70"/>
        <v>2</v>
      </c>
      <c r="AD73" s="156">
        <f t="shared" si="70"/>
        <v>0</v>
      </c>
      <c r="AE73" s="156">
        <f t="shared" si="70"/>
        <v>0</v>
      </c>
      <c r="AF73" s="156">
        <f t="shared" si="70"/>
        <v>1</v>
      </c>
      <c r="AG73" s="156">
        <f t="shared" si="70"/>
        <v>4</v>
      </c>
      <c r="AH73" s="156">
        <f t="shared" si="70"/>
        <v>7</v>
      </c>
      <c r="AI73" s="156">
        <f>SUM(X73:AH73)</f>
        <v>22</v>
      </c>
      <c r="AJ73" s="156"/>
      <c r="AK73" s="156"/>
      <c r="AL73" s="181">
        <f>$AI73*X$76</f>
        <v>0.6797752808988764</v>
      </c>
      <c r="AM73" s="181">
        <f t="shared" si="71"/>
        <v>0.92696629213483139</v>
      </c>
      <c r="AN73" s="181">
        <f t="shared" si="71"/>
        <v>0.8033707865168539</v>
      </c>
      <c r="AO73" s="181">
        <f t="shared" si="71"/>
        <v>0.8651685393258427</v>
      </c>
      <c r="AP73" s="181">
        <f t="shared" si="71"/>
        <v>0.8033707865168539</v>
      </c>
      <c r="AQ73" s="181">
        <f t="shared" si="71"/>
        <v>1.2359550561797752</v>
      </c>
      <c r="AR73" s="181">
        <f t="shared" si="71"/>
        <v>0.92696629213483139</v>
      </c>
      <c r="AS73" s="181">
        <f t="shared" si="71"/>
        <v>0.92696629213483139</v>
      </c>
      <c r="AT73" s="181">
        <f t="shared" si="71"/>
        <v>1.1741573033707864</v>
      </c>
      <c r="AU73" s="181">
        <f t="shared" si="71"/>
        <v>3.0898876404494384</v>
      </c>
      <c r="AV73" s="181">
        <f t="shared" si="71"/>
        <v>10.567415730337078</v>
      </c>
      <c r="AW73" s="181"/>
      <c r="AX73" s="181"/>
    </row>
    <row r="74" spans="1:50" ht="15" customHeight="1" x14ac:dyDescent="0.15">
      <c r="A74" s="125"/>
      <c r="B74" s="129"/>
      <c r="C74" s="129" t="s">
        <v>341</v>
      </c>
      <c r="D74" s="156">
        <v>14</v>
      </c>
      <c r="E74" s="156">
        <v>7</v>
      </c>
      <c r="F74" s="156">
        <v>6</v>
      </c>
      <c r="G74" s="156">
        <v>0</v>
      </c>
      <c r="H74" s="156">
        <v>1</v>
      </c>
      <c r="I74" s="156">
        <v>14</v>
      </c>
      <c r="J74" s="156">
        <v>0</v>
      </c>
      <c r="K74" s="156">
        <v>0</v>
      </c>
      <c r="L74" s="156">
        <v>1</v>
      </c>
      <c r="M74" s="156">
        <v>0</v>
      </c>
      <c r="N74" s="156">
        <v>0</v>
      </c>
      <c r="O74" s="156">
        <v>0</v>
      </c>
      <c r="P74" s="156">
        <v>0</v>
      </c>
      <c r="Q74" s="156">
        <v>1</v>
      </c>
      <c r="R74" s="156">
        <v>0</v>
      </c>
      <c r="S74" s="156">
        <v>3</v>
      </c>
      <c r="T74" s="156">
        <v>3</v>
      </c>
      <c r="U74" s="156">
        <v>6</v>
      </c>
      <c r="V74" s="156"/>
      <c r="X74" s="156">
        <f>J74</f>
        <v>0</v>
      </c>
      <c r="Y74" s="156">
        <f t="shared" si="70"/>
        <v>0</v>
      </c>
      <c r="Z74" s="156">
        <f t="shared" si="70"/>
        <v>1</v>
      </c>
      <c r="AA74" s="156">
        <f t="shared" si="70"/>
        <v>0</v>
      </c>
      <c r="AB74" s="156">
        <f t="shared" si="70"/>
        <v>0</v>
      </c>
      <c r="AC74" s="156">
        <f t="shared" si="70"/>
        <v>0</v>
      </c>
      <c r="AD74" s="156">
        <f t="shared" si="70"/>
        <v>0</v>
      </c>
      <c r="AE74" s="156">
        <f t="shared" si="70"/>
        <v>1</v>
      </c>
      <c r="AF74" s="156">
        <f t="shared" si="70"/>
        <v>0</v>
      </c>
      <c r="AG74" s="156">
        <f t="shared" si="70"/>
        <v>3</v>
      </c>
      <c r="AH74" s="156">
        <f t="shared" si="70"/>
        <v>3</v>
      </c>
      <c r="AI74" s="156">
        <f>SUM(X74:AH74)</f>
        <v>8</v>
      </c>
      <c r="AJ74" s="156"/>
      <c r="AK74" s="156"/>
      <c r="AL74" s="181">
        <f>$AI74*X$76</f>
        <v>0.24719101123595505</v>
      </c>
      <c r="AM74" s="181">
        <f t="shared" si="71"/>
        <v>0.33707865168539325</v>
      </c>
      <c r="AN74" s="181">
        <f t="shared" si="71"/>
        <v>0.29213483146067415</v>
      </c>
      <c r="AO74" s="181">
        <f t="shared" si="71"/>
        <v>0.3146067415730337</v>
      </c>
      <c r="AP74" s="181">
        <f t="shared" si="71"/>
        <v>0.29213483146067415</v>
      </c>
      <c r="AQ74" s="181">
        <f t="shared" si="71"/>
        <v>0.449438202247191</v>
      </c>
      <c r="AR74" s="181">
        <f t="shared" si="71"/>
        <v>0.33707865168539325</v>
      </c>
      <c r="AS74" s="181">
        <f t="shared" si="71"/>
        <v>0.33707865168539325</v>
      </c>
      <c r="AT74" s="181">
        <f t="shared" si="71"/>
        <v>0.42696629213483145</v>
      </c>
      <c r="AU74" s="181">
        <f t="shared" si="71"/>
        <v>1.1235955056179776</v>
      </c>
      <c r="AV74" s="181">
        <f t="shared" si="71"/>
        <v>3.8426966292134832</v>
      </c>
      <c r="AW74" s="181"/>
      <c r="AX74" s="181"/>
    </row>
    <row r="75" spans="1:50" ht="15" customHeight="1" x14ac:dyDescent="0.15">
      <c r="A75" s="125"/>
      <c r="B75" s="145"/>
      <c r="C75" s="130" t="s">
        <v>332</v>
      </c>
      <c r="D75" s="156">
        <v>13</v>
      </c>
      <c r="E75" s="156">
        <v>11</v>
      </c>
      <c r="F75" s="156">
        <v>1</v>
      </c>
      <c r="G75" s="156">
        <v>1</v>
      </c>
      <c r="H75" s="156">
        <v>0</v>
      </c>
      <c r="I75" s="156">
        <v>13</v>
      </c>
      <c r="J75" s="156">
        <v>1</v>
      </c>
      <c r="K75" s="156">
        <v>0</v>
      </c>
      <c r="L75" s="156">
        <v>0</v>
      </c>
      <c r="M75" s="156">
        <v>0</v>
      </c>
      <c r="N75" s="156">
        <v>0</v>
      </c>
      <c r="O75" s="156">
        <v>0</v>
      </c>
      <c r="P75" s="156">
        <v>0</v>
      </c>
      <c r="Q75" s="156">
        <v>1</v>
      </c>
      <c r="R75" s="156">
        <v>0</v>
      </c>
      <c r="S75" s="156">
        <v>0</v>
      </c>
      <c r="T75" s="156">
        <v>5</v>
      </c>
      <c r="U75" s="156">
        <v>6</v>
      </c>
      <c r="V75" s="156"/>
      <c r="X75" s="156">
        <f>SUM(X72:X74)</f>
        <v>11</v>
      </c>
      <c r="Y75" s="156">
        <f t="shared" ref="Y75:AH75" si="72">SUM(Y72:Y74)</f>
        <v>15</v>
      </c>
      <c r="Z75" s="156">
        <f t="shared" si="72"/>
        <v>13</v>
      </c>
      <c r="AA75" s="156">
        <f t="shared" si="72"/>
        <v>14</v>
      </c>
      <c r="AB75" s="156">
        <f t="shared" si="72"/>
        <v>13</v>
      </c>
      <c r="AC75" s="156">
        <f t="shared" si="72"/>
        <v>20</v>
      </c>
      <c r="AD75" s="156">
        <f t="shared" si="72"/>
        <v>15</v>
      </c>
      <c r="AE75" s="156">
        <f t="shared" si="72"/>
        <v>15</v>
      </c>
      <c r="AF75" s="156">
        <f t="shared" si="72"/>
        <v>19</v>
      </c>
      <c r="AG75" s="156">
        <f t="shared" si="72"/>
        <v>50</v>
      </c>
      <c r="AH75" s="156">
        <f t="shared" si="72"/>
        <v>171</v>
      </c>
      <c r="AI75" s="156">
        <f>SUM(X75:AH75)</f>
        <v>356</v>
      </c>
      <c r="AJ75" s="182" t="s">
        <v>434</v>
      </c>
      <c r="AK75" s="183">
        <f>CHITEST(X72:AH74,AL72:AV74)</f>
        <v>0.52448617702818456</v>
      </c>
    </row>
    <row r="76" spans="1:50" ht="15" customHeight="1" x14ac:dyDescent="0.15">
      <c r="A76" s="125"/>
      <c r="B76" s="125" t="s">
        <v>342</v>
      </c>
      <c r="C76" s="126" t="s">
        <v>335</v>
      </c>
      <c r="D76" s="156">
        <v>57</v>
      </c>
      <c r="E76" s="156">
        <v>26</v>
      </c>
      <c r="F76" s="156">
        <v>18</v>
      </c>
      <c r="G76" s="156">
        <v>6</v>
      </c>
      <c r="H76" s="156">
        <v>7</v>
      </c>
      <c r="I76" s="156">
        <v>57</v>
      </c>
      <c r="J76" s="156">
        <v>2</v>
      </c>
      <c r="K76" s="156">
        <v>0</v>
      </c>
      <c r="L76" s="156">
        <v>1</v>
      </c>
      <c r="M76" s="156">
        <v>1</v>
      </c>
      <c r="N76" s="156">
        <v>1</v>
      </c>
      <c r="O76" s="156">
        <v>3</v>
      </c>
      <c r="P76" s="156">
        <v>3</v>
      </c>
      <c r="Q76" s="156">
        <v>2</v>
      </c>
      <c r="R76" s="156">
        <v>3</v>
      </c>
      <c r="S76" s="156">
        <v>5</v>
      </c>
      <c r="T76" s="156">
        <v>13</v>
      </c>
      <c r="U76" s="156">
        <v>23</v>
      </c>
      <c r="V76" s="156"/>
      <c r="X76" s="184">
        <f>X75/$AI75</f>
        <v>3.0898876404494381E-2</v>
      </c>
      <c r="Y76" s="184">
        <f t="shared" ref="Y76:AH76" si="73">Y75/$AI75</f>
        <v>4.2134831460674156E-2</v>
      </c>
      <c r="Z76" s="184">
        <f t="shared" si="73"/>
        <v>3.6516853932584269E-2</v>
      </c>
      <c r="AA76" s="184">
        <f t="shared" si="73"/>
        <v>3.9325842696629212E-2</v>
      </c>
      <c r="AB76" s="184">
        <f t="shared" si="73"/>
        <v>3.6516853932584269E-2</v>
      </c>
      <c r="AC76" s="184">
        <f t="shared" si="73"/>
        <v>5.6179775280898875E-2</v>
      </c>
      <c r="AD76" s="184">
        <f t="shared" si="73"/>
        <v>4.2134831460674156E-2</v>
      </c>
      <c r="AE76" s="184">
        <f t="shared" si="73"/>
        <v>4.2134831460674156E-2</v>
      </c>
      <c r="AF76" s="184">
        <f t="shared" si="73"/>
        <v>5.3370786516853931E-2</v>
      </c>
      <c r="AG76" s="184">
        <f t="shared" si="73"/>
        <v>0.1404494382022472</v>
      </c>
      <c r="AH76" s="184">
        <f t="shared" si="73"/>
        <v>0.4803370786516854</v>
      </c>
    </row>
    <row r="77" spans="1:50" ht="15" customHeight="1" x14ac:dyDescent="0.15">
      <c r="A77" s="125"/>
      <c r="B77" s="125" t="s">
        <v>343</v>
      </c>
      <c r="C77" s="130"/>
      <c r="D77" s="156"/>
      <c r="E77" s="156"/>
      <c r="F77" s="156"/>
      <c r="G77" s="156"/>
      <c r="H77" s="156"/>
      <c r="I77" s="156"/>
      <c r="J77" s="156"/>
      <c r="K77" s="156"/>
      <c r="L77" s="156"/>
      <c r="M77" s="156"/>
      <c r="N77" s="156"/>
      <c r="O77" s="156"/>
      <c r="P77" s="156"/>
      <c r="Q77" s="156"/>
      <c r="R77" s="156"/>
      <c r="S77" s="156"/>
      <c r="T77" s="156"/>
      <c r="U77" s="156"/>
      <c r="V77" s="156"/>
    </row>
    <row r="78" spans="1:50" ht="15" customHeight="1" x14ac:dyDescent="0.15">
      <c r="A78" s="125"/>
      <c r="B78" s="125"/>
      <c r="C78" s="135" t="s">
        <v>339</v>
      </c>
      <c r="D78" s="156">
        <v>45</v>
      </c>
      <c r="E78" s="156">
        <v>21</v>
      </c>
      <c r="F78" s="156">
        <v>13</v>
      </c>
      <c r="G78" s="156">
        <v>6</v>
      </c>
      <c r="H78" s="156">
        <v>5</v>
      </c>
      <c r="I78" s="156">
        <v>45</v>
      </c>
      <c r="J78" s="156">
        <v>2</v>
      </c>
      <c r="K78" s="156">
        <v>0</v>
      </c>
      <c r="L78" s="156">
        <v>1</v>
      </c>
      <c r="M78" s="156">
        <v>0</v>
      </c>
      <c r="N78" s="156">
        <v>1</v>
      </c>
      <c r="O78" s="156">
        <v>3</v>
      </c>
      <c r="P78" s="156">
        <v>2</v>
      </c>
      <c r="Q78" s="156">
        <v>1</v>
      </c>
      <c r="R78" s="156">
        <v>2</v>
      </c>
      <c r="S78" s="156">
        <v>5</v>
      </c>
      <c r="T78" s="156">
        <v>10</v>
      </c>
      <c r="U78" s="156">
        <v>18</v>
      </c>
      <c r="V78" s="156"/>
      <c r="X78" s="156">
        <f>J78</f>
        <v>2</v>
      </c>
      <c r="Y78" s="156"/>
      <c r="Z78" s="156">
        <f t="shared" ref="Z78:AH80" si="74">L78</f>
        <v>1</v>
      </c>
      <c r="AA78" s="156">
        <f t="shared" si="74"/>
        <v>0</v>
      </c>
      <c r="AB78" s="156">
        <f t="shared" si="74"/>
        <v>1</v>
      </c>
      <c r="AC78" s="156">
        <f t="shared" si="74"/>
        <v>3</v>
      </c>
      <c r="AD78" s="156">
        <f t="shared" si="74"/>
        <v>2</v>
      </c>
      <c r="AE78" s="156">
        <f t="shared" si="74"/>
        <v>1</v>
      </c>
      <c r="AF78" s="156">
        <f t="shared" si="74"/>
        <v>2</v>
      </c>
      <c r="AG78" s="156">
        <f t="shared" si="74"/>
        <v>5</v>
      </c>
      <c r="AH78" s="156">
        <f t="shared" si="74"/>
        <v>10</v>
      </c>
      <c r="AI78" s="156">
        <f>SUM(X78:AH78)</f>
        <v>27</v>
      </c>
      <c r="AJ78" s="156"/>
      <c r="AK78" s="156"/>
      <c r="AL78" s="181">
        <f>$AI78*X$82</f>
        <v>1.588235294117647</v>
      </c>
      <c r="AM78" s="181">
        <f t="shared" ref="AM78:AV80" si="75">$AI78*Y$82</f>
        <v>0</v>
      </c>
      <c r="AN78" s="181">
        <f t="shared" si="75"/>
        <v>0.79411764705882348</v>
      </c>
      <c r="AO78" s="181">
        <f t="shared" si="75"/>
        <v>0.79411764705882348</v>
      </c>
      <c r="AP78" s="181">
        <f t="shared" si="75"/>
        <v>0.79411764705882348</v>
      </c>
      <c r="AQ78" s="181">
        <f t="shared" si="75"/>
        <v>2.3823529411764706</v>
      </c>
      <c r="AR78" s="181">
        <f t="shared" si="75"/>
        <v>2.3823529411764706</v>
      </c>
      <c r="AS78" s="181">
        <f t="shared" si="75"/>
        <v>1.588235294117647</v>
      </c>
      <c r="AT78" s="181">
        <f t="shared" si="75"/>
        <v>2.3823529411764706</v>
      </c>
      <c r="AU78" s="181">
        <f t="shared" si="75"/>
        <v>3.9705882352941178</v>
      </c>
      <c r="AV78" s="181">
        <f t="shared" si="75"/>
        <v>10.323529411764705</v>
      </c>
    </row>
    <row r="79" spans="1:50" ht="15" customHeight="1" x14ac:dyDescent="0.15">
      <c r="A79" s="125"/>
      <c r="B79" s="125"/>
      <c r="C79" s="129" t="s">
        <v>340</v>
      </c>
      <c r="D79" s="156">
        <v>4</v>
      </c>
      <c r="E79" s="156">
        <v>3</v>
      </c>
      <c r="F79" s="156">
        <v>1</v>
      </c>
      <c r="G79" s="156">
        <v>0</v>
      </c>
      <c r="H79" s="156">
        <v>0</v>
      </c>
      <c r="I79" s="156">
        <v>4</v>
      </c>
      <c r="J79" s="156">
        <v>0</v>
      </c>
      <c r="K79" s="156">
        <v>0</v>
      </c>
      <c r="L79" s="156">
        <v>0</v>
      </c>
      <c r="M79" s="156">
        <v>0</v>
      </c>
      <c r="N79" s="156">
        <v>0</v>
      </c>
      <c r="O79" s="156">
        <v>0</v>
      </c>
      <c r="P79" s="156">
        <v>0</v>
      </c>
      <c r="Q79" s="156">
        <v>0</v>
      </c>
      <c r="R79" s="156">
        <v>1</v>
      </c>
      <c r="S79" s="156">
        <v>0</v>
      </c>
      <c r="T79" s="156">
        <v>1</v>
      </c>
      <c r="U79" s="156">
        <v>2</v>
      </c>
      <c r="V79" s="156"/>
      <c r="X79" s="156">
        <f>J79</f>
        <v>0</v>
      </c>
      <c r="Y79" s="156"/>
      <c r="Z79" s="156">
        <f t="shared" si="74"/>
        <v>0</v>
      </c>
      <c r="AA79" s="156">
        <f t="shared" si="74"/>
        <v>0</v>
      </c>
      <c r="AB79" s="156">
        <f t="shared" si="74"/>
        <v>0</v>
      </c>
      <c r="AC79" s="156">
        <f t="shared" si="74"/>
        <v>0</v>
      </c>
      <c r="AD79" s="156">
        <f t="shared" si="74"/>
        <v>0</v>
      </c>
      <c r="AE79" s="156">
        <f t="shared" si="74"/>
        <v>0</v>
      </c>
      <c r="AF79" s="156">
        <f t="shared" si="74"/>
        <v>1</v>
      </c>
      <c r="AG79" s="156">
        <f t="shared" si="74"/>
        <v>0</v>
      </c>
      <c r="AH79" s="156">
        <f t="shared" si="74"/>
        <v>1</v>
      </c>
      <c r="AI79" s="156">
        <f>SUM(X79:AH79)</f>
        <v>2</v>
      </c>
      <c r="AJ79" s="156"/>
      <c r="AK79" s="156"/>
      <c r="AL79" s="181">
        <f>$AI79*X$82</f>
        <v>0.11764705882352941</v>
      </c>
      <c r="AM79" s="181">
        <f t="shared" si="75"/>
        <v>0</v>
      </c>
      <c r="AN79" s="181">
        <f t="shared" si="75"/>
        <v>5.8823529411764705E-2</v>
      </c>
      <c r="AO79" s="181">
        <f t="shared" si="75"/>
        <v>5.8823529411764705E-2</v>
      </c>
      <c r="AP79" s="181">
        <f t="shared" si="75"/>
        <v>5.8823529411764705E-2</v>
      </c>
      <c r="AQ79" s="181">
        <f t="shared" si="75"/>
        <v>0.17647058823529413</v>
      </c>
      <c r="AR79" s="181">
        <f t="shared" si="75"/>
        <v>0.17647058823529413</v>
      </c>
      <c r="AS79" s="181">
        <f t="shared" si="75"/>
        <v>0.11764705882352941</v>
      </c>
      <c r="AT79" s="181">
        <f t="shared" si="75"/>
        <v>0.17647058823529413</v>
      </c>
      <c r="AU79" s="181">
        <f t="shared" si="75"/>
        <v>0.29411764705882354</v>
      </c>
      <c r="AV79" s="181">
        <f t="shared" si="75"/>
        <v>0.76470588235294112</v>
      </c>
    </row>
    <row r="80" spans="1:50" ht="15" customHeight="1" x14ac:dyDescent="0.15">
      <c r="A80" s="125"/>
      <c r="B80" s="129"/>
      <c r="C80" s="129" t="s">
        <v>341</v>
      </c>
      <c r="D80" s="156">
        <v>5</v>
      </c>
      <c r="E80" s="156">
        <v>1</v>
      </c>
      <c r="F80" s="156">
        <v>4</v>
      </c>
      <c r="G80" s="156">
        <v>0</v>
      </c>
      <c r="H80" s="156">
        <v>0</v>
      </c>
      <c r="I80" s="156">
        <v>5</v>
      </c>
      <c r="J80" s="156">
        <v>0</v>
      </c>
      <c r="K80" s="156">
        <v>0</v>
      </c>
      <c r="L80" s="156">
        <v>0</v>
      </c>
      <c r="M80" s="156">
        <v>1</v>
      </c>
      <c r="N80" s="156">
        <v>0</v>
      </c>
      <c r="O80" s="156">
        <v>0</v>
      </c>
      <c r="P80" s="156">
        <v>1</v>
      </c>
      <c r="Q80" s="156">
        <v>1</v>
      </c>
      <c r="R80" s="156">
        <v>0</v>
      </c>
      <c r="S80" s="156">
        <v>0</v>
      </c>
      <c r="T80" s="156">
        <v>2</v>
      </c>
      <c r="U80" s="156">
        <v>0</v>
      </c>
      <c r="V80" s="156"/>
      <c r="X80" s="156">
        <f>J80</f>
        <v>0</v>
      </c>
      <c r="Y80" s="156"/>
      <c r="Z80" s="156">
        <f t="shared" si="74"/>
        <v>0</v>
      </c>
      <c r="AA80" s="156">
        <f t="shared" si="74"/>
        <v>1</v>
      </c>
      <c r="AB80" s="156">
        <f t="shared" si="74"/>
        <v>0</v>
      </c>
      <c r="AC80" s="156">
        <f t="shared" si="74"/>
        <v>0</v>
      </c>
      <c r="AD80" s="156">
        <f t="shared" si="74"/>
        <v>1</v>
      </c>
      <c r="AE80" s="156">
        <f t="shared" si="74"/>
        <v>1</v>
      </c>
      <c r="AF80" s="156">
        <f t="shared" si="74"/>
        <v>0</v>
      </c>
      <c r="AG80" s="156">
        <f t="shared" si="74"/>
        <v>0</v>
      </c>
      <c r="AH80" s="156">
        <f t="shared" si="74"/>
        <v>2</v>
      </c>
      <c r="AI80" s="156">
        <f>SUM(X80:AH80)</f>
        <v>5</v>
      </c>
      <c r="AJ80" s="156"/>
      <c r="AK80" s="156"/>
      <c r="AL80" s="181">
        <f>$AI80*X$82</f>
        <v>0.29411764705882354</v>
      </c>
      <c r="AM80" s="181">
        <f t="shared" si="75"/>
        <v>0</v>
      </c>
      <c r="AN80" s="181">
        <f t="shared" si="75"/>
        <v>0.14705882352941177</v>
      </c>
      <c r="AO80" s="181">
        <f t="shared" si="75"/>
        <v>0.14705882352941177</v>
      </c>
      <c r="AP80" s="181">
        <f t="shared" si="75"/>
        <v>0.14705882352941177</v>
      </c>
      <c r="AQ80" s="181">
        <f t="shared" si="75"/>
        <v>0.44117647058823534</v>
      </c>
      <c r="AR80" s="181">
        <f t="shared" si="75"/>
        <v>0.44117647058823534</v>
      </c>
      <c r="AS80" s="181">
        <f t="shared" si="75"/>
        <v>0.29411764705882354</v>
      </c>
      <c r="AT80" s="181">
        <f t="shared" si="75"/>
        <v>0.44117647058823534</v>
      </c>
      <c r="AU80" s="181">
        <f t="shared" si="75"/>
        <v>0.73529411764705888</v>
      </c>
      <c r="AV80" s="181">
        <f t="shared" si="75"/>
        <v>1.9117647058823528</v>
      </c>
    </row>
    <row r="81" spans="1:48" ht="15" customHeight="1" x14ac:dyDescent="0.15">
      <c r="A81" s="125"/>
      <c r="B81" s="145"/>
      <c r="C81" s="130" t="s">
        <v>332</v>
      </c>
      <c r="D81" s="156">
        <v>3</v>
      </c>
      <c r="E81" s="156">
        <v>1</v>
      </c>
      <c r="F81" s="156">
        <v>0</v>
      </c>
      <c r="G81" s="156">
        <v>0</v>
      </c>
      <c r="H81" s="156">
        <v>2</v>
      </c>
      <c r="I81" s="156">
        <v>3</v>
      </c>
      <c r="J81" s="156">
        <v>0</v>
      </c>
      <c r="K81" s="156">
        <v>0</v>
      </c>
      <c r="L81" s="156">
        <v>0</v>
      </c>
      <c r="M81" s="156">
        <v>0</v>
      </c>
      <c r="N81" s="156">
        <v>0</v>
      </c>
      <c r="O81" s="156">
        <v>0</v>
      </c>
      <c r="P81" s="156">
        <v>0</v>
      </c>
      <c r="Q81" s="156">
        <v>0</v>
      </c>
      <c r="R81" s="156">
        <v>0</v>
      </c>
      <c r="S81" s="156">
        <v>0</v>
      </c>
      <c r="T81" s="156">
        <v>0</v>
      </c>
      <c r="U81" s="156">
        <v>3</v>
      </c>
      <c r="V81" s="156"/>
      <c r="X81" s="156">
        <f>SUM(X78:X80)</f>
        <v>2</v>
      </c>
      <c r="Y81" s="156">
        <f t="shared" ref="Y81:AH81" si="76">SUM(Y78:Y80)</f>
        <v>0</v>
      </c>
      <c r="Z81" s="156">
        <f t="shared" si="76"/>
        <v>1</v>
      </c>
      <c r="AA81" s="156">
        <f t="shared" si="76"/>
        <v>1</v>
      </c>
      <c r="AB81" s="156">
        <f t="shared" si="76"/>
        <v>1</v>
      </c>
      <c r="AC81" s="156">
        <f t="shared" si="76"/>
        <v>3</v>
      </c>
      <c r="AD81" s="156">
        <f t="shared" si="76"/>
        <v>3</v>
      </c>
      <c r="AE81" s="156">
        <f t="shared" si="76"/>
        <v>2</v>
      </c>
      <c r="AF81" s="156">
        <f t="shared" si="76"/>
        <v>3</v>
      </c>
      <c r="AG81" s="156">
        <f t="shared" si="76"/>
        <v>5</v>
      </c>
      <c r="AH81" s="156">
        <f t="shared" si="76"/>
        <v>13</v>
      </c>
      <c r="AI81" s="156">
        <f>SUM(X81:AH81)</f>
        <v>34</v>
      </c>
      <c r="AJ81" s="182" t="s">
        <v>434</v>
      </c>
      <c r="AK81" s="183">
        <f>CHITEST(X78:AH80,AL78:AV80)</f>
        <v>0.69666566075704706</v>
      </c>
    </row>
    <row r="82" spans="1:48" ht="15" customHeight="1" x14ac:dyDescent="0.15">
      <c r="A82" s="125"/>
      <c r="B82" s="125" t="s">
        <v>345</v>
      </c>
      <c r="C82" s="126" t="s">
        <v>335</v>
      </c>
      <c r="D82" s="156">
        <v>503</v>
      </c>
      <c r="E82" s="156">
        <v>106</v>
      </c>
      <c r="F82" s="156">
        <v>254</v>
      </c>
      <c r="G82" s="156">
        <v>71</v>
      </c>
      <c r="H82" s="156">
        <v>72</v>
      </c>
      <c r="I82" s="156">
        <v>503</v>
      </c>
      <c r="J82" s="156">
        <v>32</v>
      </c>
      <c r="K82" s="156">
        <v>37</v>
      </c>
      <c r="L82" s="156">
        <v>40</v>
      </c>
      <c r="M82" s="156">
        <v>41</v>
      </c>
      <c r="N82" s="156">
        <v>30</v>
      </c>
      <c r="O82" s="156">
        <v>43</v>
      </c>
      <c r="P82" s="156">
        <v>31</v>
      </c>
      <c r="Q82" s="156">
        <v>27</v>
      </c>
      <c r="R82" s="156">
        <v>37</v>
      </c>
      <c r="S82" s="156">
        <v>46</v>
      </c>
      <c r="T82" s="156">
        <v>41</v>
      </c>
      <c r="U82" s="156">
        <v>98</v>
      </c>
      <c r="V82" s="156"/>
      <c r="X82" s="184">
        <f>X81/$AI81</f>
        <v>5.8823529411764705E-2</v>
      </c>
      <c r="Y82" s="184">
        <f t="shared" ref="Y82:AH82" si="77">Y81/$AI81</f>
        <v>0</v>
      </c>
      <c r="Z82" s="184">
        <f t="shared" si="77"/>
        <v>2.9411764705882353E-2</v>
      </c>
      <c r="AA82" s="184">
        <f t="shared" si="77"/>
        <v>2.9411764705882353E-2</v>
      </c>
      <c r="AB82" s="184">
        <f t="shared" si="77"/>
        <v>2.9411764705882353E-2</v>
      </c>
      <c r="AC82" s="184">
        <f t="shared" si="77"/>
        <v>8.8235294117647065E-2</v>
      </c>
      <c r="AD82" s="184">
        <f t="shared" si="77"/>
        <v>8.8235294117647065E-2</v>
      </c>
      <c r="AE82" s="184">
        <f t="shared" si="77"/>
        <v>5.8823529411764705E-2</v>
      </c>
      <c r="AF82" s="184">
        <f t="shared" si="77"/>
        <v>8.8235294117647065E-2</v>
      </c>
      <c r="AG82" s="184">
        <f t="shared" si="77"/>
        <v>0.14705882352941177</v>
      </c>
      <c r="AH82" s="184">
        <f t="shared" si="77"/>
        <v>0.38235294117647056</v>
      </c>
    </row>
    <row r="83" spans="1:48" ht="15" customHeight="1" x14ac:dyDescent="0.15">
      <c r="A83" s="125"/>
      <c r="B83" s="125"/>
      <c r="C83" s="130"/>
      <c r="D83" s="156"/>
      <c r="E83" s="156"/>
      <c r="F83" s="156"/>
      <c r="G83" s="156"/>
      <c r="H83" s="156"/>
      <c r="I83" s="156"/>
      <c r="J83" s="156"/>
      <c r="K83" s="156"/>
      <c r="L83" s="156"/>
      <c r="M83" s="156"/>
      <c r="N83" s="156"/>
      <c r="O83" s="156"/>
      <c r="P83" s="156"/>
      <c r="Q83" s="156"/>
      <c r="R83" s="156"/>
      <c r="S83" s="156"/>
      <c r="T83" s="156"/>
      <c r="U83" s="156"/>
      <c r="V83" s="156"/>
    </row>
    <row r="84" spans="1:48" ht="15" customHeight="1" x14ac:dyDescent="0.15">
      <c r="A84" s="125"/>
      <c r="B84" s="125"/>
      <c r="C84" s="135" t="s">
        <v>339</v>
      </c>
      <c r="D84" s="156">
        <v>473</v>
      </c>
      <c r="E84" s="156">
        <v>100</v>
      </c>
      <c r="F84" s="301">
        <v>309</v>
      </c>
      <c r="G84" s="301"/>
      <c r="H84" s="156">
        <v>64</v>
      </c>
      <c r="I84" s="156">
        <v>473</v>
      </c>
      <c r="J84" s="156">
        <v>26</v>
      </c>
      <c r="K84" s="156">
        <v>36</v>
      </c>
      <c r="L84" s="156">
        <v>40</v>
      </c>
      <c r="M84" s="156">
        <v>39</v>
      </c>
      <c r="N84" s="156">
        <v>27</v>
      </c>
      <c r="O84" s="156">
        <v>42</v>
      </c>
      <c r="P84" s="156">
        <v>31</v>
      </c>
      <c r="Q84" s="156">
        <v>27</v>
      </c>
      <c r="R84" s="156">
        <v>34</v>
      </c>
      <c r="S84" s="156">
        <v>46</v>
      </c>
      <c r="T84" s="156">
        <v>39</v>
      </c>
      <c r="U84" s="156">
        <v>86</v>
      </c>
      <c r="V84" s="156"/>
      <c r="X84" s="156">
        <f>J84</f>
        <v>26</v>
      </c>
      <c r="Y84" s="156">
        <f t="shared" ref="Y84:AH86" si="78">K84</f>
        <v>36</v>
      </c>
      <c r="Z84" s="156">
        <f t="shared" si="78"/>
        <v>40</v>
      </c>
      <c r="AA84" s="156">
        <f t="shared" si="78"/>
        <v>39</v>
      </c>
      <c r="AB84" s="156">
        <f t="shared" si="78"/>
        <v>27</v>
      </c>
      <c r="AC84" s="156">
        <f t="shared" si="78"/>
        <v>42</v>
      </c>
      <c r="AD84" s="156">
        <f t="shared" si="78"/>
        <v>31</v>
      </c>
      <c r="AE84" s="156">
        <f t="shared" si="78"/>
        <v>27</v>
      </c>
      <c r="AF84" s="156">
        <f t="shared" si="78"/>
        <v>34</v>
      </c>
      <c r="AG84" s="156">
        <f t="shared" si="78"/>
        <v>46</v>
      </c>
      <c r="AH84" s="156">
        <f t="shared" si="78"/>
        <v>39</v>
      </c>
      <c r="AI84" s="156">
        <f>SUM(X84:AH84)</f>
        <v>387</v>
      </c>
      <c r="AJ84" s="156"/>
      <c r="AK84" s="156"/>
      <c r="AL84" s="181">
        <f>$AI84*X$88</f>
        <v>28.880597014925371</v>
      </c>
      <c r="AM84" s="181">
        <f t="shared" ref="AM84:AV86" si="79">$AI84*Y$88</f>
        <v>35.619402985074629</v>
      </c>
      <c r="AN84" s="181">
        <f t="shared" si="79"/>
        <v>38.507462686567166</v>
      </c>
      <c r="AO84" s="181">
        <f t="shared" si="79"/>
        <v>38.507462686567166</v>
      </c>
      <c r="AP84" s="181">
        <f t="shared" si="79"/>
        <v>28.880597014925371</v>
      </c>
      <c r="AQ84" s="181">
        <f t="shared" si="79"/>
        <v>41.395522388059703</v>
      </c>
      <c r="AR84" s="181">
        <f t="shared" si="79"/>
        <v>29.843283582089551</v>
      </c>
      <c r="AS84" s="181">
        <f t="shared" si="79"/>
        <v>25.992537313432834</v>
      </c>
      <c r="AT84" s="181">
        <f t="shared" si="79"/>
        <v>35.619402985074629</v>
      </c>
      <c r="AU84" s="181">
        <f t="shared" si="79"/>
        <v>44.28358208955224</v>
      </c>
      <c r="AV84" s="181">
        <f t="shared" si="79"/>
        <v>39.470149253731343</v>
      </c>
    </row>
    <row r="85" spans="1:48" ht="15" customHeight="1" x14ac:dyDescent="0.15">
      <c r="A85" s="125"/>
      <c r="B85" s="125"/>
      <c r="C85" s="129" t="s">
        <v>340</v>
      </c>
      <c r="D85" s="156">
        <v>16</v>
      </c>
      <c r="E85" s="156">
        <v>3</v>
      </c>
      <c r="F85" s="301">
        <v>10</v>
      </c>
      <c r="G85" s="301"/>
      <c r="H85" s="156">
        <v>3</v>
      </c>
      <c r="I85" s="156">
        <v>16</v>
      </c>
      <c r="J85" s="156">
        <v>3</v>
      </c>
      <c r="K85" s="156">
        <v>1</v>
      </c>
      <c r="L85" s="156">
        <v>0</v>
      </c>
      <c r="M85" s="156">
        <v>1</v>
      </c>
      <c r="N85" s="156">
        <v>3</v>
      </c>
      <c r="O85" s="156">
        <v>1</v>
      </c>
      <c r="P85" s="156">
        <v>0</v>
      </c>
      <c r="Q85" s="156">
        <v>0</v>
      </c>
      <c r="R85" s="156">
        <v>1</v>
      </c>
      <c r="S85" s="156">
        <v>0</v>
      </c>
      <c r="T85" s="156">
        <v>2</v>
      </c>
      <c r="U85" s="156">
        <v>4</v>
      </c>
      <c r="V85" s="156"/>
      <c r="X85" s="156">
        <f>J85</f>
        <v>3</v>
      </c>
      <c r="Y85" s="156">
        <f t="shared" si="78"/>
        <v>1</v>
      </c>
      <c r="Z85" s="156">
        <f t="shared" si="78"/>
        <v>0</v>
      </c>
      <c r="AA85" s="156">
        <f t="shared" si="78"/>
        <v>1</v>
      </c>
      <c r="AB85" s="156">
        <f t="shared" si="78"/>
        <v>3</v>
      </c>
      <c r="AC85" s="156">
        <f t="shared" si="78"/>
        <v>1</v>
      </c>
      <c r="AD85" s="156">
        <f t="shared" si="78"/>
        <v>0</v>
      </c>
      <c r="AE85" s="156">
        <f t="shared" si="78"/>
        <v>0</v>
      </c>
      <c r="AF85" s="156">
        <f t="shared" si="78"/>
        <v>1</v>
      </c>
      <c r="AG85" s="156">
        <f t="shared" si="78"/>
        <v>0</v>
      </c>
      <c r="AH85" s="156">
        <f t="shared" si="78"/>
        <v>2</v>
      </c>
      <c r="AI85" s="156">
        <f>SUM(X85:AH85)</f>
        <v>12</v>
      </c>
      <c r="AJ85" s="156"/>
      <c r="AK85" s="156"/>
      <c r="AL85" s="181">
        <f>$AI85*X$88</f>
        <v>0.89552238805970141</v>
      </c>
      <c r="AM85" s="181">
        <f t="shared" si="79"/>
        <v>1.1044776119402986</v>
      </c>
      <c r="AN85" s="181">
        <f t="shared" si="79"/>
        <v>1.1940298507462688</v>
      </c>
      <c r="AO85" s="181">
        <f t="shared" si="79"/>
        <v>1.1940298507462688</v>
      </c>
      <c r="AP85" s="181">
        <f t="shared" si="79"/>
        <v>0.89552238805970141</v>
      </c>
      <c r="AQ85" s="181">
        <f t="shared" si="79"/>
        <v>1.2835820895522387</v>
      </c>
      <c r="AR85" s="181">
        <f t="shared" si="79"/>
        <v>0.92537313432835822</v>
      </c>
      <c r="AS85" s="181">
        <f t="shared" si="79"/>
        <v>0.80597014925373134</v>
      </c>
      <c r="AT85" s="181">
        <f t="shared" si="79"/>
        <v>1.1044776119402986</v>
      </c>
      <c r="AU85" s="181">
        <f t="shared" si="79"/>
        <v>1.3731343283582089</v>
      </c>
      <c r="AV85" s="181">
        <f t="shared" si="79"/>
        <v>1.2238805970149254</v>
      </c>
    </row>
    <row r="86" spans="1:48" ht="15" customHeight="1" x14ac:dyDescent="0.15">
      <c r="A86" s="125"/>
      <c r="B86" s="129"/>
      <c r="C86" s="129" t="s">
        <v>341</v>
      </c>
      <c r="D86" s="156">
        <v>7</v>
      </c>
      <c r="E86" s="156">
        <v>1</v>
      </c>
      <c r="F86" s="301">
        <v>4</v>
      </c>
      <c r="G86" s="301"/>
      <c r="H86" s="156">
        <v>2</v>
      </c>
      <c r="I86" s="156">
        <v>7</v>
      </c>
      <c r="J86" s="156">
        <v>1</v>
      </c>
      <c r="K86" s="156">
        <v>0</v>
      </c>
      <c r="L86" s="156">
        <v>0</v>
      </c>
      <c r="M86" s="156">
        <v>0</v>
      </c>
      <c r="N86" s="156">
        <v>0</v>
      </c>
      <c r="O86" s="156">
        <v>0</v>
      </c>
      <c r="P86" s="156">
        <v>0</v>
      </c>
      <c r="Q86" s="156">
        <v>0</v>
      </c>
      <c r="R86" s="156">
        <v>2</v>
      </c>
      <c r="S86" s="156">
        <v>0</v>
      </c>
      <c r="T86" s="156">
        <v>0</v>
      </c>
      <c r="U86" s="156">
        <v>4</v>
      </c>
      <c r="V86" s="156"/>
      <c r="X86" s="156">
        <f>J86</f>
        <v>1</v>
      </c>
      <c r="Y86" s="156">
        <f t="shared" si="78"/>
        <v>0</v>
      </c>
      <c r="Z86" s="156">
        <f t="shared" si="78"/>
        <v>0</v>
      </c>
      <c r="AA86" s="156">
        <f t="shared" si="78"/>
        <v>0</v>
      </c>
      <c r="AB86" s="156">
        <f t="shared" si="78"/>
        <v>0</v>
      </c>
      <c r="AC86" s="156">
        <f t="shared" si="78"/>
        <v>0</v>
      </c>
      <c r="AD86" s="156">
        <f t="shared" si="78"/>
        <v>0</v>
      </c>
      <c r="AE86" s="156">
        <f t="shared" si="78"/>
        <v>0</v>
      </c>
      <c r="AF86" s="156">
        <f t="shared" si="78"/>
        <v>2</v>
      </c>
      <c r="AG86" s="156">
        <f t="shared" si="78"/>
        <v>0</v>
      </c>
      <c r="AH86" s="156">
        <f t="shared" si="78"/>
        <v>0</v>
      </c>
      <c r="AI86" s="156">
        <f>SUM(X86:AH86)</f>
        <v>3</v>
      </c>
      <c r="AJ86" s="156"/>
      <c r="AK86" s="156"/>
      <c r="AL86" s="181">
        <f>$AI86*X$88</f>
        <v>0.22388059701492535</v>
      </c>
      <c r="AM86" s="181">
        <f t="shared" si="79"/>
        <v>0.27611940298507465</v>
      </c>
      <c r="AN86" s="181">
        <f t="shared" si="79"/>
        <v>0.29850746268656719</v>
      </c>
      <c r="AO86" s="181">
        <f t="shared" si="79"/>
        <v>0.29850746268656719</v>
      </c>
      <c r="AP86" s="181">
        <f t="shared" si="79"/>
        <v>0.22388059701492535</v>
      </c>
      <c r="AQ86" s="181">
        <f t="shared" si="79"/>
        <v>0.32089552238805968</v>
      </c>
      <c r="AR86" s="181">
        <f t="shared" si="79"/>
        <v>0.23134328358208955</v>
      </c>
      <c r="AS86" s="181">
        <f t="shared" si="79"/>
        <v>0.20149253731343283</v>
      </c>
      <c r="AT86" s="181">
        <f t="shared" si="79"/>
        <v>0.27611940298507465</v>
      </c>
      <c r="AU86" s="181">
        <f t="shared" si="79"/>
        <v>0.34328358208955223</v>
      </c>
      <c r="AV86" s="181">
        <f t="shared" si="79"/>
        <v>0.30597014925373134</v>
      </c>
    </row>
    <row r="87" spans="1:48" ht="15" customHeight="1" x14ac:dyDescent="0.15">
      <c r="A87" s="125"/>
      <c r="B87" s="145"/>
      <c r="C87" s="130" t="s">
        <v>332</v>
      </c>
      <c r="D87" s="156">
        <v>7</v>
      </c>
      <c r="E87" s="156">
        <v>2</v>
      </c>
      <c r="F87" s="301">
        <v>2</v>
      </c>
      <c r="G87" s="301"/>
      <c r="H87" s="156">
        <v>3</v>
      </c>
      <c r="I87" s="156">
        <v>7</v>
      </c>
      <c r="J87" s="156">
        <v>2</v>
      </c>
      <c r="K87" s="156">
        <v>0</v>
      </c>
      <c r="L87" s="156">
        <v>0</v>
      </c>
      <c r="M87" s="156">
        <v>1</v>
      </c>
      <c r="N87" s="156">
        <v>0</v>
      </c>
      <c r="O87" s="156">
        <v>0</v>
      </c>
      <c r="P87" s="156">
        <v>0</v>
      </c>
      <c r="Q87" s="156">
        <v>0</v>
      </c>
      <c r="R87" s="156">
        <v>0</v>
      </c>
      <c r="S87" s="156">
        <v>0</v>
      </c>
      <c r="T87" s="156">
        <v>0</v>
      </c>
      <c r="U87" s="156">
        <v>4</v>
      </c>
      <c r="V87" s="156"/>
      <c r="X87" s="156">
        <f>SUM(X84:X86)</f>
        <v>30</v>
      </c>
      <c r="Y87" s="156">
        <f t="shared" ref="Y87:AH87" si="80">SUM(Y84:Y86)</f>
        <v>37</v>
      </c>
      <c r="Z87" s="156">
        <f t="shared" si="80"/>
        <v>40</v>
      </c>
      <c r="AA87" s="156">
        <f t="shared" si="80"/>
        <v>40</v>
      </c>
      <c r="AB87" s="156">
        <f t="shared" si="80"/>
        <v>30</v>
      </c>
      <c r="AC87" s="156">
        <f t="shared" si="80"/>
        <v>43</v>
      </c>
      <c r="AD87" s="156">
        <f t="shared" si="80"/>
        <v>31</v>
      </c>
      <c r="AE87" s="156">
        <f t="shared" si="80"/>
        <v>27</v>
      </c>
      <c r="AF87" s="156">
        <f t="shared" si="80"/>
        <v>37</v>
      </c>
      <c r="AG87" s="156">
        <f t="shared" si="80"/>
        <v>46</v>
      </c>
      <c r="AH87" s="156">
        <f t="shared" si="80"/>
        <v>41</v>
      </c>
      <c r="AI87" s="156">
        <f>SUM(X87:AH87)</f>
        <v>402</v>
      </c>
      <c r="AJ87" s="182" t="s">
        <v>434</v>
      </c>
      <c r="AK87" s="184">
        <f>CHITEST(X84:AH86,AL84:AV86)</f>
        <v>4.9340044445677675E-2</v>
      </c>
    </row>
    <row r="88" spans="1:48" ht="15" customHeight="1" x14ac:dyDescent="0.15">
      <c r="A88" s="124" t="s">
        <v>490</v>
      </c>
      <c r="B88" s="125" t="s">
        <v>334</v>
      </c>
      <c r="C88" s="126" t="s">
        <v>335</v>
      </c>
      <c r="D88" s="156">
        <v>577</v>
      </c>
      <c r="E88" s="156">
        <v>319</v>
      </c>
      <c r="F88" s="156">
        <v>193</v>
      </c>
      <c r="G88" s="156">
        <v>38</v>
      </c>
      <c r="H88" s="156">
        <v>27</v>
      </c>
      <c r="I88" s="156">
        <v>577</v>
      </c>
      <c r="J88" s="156">
        <v>12</v>
      </c>
      <c r="K88" s="156">
        <v>15</v>
      </c>
      <c r="L88" s="156">
        <v>13</v>
      </c>
      <c r="M88" s="156">
        <v>14</v>
      </c>
      <c r="N88" s="156">
        <v>13</v>
      </c>
      <c r="O88" s="156">
        <v>20</v>
      </c>
      <c r="P88" s="156">
        <v>15</v>
      </c>
      <c r="Q88" s="156">
        <v>16</v>
      </c>
      <c r="R88" s="156">
        <v>19</v>
      </c>
      <c r="S88" s="156">
        <v>50</v>
      </c>
      <c r="T88" s="156">
        <v>176</v>
      </c>
      <c r="U88" s="156">
        <v>214</v>
      </c>
      <c r="V88" s="156"/>
      <c r="X88" s="184">
        <f>X87/$AI87</f>
        <v>7.4626865671641784E-2</v>
      </c>
      <c r="Y88" s="184">
        <f t="shared" ref="Y88:AH88" si="81">Y87/$AI87</f>
        <v>9.2039800995024873E-2</v>
      </c>
      <c r="Z88" s="184">
        <f t="shared" si="81"/>
        <v>9.950248756218906E-2</v>
      </c>
      <c r="AA88" s="184">
        <f t="shared" si="81"/>
        <v>9.950248756218906E-2</v>
      </c>
      <c r="AB88" s="184">
        <f t="shared" si="81"/>
        <v>7.4626865671641784E-2</v>
      </c>
      <c r="AC88" s="184">
        <f t="shared" si="81"/>
        <v>0.10696517412935323</v>
      </c>
      <c r="AD88" s="184">
        <f t="shared" si="81"/>
        <v>7.7114427860696513E-2</v>
      </c>
      <c r="AE88" s="184">
        <f t="shared" si="81"/>
        <v>6.7164179104477612E-2</v>
      </c>
      <c r="AF88" s="184">
        <f t="shared" si="81"/>
        <v>9.2039800995024873E-2</v>
      </c>
      <c r="AG88" s="184">
        <f t="shared" si="81"/>
        <v>0.11442786069651742</v>
      </c>
      <c r="AH88" s="184">
        <f t="shared" si="81"/>
        <v>0.10199004975124377</v>
      </c>
    </row>
    <row r="89" spans="1:48" ht="15" customHeight="1" x14ac:dyDescent="0.15">
      <c r="A89" s="125" t="s">
        <v>494</v>
      </c>
      <c r="B89" s="125"/>
      <c r="C89" s="130"/>
      <c r="D89" s="156"/>
      <c r="E89" s="156"/>
      <c r="F89" s="156"/>
      <c r="G89" s="156"/>
      <c r="H89" s="156"/>
      <c r="I89" s="156"/>
      <c r="J89" s="156"/>
      <c r="K89" s="156"/>
      <c r="L89" s="156"/>
      <c r="M89" s="156"/>
      <c r="N89" s="156"/>
      <c r="O89" s="156"/>
      <c r="P89" s="156"/>
      <c r="Q89" s="156"/>
      <c r="R89" s="156"/>
      <c r="S89" s="156"/>
      <c r="T89" s="156"/>
      <c r="U89" s="156"/>
      <c r="V89" s="156"/>
    </row>
    <row r="90" spans="1:48" ht="15" customHeight="1" x14ac:dyDescent="0.15">
      <c r="A90" s="125"/>
      <c r="B90" s="125"/>
      <c r="C90" s="129" t="s">
        <v>492</v>
      </c>
      <c r="D90" s="156">
        <v>26</v>
      </c>
      <c r="E90" s="156">
        <v>15</v>
      </c>
      <c r="F90" s="156">
        <v>6</v>
      </c>
      <c r="G90" s="156">
        <v>3</v>
      </c>
      <c r="H90" s="156">
        <v>2</v>
      </c>
      <c r="I90" s="156">
        <v>26</v>
      </c>
      <c r="J90" s="156">
        <v>0</v>
      </c>
      <c r="K90" s="156">
        <v>0</v>
      </c>
      <c r="L90" s="156">
        <v>0</v>
      </c>
      <c r="M90" s="156">
        <v>0</v>
      </c>
      <c r="N90" s="156">
        <v>1</v>
      </c>
      <c r="O90" s="156">
        <v>2</v>
      </c>
      <c r="P90" s="156">
        <v>1</v>
      </c>
      <c r="Q90" s="156">
        <v>1</v>
      </c>
      <c r="R90" s="156">
        <v>0</v>
      </c>
      <c r="S90" s="156">
        <v>4</v>
      </c>
      <c r="T90" s="156">
        <v>5</v>
      </c>
      <c r="U90" s="156">
        <v>12</v>
      </c>
      <c r="V90" s="156"/>
    </row>
    <row r="91" spans="1:48" ht="15" customHeight="1" x14ac:dyDescent="0.15">
      <c r="A91" s="125"/>
      <c r="B91" s="125"/>
      <c r="C91" s="129" t="s">
        <v>493</v>
      </c>
      <c r="D91" s="156">
        <v>503</v>
      </c>
      <c r="E91" s="156">
        <v>269</v>
      </c>
      <c r="F91" s="156">
        <v>175</v>
      </c>
      <c r="G91" s="156">
        <v>35</v>
      </c>
      <c r="H91" s="156">
        <v>24</v>
      </c>
      <c r="I91" s="156">
        <v>503</v>
      </c>
      <c r="J91" s="156">
        <v>11</v>
      </c>
      <c r="K91" s="156">
        <v>15</v>
      </c>
      <c r="L91" s="156">
        <v>13</v>
      </c>
      <c r="M91" s="156">
        <v>13</v>
      </c>
      <c r="N91" s="156">
        <v>11</v>
      </c>
      <c r="O91" s="156">
        <v>17</v>
      </c>
      <c r="P91" s="156">
        <v>13</v>
      </c>
      <c r="Q91" s="156">
        <v>14</v>
      </c>
      <c r="R91" s="156">
        <v>19</v>
      </c>
      <c r="S91" s="156">
        <v>42</v>
      </c>
      <c r="T91" s="156">
        <v>158</v>
      </c>
      <c r="U91" s="156">
        <v>177</v>
      </c>
      <c r="V91" s="156"/>
    </row>
    <row r="92" spans="1:48" ht="15" customHeight="1" x14ac:dyDescent="0.15">
      <c r="A92" s="125"/>
      <c r="B92" s="145"/>
      <c r="C92" s="130" t="s">
        <v>377</v>
      </c>
      <c r="D92" s="156">
        <v>48</v>
      </c>
      <c r="E92" s="156">
        <v>35</v>
      </c>
      <c r="F92" s="156">
        <v>12</v>
      </c>
      <c r="G92" s="156">
        <v>0</v>
      </c>
      <c r="H92" s="156">
        <v>1</v>
      </c>
      <c r="I92" s="156">
        <v>48</v>
      </c>
      <c r="J92" s="156">
        <v>1</v>
      </c>
      <c r="K92" s="156">
        <v>0</v>
      </c>
      <c r="L92" s="156">
        <v>0</v>
      </c>
      <c r="M92" s="156">
        <v>1</v>
      </c>
      <c r="N92" s="156">
        <v>1</v>
      </c>
      <c r="O92" s="156">
        <v>1</v>
      </c>
      <c r="P92" s="156">
        <v>1</v>
      </c>
      <c r="Q92" s="156">
        <v>1</v>
      </c>
      <c r="R92" s="156">
        <v>0</v>
      </c>
      <c r="S92" s="156">
        <v>4</v>
      </c>
      <c r="T92" s="156">
        <v>13</v>
      </c>
      <c r="U92" s="156">
        <v>25</v>
      </c>
      <c r="V92" s="156"/>
    </row>
    <row r="93" spans="1:48" ht="15" customHeight="1" x14ac:dyDescent="0.15">
      <c r="A93" s="125"/>
      <c r="B93" s="125" t="s">
        <v>342</v>
      </c>
      <c r="C93" s="126" t="s">
        <v>335</v>
      </c>
      <c r="D93" s="156">
        <v>57</v>
      </c>
      <c r="E93" s="156">
        <v>26</v>
      </c>
      <c r="F93" s="156">
        <v>18</v>
      </c>
      <c r="G93" s="156">
        <v>6</v>
      </c>
      <c r="H93" s="156">
        <v>7</v>
      </c>
      <c r="I93" s="156">
        <v>57</v>
      </c>
      <c r="J93" s="156">
        <v>2</v>
      </c>
      <c r="K93" s="156">
        <v>0</v>
      </c>
      <c r="L93" s="156">
        <v>1</v>
      </c>
      <c r="M93" s="156">
        <v>1</v>
      </c>
      <c r="N93" s="156">
        <v>1</v>
      </c>
      <c r="O93" s="156">
        <v>3</v>
      </c>
      <c r="P93" s="156">
        <v>3</v>
      </c>
      <c r="Q93" s="156">
        <v>2</v>
      </c>
      <c r="R93" s="156">
        <v>3</v>
      </c>
      <c r="S93" s="156">
        <v>5</v>
      </c>
      <c r="T93" s="156">
        <v>13</v>
      </c>
      <c r="U93" s="156">
        <v>23</v>
      </c>
      <c r="V93" s="156"/>
    </row>
    <row r="94" spans="1:48" ht="15" customHeight="1" x14ac:dyDescent="0.15">
      <c r="A94" s="125"/>
      <c r="B94" s="125" t="s">
        <v>343</v>
      </c>
      <c r="C94" s="130"/>
      <c r="D94" s="156"/>
      <c r="E94" s="156"/>
      <c r="F94" s="156"/>
      <c r="G94" s="156"/>
      <c r="H94" s="156"/>
      <c r="I94" s="156"/>
      <c r="J94" s="156"/>
      <c r="K94" s="156"/>
      <c r="L94" s="156"/>
      <c r="M94" s="156"/>
      <c r="N94" s="156"/>
      <c r="O94" s="156"/>
      <c r="P94" s="156"/>
      <c r="Q94" s="156"/>
      <c r="R94" s="156"/>
      <c r="S94" s="156"/>
      <c r="T94" s="156"/>
      <c r="U94" s="156"/>
      <c r="V94" s="156"/>
    </row>
    <row r="95" spans="1:48" ht="15" customHeight="1" x14ac:dyDescent="0.15">
      <c r="A95" s="125"/>
      <c r="B95" s="125"/>
      <c r="C95" s="129" t="s">
        <v>492</v>
      </c>
      <c r="D95" s="156">
        <v>12</v>
      </c>
      <c r="E95" s="156">
        <v>9</v>
      </c>
      <c r="F95" s="156">
        <v>2</v>
      </c>
      <c r="G95" s="156">
        <v>0</v>
      </c>
      <c r="H95" s="156">
        <v>1</v>
      </c>
      <c r="I95" s="156">
        <v>12</v>
      </c>
      <c r="J95" s="156">
        <v>0</v>
      </c>
      <c r="K95" s="156">
        <v>0</v>
      </c>
      <c r="L95" s="156">
        <v>0</v>
      </c>
      <c r="M95" s="156">
        <v>0</v>
      </c>
      <c r="N95" s="156">
        <v>0</v>
      </c>
      <c r="O95" s="156">
        <v>0</v>
      </c>
      <c r="P95" s="156">
        <v>0</v>
      </c>
      <c r="Q95" s="156">
        <v>0</v>
      </c>
      <c r="R95" s="156">
        <v>0</v>
      </c>
      <c r="S95" s="156">
        <v>2</v>
      </c>
      <c r="T95" s="156">
        <v>4</v>
      </c>
      <c r="U95" s="156">
        <v>6</v>
      </c>
      <c r="V95" s="156"/>
    </row>
    <row r="96" spans="1:48" ht="15" customHeight="1" x14ac:dyDescent="0.15">
      <c r="A96" s="125"/>
      <c r="B96" s="125"/>
      <c r="C96" s="129" t="s">
        <v>493</v>
      </c>
      <c r="D96" s="156">
        <v>42</v>
      </c>
      <c r="E96" s="156">
        <v>17</v>
      </c>
      <c r="F96" s="156">
        <v>16</v>
      </c>
      <c r="G96" s="156">
        <v>6</v>
      </c>
      <c r="H96" s="156">
        <v>3</v>
      </c>
      <c r="I96" s="156">
        <v>42</v>
      </c>
      <c r="J96" s="156">
        <v>1</v>
      </c>
      <c r="K96" s="156">
        <v>0</v>
      </c>
      <c r="L96" s="156">
        <v>1</v>
      </c>
      <c r="M96" s="156">
        <v>1</v>
      </c>
      <c r="N96" s="156">
        <v>1</v>
      </c>
      <c r="O96" s="156">
        <v>3</v>
      </c>
      <c r="P96" s="156">
        <v>3</v>
      </c>
      <c r="Q96" s="156">
        <v>2</v>
      </c>
      <c r="R96" s="156">
        <v>3</v>
      </c>
      <c r="S96" s="156">
        <v>3</v>
      </c>
      <c r="T96" s="156">
        <v>9</v>
      </c>
      <c r="U96" s="156">
        <v>15</v>
      </c>
      <c r="V96" s="156"/>
    </row>
    <row r="97" spans="1:22" ht="15" customHeight="1" x14ac:dyDescent="0.15">
      <c r="A97" s="125"/>
      <c r="B97" s="145"/>
      <c r="C97" s="130" t="s">
        <v>377</v>
      </c>
      <c r="D97" s="156">
        <v>3</v>
      </c>
      <c r="E97" s="156">
        <v>0</v>
      </c>
      <c r="F97" s="156">
        <v>0</v>
      </c>
      <c r="G97" s="156">
        <v>0</v>
      </c>
      <c r="H97" s="156">
        <v>3</v>
      </c>
      <c r="I97" s="156">
        <v>3</v>
      </c>
      <c r="J97" s="156">
        <v>1</v>
      </c>
      <c r="K97" s="156">
        <v>0</v>
      </c>
      <c r="L97" s="156">
        <v>0</v>
      </c>
      <c r="M97" s="156">
        <v>0</v>
      </c>
      <c r="N97" s="156">
        <v>0</v>
      </c>
      <c r="O97" s="156">
        <v>0</v>
      </c>
      <c r="P97" s="156">
        <v>0</v>
      </c>
      <c r="Q97" s="156">
        <v>0</v>
      </c>
      <c r="R97" s="156">
        <v>0</v>
      </c>
      <c r="S97" s="156">
        <v>0</v>
      </c>
      <c r="T97" s="156">
        <v>0</v>
      </c>
      <c r="U97" s="156">
        <v>2</v>
      </c>
      <c r="V97" s="156"/>
    </row>
    <row r="98" spans="1:22" ht="15" customHeight="1" x14ac:dyDescent="0.15">
      <c r="A98" s="125"/>
      <c r="B98" s="125" t="s">
        <v>345</v>
      </c>
      <c r="C98" s="126" t="s">
        <v>335</v>
      </c>
      <c r="D98" s="156">
        <v>503</v>
      </c>
      <c r="E98" s="156">
        <v>106</v>
      </c>
      <c r="F98" s="156">
        <v>254</v>
      </c>
      <c r="G98" s="156">
        <v>71</v>
      </c>
      <c r="H98" s="156">
        <v>72</v>
      </c>
      <c r="I98" s="156">
        <v>503</v>
      </c>
      <c r="J98" s="156">
        <v>32</v>
      </c>
      <c r="K98" s="156">
        <v>37</v>
      </c>
      <c r="L98" s="156">
        <v>40</v>
      </c>
      <c r="M98" s="156">
        <v>41</v>
      </c>
      <c r="N98" s="156">
        <v>30</v>
      </c>
      <c r="O98" s="156">
        <v>43</v>
      </c>
      <c r="P98" s="156">
        <v>31</v>
      </c>
      <c r="Q98" s="156">
        <v>27</v>
      </c>
      <c r="R98" s="156">
        <v>37</v>
      </c>
      <c r="S98" s="156">
        <v>46</v>
      </c>
      <c r="T98" s="156">
        <v>41</v>
      </c>
      <c r="U98" s="156">
        <v>98</v>
      </c>
      <c r="V98" s="156"/>
    </row>
    <row r="99" spans="1:22" ht="15" customHeight="1" x14ac:dyDescent="0.15">
      <c r="A99" s="125"/>
      <c r="B99" s="125"/>
      <c r="C99" s="130"/>
      <c r="D99" s="156"/>
      <c r="E99" s="156"/>
      <c r="F99" s="156"/>
      <c r="G99" s="156"/>
      <c r="H99" s="156"/>
      <c r="I99" s="156"/>
      <c r="J99" s="156"/>
      <c r="K99" s="156"/>
      <c r="L99" s="156"/>
      <c r="M99" s="156"/>
      <c r="N99" s="156"/>
      <c r="O99" s="156"/>
      <c r="P99" s="156"/>
      <c r="Q99" s="156"/>
      <c r="R99" s="156"/>
      <c r="S99" s="156"/>
      <c r="T99" s="156"/>
      <c r="U99" s="156"/>
      <c r="V99" s="156"/>
    </row>
    <row r="100" spans="1:22" ht="15" customHeight="1" x14ac:dyDescent="0.15">
      <c r="A100" s="125"/>
      <c r="B100" s="125"/>
      <c r="C100" s="129" t="s">
        <v>492</v>
      </c>
      <c r="D100" s="156">
        <v>24</v>
      </c>
      <c r="E100" s="156">
        <v>6</v>
      </c>
      <c r="F100" s="301">
        <v>15</v>
      </c>
      <c r="G100" s="301"/>
      <c r="H100" s="156">
        <v>3</v>
      </c>
      <c r="I100" s="156">
        <v>24</v>
      </c>
      <c r="J100" s="156">
        <v>2</v>
      </c>
      <c r="K100" s="156">
        <v>2</v>
      </c>
      <c r="L100" s="156">
        <v>0</v>
      </c>
      <c r="M100" s="156">
        <v>2</v>
      </c>
      <c r="N100" s="156">
        <v>1</v>
      </c>
      <c r="O100" s="156">
        <v>2</v>
      </c>
      <c r="P100" s="156">
        <v>2</v>
      </c>
      <c r="Q100" s="156">
        <v>1</v>
      </c>
      <c r="R100" s="156">
        <v>0</v>
      </c>
      <c r="S100" s="156">
        <v>1</v>
      </c>
      <c r="T100" s="156">
        <v>2</v>
      </c>
      <c r="U100" s="156">
        <v>9</v>
      </c>
      <c r="V100" s="156"/>
    </row>
    <row r="101" spans="1:22" ht="15" customHeight="1" x14ac:dyDescent="0.15">
      <c r="A101" s="125"/>
      <c r="B101" s="125"/>
      <c r="C101" s="129" t="s">
        <v>493</v>
      </c>
      <c r="D101" s="156">
        <v>448</v>
      </c>
      <c r="E101" s="156">
        <v>92</v>
      </c>
      <c r="F101" s="301">
        <v>294</v>
      </c>
      <c r="G101" s="301"/>
      <c r="H101" s="156">
        <v>62</v>
      </c>
      <c r="I101" s="156">
        <v>448</v>
      </c>
      <c r="J101" s="156">
        <v>28</v>
      </c>
      <c r="K101" s="156">
        <v>35</v>
      </c>
      <c r="L101" s="156">
        <v>39</v>
      </c>
      <c r="M101" s="156">
        <v>37</v>
      </c>
      <c r="N101" s="156">
        <v>29</v>
      </c>
      <c r="O101" s="156">
        <v>40</v>
      </c>
      <c r="P101" s="156">
        <v>27</v>
      </c>
      <c r="Q101" s="156">
        <v>24</v>
      </c>
      <c r="R101" s="156">
        <v>32</v>
      </c>
      <c r="S101" s="156">
        <v>43</v>
      </c>
      <c r="T101" s="156">
        <v>37</v>
      </c>
      <c r="U101" s="156">
        <v>77</v>
      </c>
      <c r="V101" s="156"/>
    </row>
    <row r="102" spans="1:22" ht="15" customHeight="1" x14ac:dyDescent="0.15">
      <c r="A102" s="152"/>
      <c r="B102" s="145"/>
      <c r="C102" s="130" t="s">
        <v>377</v>
      </c>
      <c r="D102" s="156">
        <v>31</v>
      </c>
      <c r="E102" s="156">
        <v>8</v>
      </c>
      <c r="F102" s="301">
        <v>16</v>
      </c>
      <c r="G102" s="301"/>
      <c r="H102" s="156">
        <v>7</v>
      </c>
      <c r="I102" s="156">
        <v>31</v>
      </c>
      <c r="J102" s="156">
        <v>2</v>
      </c>
      <c r="K102" s="156">
        <v>0</v>
      </c>
      <c r="L102" s="156">
        <v>1</v>
      </c>
      <c r="M102" s="156">
        <v>2</v>
      </c>
      <c r="N102" s="156">
        <v>0</v>
      </c>
      <c r="O102" s="156">
        <v>1</v>
      </c>
      <c r="P102" s="156">
        <v>2</v>
      </c>
      <c r="Q102" s="156">
        <v>2</v>
      </c>
      <c r="R102" s="156">
        <v>5</v>
      </c>
      <c r="S102" s="156">
        <v>2</v>
      </c>
      <c r="T102" s="156">
        <v>2</v>
      </c>
      <c r="U102" s="156">
        <v>12</v>
      </c>
      <c r="V102" s="156"/>
    </row>
    <row r="103" spans="1:22" ht="15" customHeight="1" x14ac:dyDescent="0.15">
      <c r="A103" s="124" t="s">
        <v>347</v>
      </c>
      <c r="B103" s="125" t="s">
        <v>334</v>
      </c>
      <c r="C103" s="126" t="s">
        <v>335</v>
      </c>
      <c r="D103" s="185">
        <v>577</v>
      </c>
      <c r="E103" s="185">
        <v>319</v>
      </c>
      <c r="F103" s="185">
        <v>193</v>
      </c>
      <c r="G103" s="185">
        <v>38</v>
      </c>
      <c r="H103" s="185">
        <v>27</v>
      </c>
      <c r="I103" s="156">
        <v>577</v>
      </c>
      <c r="J103" s="156">
        <v>12</v>
      </c>
      <c r="K103" s="156">
        <v>15</v>
      </c>
      <c r="L103" s="156">
        <v>13</v>
      </c>
      <c r="M103" s="156">
        <v>14</v>
      </c>
      <c r="N103" s="156">
        <v>13</v>
      </c>
      <c r="O103" s="156">
        <v>20</v>
      </c>
      <c r="P103" s="156">
        <v>15</v>
      </c>
      <c r="Q103" s="156">
        <v>16</v>
      </c>
      <c r="R103" s="156">
        <v>19</v>
      </c>
      <c r="S103" s="156">
        <v>50</v>
      </c>
      <c r="T103" s="156">
        <v>176</v>
      </c>
      <c r="U103" s="156">
        <v>214</v>
      </c>
      <c r="V103" s="156"/>
    </row>
    <row r="104" spans="1:22" ht="15" customHeight="1" x14ac:dyDescent="0.15">
      <c r="A104" s="150" t="s">
        <v>460</v>
      </c>
      <c r="B104" s="125"/>
      <c r="C104" s="130"/>
      <c r="D104" s="185"/>
      <c r="E104" s="185"/>
      <c r="F104" s="185"/>
      <c r="G104" s="185"/>
      <c r="H104" s="185"/>
      <c r="I104" s="156"/>
      <c r="J104" s="156"/>
      <c r="K104" s="156"/>
      <c r="L104" s="156"/>
      <c r="M104" s="156"/>
      <c r="N104" s="156"/>
      <c r="O104" s="156"/>
      <c r="P104" s="156"/>
      <c r="Q104" s="156"/>
      <c r="R104" s="156"/>
      <c r="S104" s="156"/>
      <c r="T104" s="156"/>
      <c r="U104" s="156"/>
      <c r="V104" s="156"/>
    </row>
    <row r="105" spans="1:22" ht="15" customHeight="1" x14ac:dyDescent="0.15">
      <c r="A105" s="150" t="s">
        <v>461</v>
      </c>
      <c r="B105" s="125"/>
      <c r="C105" s="129" t="s">
        <v>350</v>
      </c>
      <c r="D105" s="185">
        <v>339</v>
      </c>
      <c r="E105" s="185">
        <v>203</v>
      </c>
      <c r="F105" s="185">
        <v>101</v>
      </c>
      <c r="G105" s="185">
        <v>18</v>
      </c>
      <c r="H105" s="185">
        <v>17</v>
      </c>
      <c r="I105" s="156">
        <v>339</v>
      </c>
      <c r="J105" s="156">
        <v>5</v>
      </c>
      <c r="K105" s="156">
        <v>2</v>
      </c>
      <c r="L105" s="156">
        <v>3</v>
      </c>
      <c r="M105" s="156">
        <v>8</v>
      </c>
      <c r="N105" s="156">
        <v>7</v>
      </c>
      <c r="O105" s="156">
        <v>11</v>
      </c>
      <c r="P105" s="156">
        <v>8</v>
      </c>
      <c r="Q105" s="156">
        <v>6</v>
      </c>
      <c r="R105" s="156">
        <v>8</v>
      </c>
      <c r="S105" s="156">
        <v>29</v>
      </c>
      <c r="T105" s="156">
        <v>121</v>
      </c>
      <c r="U105" s="156">
        <v>131</v>
      </c>
      <c r="V105" s="156"/>
    </row>
    <row r="106" spans="1:22" ht="15" customHeight="1" x14ac:dyDescent="0.15">
      <c r="A106" s="150"/>
      <c r="B106" s="125"/>
      <c r="C106" s="129" t="s">
        <v>351</v>
      </c>
      <c r="D106" s="185">
        <v>211</v>
      </c>
      <c r="E106" s="185">
        <v>100</v>
      </c>
      <c r="F106" s="185">
        <v>84</v>
      </c>
      <c r="G106" s="185">
        <v>18</v>
      </c>
      <c r="H106" s="185">
        <v>9</v>
      </c>
      <c r="I106" s="156">
        <v>211</v>
      </c>
      <c r="J106" s="156">
        <v>7</v>
      </c>
      <c r="K106" s="156">
        <v>12</v>
      </c>
      <c r="L106" s="156">
        <v>10</v>
      </c>
      <c r="M106" s="156">
        <v>6</v>
      </c>
      <c r="N106" s="156">
        <v>4</v>
      </c>
      <c r="O106" s="156">
        <v>8</v>
      </c>
      <c r="P106" s="156">
        <v>7</v>
      </c>
      <c r="Q106" s="156">
        <v>8</v>
      </c>
      <c r="R106" s="156">
        <v>10</v>
      </c>
      <c r="S106" s="156">
        <v>20</v>
      </c>
      <c r="T106" s="156">
        <v>50</v>
      </c>
      <c r="U106" s="156">
        <v>69</v>
      </c>
      <c r="V106" s="156"/>
    </row>
    <row r="107" spans="1:22" ht="15" customHeight="1" x14ac:dyDescent="0.15">
      <c r="A107" s="150"/>
      <c r="B107" s="145"/>
      <c r="C107" s="130" t="s">
        <v>332</v>
      </c>
      <c r="D107" s="185">
        <v>27</v>
      </c>
      <c r="E107" s="185">
        <v>16</v>
      </c>
      <c r="F107" s="185">
        <v>8</v>
      </c>
      <c r="G107" s="185">
        <v>2</v>
      </c>
      <c r="H107" s="185">
        <v>1</v>
      </c>
      <c r="I107" s="156">
        <v>27</v>
      </c>
      <c r="J107" s="156">
        <v>0</v>
      </c>
      <c r="K107" s="156">
        <v>1</v>
      </c>
      <c r="L107" s="156">
        <v>0</v>
      </c>
      <c r="M107" s="156">
        <v>0</v>
      </c>
      <c r="N107" s="156">
        <v>2</v>
      </c>
      <c r="O107" s="156">
        <v>1</v>
      </c>
      <c r="P107" s="156">
        <v>0</v>
      </c>
      <c r="Q107" s="156">
        <v>2</v>
      </c>
      <c r="R107" s="156">
        <v>1</v>
      </c>
      <c r="S107" s="156">
        <v>1</v>
      </c>
      <c r="T107" s="156">
        <v>5</v>
      </c>
      <c r="U107" s="156">
        <v>14</v>
      </c>
      <c r="V107" s="156"/>
    </row>
    <row r="108" spans="1:22" ht="15" customHeight="1" x14ac:dyDescent="0.15">
      <c r="A108" s="150"/>
      <c r="B108" s="125" t="s">
        <v>342</v>
      </c>
      <c r="C108" s="126" t="s">
        <v>335</v>
      </c>
      <c r="D108" s="185">
        <v>57</v>
      </c>
      <c r="E108" s="185">
        <v>26</v>
      </c>
      <c r="F108" s="185">
        <v>18</v>
      </c>
      <c r="G108" s="185">
        <v>6</v>
      </c>
      <c r="H108" s="185">
        <v>7</v>
      </c>
      <c r="I108" s="156">
        <v>57</v>
      </c>
      <c r="J108" s="156">
        <v>2</v>
      </c>
      <c r="K108" s="156">
        <v>0</v>
      </c>
      <c r="L108" s="156">
        <v>1</v>
      </c>
      <c r="M108" s="156">
        <v>1</v>
      </c>
      <c r="N108" s="156">
        <v>1</v>
      </c>
      <c r="O108" s="156">
        <v>3</v>
      </c>
      <c r="P108" s="156">
        <v>3</v>
      </c>
      <c r="Q108" s="156">
        <v>2</v>
      </c>
      <c r="R108" s="156">
        <v>3</v>
      </c>
      <c r="S108" s="156">
        <v>5</v>
      </c>
      <c r="T108" s="156">
        <v>13</v>
      </c>
      <c r="U108" s="156">
        <v>23</v>
      </c>
      <c r="V108" s="156"/>
    </row>
    <row r="109" spans="1:22" ht="15" customHeight="1" x14ac:dyDescent="0.15">
      <c r="A109" s="150"/>
      <c r="B109" s="125" t="s">
        <v>343</v>
      </c>
      <c r="C109" s="130"/>
      <c r="D109" s="185"/>
      <c r="E109" s="185"/>
      <c r="F109" s="185"/>
      <c r="G109" s="185"/>
      <c r="H109" s="185"/>
      <c r="I109" s="156"/>
      <c r="J109" s="156"/>
      <c r="K109" s="156"/>
      <c r="L109" s="156"/>
      <c r="M109" s="156"/>
      <c r="N109" s="156"/>
      <c r="O109" s="156"/>
      <c r="P109" s="156"/>
      <c r="Q109" s="156"/>
      <c r="R109" s="156"/>
      <c r="S109" s="156"/>
      <c r="T109" s="156"/>
      <c r="U109" s="156"/>
      <c r="V109" s="156"/>
    </row>
    <row r="110" spans="1:22" ht="15" customHeight="1" x14ac:dyDescent="0.15">
      <c r="A110" s="150"/>
      <c r="B110" s="125"/>
      <c r="C110" s="129" t="s">
        <v>350</v>
      </c>
      <c r="D110" s="185">
        <v>23</v>
      </c>
      <c r="E110" s="185">
        <v>11</v>
      </c>
      <c r="F110" s="185">
        <v>8</v>
      </c>
      <c r="G110" s="185">
        <v>2</v>
      </c>
      <c r="H110" s="185">
        <v>2</v>
      </c>
      <c r="I110" s="156">
        <v>23</v>
      </c>
      <c r="J110" s="156">
        <v>0</v>
      </c>
      <c r="K110" s="156">
        <v>0</v>
      </c>
      <c r="L110" s="156">
        <v>1</v>
      </c>
      <c r="M110" s="156">
        <v>0</v>
      </c>
      <c r="N110" s="156">
        <v>1</v>
      </c>
      <c r="O110" s="156">
        <v>1</v>
      </c>
      <c r="P110" s="156">
        <v>0</v>
      </c>
      <c r="Q110" s="156">
        <v>1</v>
      </c>
      <c r="R110" s="156">
        <v>0</v>
      </c>
      <c r="S110" s="156">
        <v>1</v>
      </c>
      <c r="T110" s="156">
        <v>7</v>
      </c>
      <c r="U110" s="156">
        <v>11</v>
      </c>
      <c r="V110" s="156"/>
    </row>
    <row r="111" spans="1:22" ht="15" customHeight="1" x14ac:dyDescent="0.15">
      <c r="A111" s="150"/>
      <c r="B111" s="125"/>
      <c r="C111" s="129" t="s">
        <v>351</v>
      </c>
      <c r="D111" s="185">
        <v>27</v>
      </c>
      <c r="E111" s="185">
        <v>13</v>
      </c>
      <c r="F111" s="185">
        <v>9</v>
      </c>
      <c r="G111" s="185">
        <v>4</v>
      </c>
      <c r="H111" s="185">
        <v>1</v>
      </c>
      <c r="I111" s="156">
        <v>27</v>
      </c>
      <c r="J111" s="156">
        <v>2</v>
      </c>
      <c r="K111" s="156">
        <v>0</v>
      </c>
      <c r="L111" s="156">
        <v>0</v>
      </c>
      <c r="M111" s="156">
        <v>1</v>
      </c>
      <c r="N111" s="156">
        <v>0</v>
      </c>
      <c r="O111" s="156">
        <v>2</v>
      </c>
      <c r="P111" s="156">
        <v>2</v>
      </c>
      <c r="Q111" s="156">
        <v>1</v>
      </c>
      <c r="R111" s="156">
        <v>2</v>
      </c>
      <c r="S111" s="156">
        <v>4</v>
      </c>
      <c r="T111" s="156">
        <v>5</v>
      </c>
      <c r="U111" s="156">
        <v>8</v>
      </c>
      <c r="V111" s="156"/>
    </row>
    <row r="112" spans="1:22" ht="15" customHeight="1" x14ac:dyDescent="0.15">
      <c r="A112" s="150"/>
      <c r="B112" s="145"/>
      <c r="C112" s="130" t="s">
        <v>332</v>
      </c>
      <c r="D112" s="185">
        <v>7</v>
      </c>
      <c r="E112" s="185">
        <v>2</v>
      </c>
      <c r="F112" s="185">
        <v>1</v>
      </c>
      <c r="G112" s="185">
        <v>0</v>
      </c>
      <c r="H112" s="185">
        <v>4</v>
      </c>
      <c r="I112" s="156">
        <v>7</v>
      </c>
      <c r="J112" s="156">
        <v>0</v>
      </c>
      <c r="K112" s="156">
        <v>0</v>
      </c>
      <c r="L112" s="156">
        <v>0</v>
      </c>
      <c r="M112" s="156">
        <v>0</v>
      </c>
      <c r="N112" s="156">
        <v>0</v>
      </c>
      <c r="O112" s="156">
        <v>0</v>
      </c>
      <c r="P112" s="156">
        <v>1</v>
      </c>
      <c r="Q112" s="156">
        <v>0</v>
      </c>
      <c r="R112" s="156">
        <v>1</v>
      </c>
      <c r="S112" s="156">
        <v>0</v>
      </c>
      <c r="T112" s="156">
        <v>1</v>
      </c>
      <c r="U112" s="156">
        <v>4</v>
      </c>
      <c r="V112" s="156"/>
    </row>
    <row r="113" spans="1:22" ht="15" customHeight="1" x14ac:dyDescent="0.15">
      <c r="A113" s="150"/>
      <c r="B113" s="125" t="s">
        <v>345</v>
      </c>
      <c r="C113" s="126" t="s">
        <v>335</v>
      </c>
      <c r="D113" s="185">
        <v>503</v>
      </c>
      <c r="E113" s="185">
        <v>106</v>
      </c>
      <c r="F113" s="185">
        <v>254</v>
      </c>
      <c r="G113" s="185">
        <v>71</v>
      </c>
      <c r="H113" s="185">
        <v>72</v>
      </c>
      <c r="I113" s="156">
        <v>503</v>
      </c>
      <c r="J113" s="156">
        <v>32</v>
      </c>
      <c r="K113" s="156">
        <v>37</v>
      </c>
      <c r="L113" s="156">
        <v>40</v>
      </c>
      <c r="M113" s="156">
        <v>41</v>
      </c>
      <c r="N113" s="156">
        <v>30</v>
      </c>
      <c r="O113" s="156">
        <v>43</v>
      </c>
      <c r="P113" s="156">
        <v>31</v>
      </c>
      <c r="Q113" s="156">
        <v>27</v>
      </c>
      <c r="R113" s="156">
        <v>37</v>
      </c>
      <c r="S113" s="156">
        <v>46</v>
      </c>
      <c r="T113" s="156">
        <v>41</v>
      </c>
      <c r="U113" s="156">
        <v>98</v>
      </c>
      <c r="V113" s="156"/>
    </row>
    <row r="114" spans="1:22" ht="15" customHeight="1" x14ac:dyDescent="0.15">
      <c r="A114" s="150"/>
      <c r="B114" s="125"/>
      <c r="C114" s="130"/>
      <c r="D114" s="185"/>
      <c r="E114" s="185"/>
      <c r="F114" s="185"/>
      <c r="G114" s="185"/>
      <c r="H114" s="185"/>
      <c r="I114" s="156"/>
      <c r="J114" s="156"/>
      <c r="K114" s="156"/>
      <c r="L114" s="156"/>
      <c r="M114" s="156"/>
      <c r="N114" s="156"/>
      <c r="O114" s="156"/>
      <c r="P114" s="156"/>
      <c r="Q114" s="156"/>
      <c r="R114" s="156"/>
      <c r="S114" s="156"/>
      <c r="T114" s="156"/>
      <c r="U114" s="156"/>
      <c r="V114" s="156"/>
    </row>
    <row r="115" spans="1:22" ht="15" customHeight="1" x14ac:dyDescent="0.15">
      <c r="A115" s="150"/>
      <c r="B115" s="125"/>
      <c r="C115" s="129" t="s">
        <v>350</v>
      </c>
      <c r="D115" s="185">
        <v>235</v>
      </c>
      <c r="E115" s="185">
        <v>54</v>
      </c>
      <c r="F115" s="308">
        <v>151</v>
      </c>
      <c r="G115" s="308"/>
      <c r="H115" s="185">
        <v>30</v>
      </c>
      <c r="I115" s="156">
        <v>235</v>
      </c>
      <c r="J115" s="156">
        <v>10</v>
      </c>
      <c r="K115" s="156">
        <v>11</v>
      </c>
      <c r="L115" s="156">
        <v>17</v>
      </c>
      <c r="M115" s="156">
        <v>15</v>
      </c>
      <c r="N115" s="156">
        <v>8</v>
      </c>
      <c r="O115" s="156">
        <v>23</v>
      </c>
      <c r="P115" s="156">
        <v>21</v>
      </c>
      <c r="Q115" s="156">
        <v>13</v>
      </c>
      <c r="R115" s="156">
        <v>19</v>
      </c>
      <c r="S115" s="156">
        <v>24</v>
      </c>
      <c r="T115" s="156">
        <v>27</v>
      </c>
      <c r="U115" s="156">
        <v>47</v>
      </c>
      <c r="V115" s="156"/>
    </row>
    <row r="116" spans="1:22" ht="15" customHeight="1" x14ac:dyDescent="0.15">
      <c r="A116" s="150"/>
      <c r="B116" s="125"/>
      <c r="C116" s="129" t="s">
        <v>351</v>
      </c>
      <c r="D116" s="185">
        <v>204</v>
      </c>
      <c r="E116" s="185">
        <v>33</v>
      </c>
      <c r="F116" s="308">
        <v>148</v>
      </c>
      <c r="G116" s="308"/>
      <c r="H116" s="185">
        <v>23</v>
      </c>
      <c r="I116" s="156">
        <v>204</v>
      </c>
      <c r="J116" s="156">
        <v>16</v>
      </c>
      <c r="K116" s="156">
        <v>23</v>
      </c>
      <c r="L116" s="156">
        <v>18</v>
      </c>
      <c r="M116" s="156">
        <v>20</v>
      </c>
      <c r="N116" s="156">
        <v>17</v>
      </c>
      <c r="O116" s="156">
        <v>16</v>
      </c>
      <c r="P116" s="156">
        <v>6</v>
      </c>
      <c r="Q116" s="156">
        <v>13</v>
      </c>
      <c r="R116" s="156">
        <v>14</v>
      </c>
      <c r="S116" s="156">
        <v>18</v>
      </c>
      <c r="T116" s="156">
        <v>10</v>
      </c>
      <c r="U116" s="156">
        <v>33</v>
      </c>
      <c r="V116" s="156"/>
    </row>
    <row r="117" spans="1:22" ht="15" customHeight="1" x14ac:dyDescent="0.15">
      <c r="A117" s="152"/>
      <c r="B117" s="145"/>
      <c r="C117" s="130" t="s">
        <v>332</v>
      </c>
      <c r="D117" s="185">
        <v>64</v>
      </c>
      <c r="E117" s="185">
        <v>19</v>
      </c>
      <c r="F117" s="308">
        <v>26</v>
      </c>
      <c r="G117" s="308"/>
      <c r="H117" s="185">
        <v>19</v>
      </c>
      <c r="I117" s="156">
        <v>64</v>
      </c>
      <c r="J117" s="156">
        <v>6</v>
      </c>
      <c r="K117" s="156">
        <v>3</v>
      </c>
      <c r="L117" s="156">
        <v>5</v>
      </c>
      <c r="M117" s="156">
        <v>6</v>
      </c>
      <c r="N117" s="156">
        <v>5</v>
      </c>
      <c r="O117" s="156">
        <v>4</v>
      </c>
      <c r="P117" s="156">
        <v>4</v>
      </c>
      <c r="Q117" s="156">
        <v>1</v>
      </c>
      <c r="R117" s="156">
        <v>4</v>
      </c>
      <c r="S117" s="156">
        <v>4</v>
      </c>
      <c r="T117" s="156">
        <v>4</v>
      </c>
      <c r="U117" s="156">
        <v>18</v>
      </c>
      <c r="V117" s="156"/>
    </row>
    <row r="118" spans="1:22" ht="15" customHeight="1" x14ac:dyDescent="0.15">
      <c r="A118" s="124" t="s">
        <v>462</v>
      </c>
      <c r="B118" s="125" t="s">
        <v>334</v>
      </c>
      <c r="C118" s="126" t="s">
        <v>335</v>
      </c>
      <c r="D118" s="156">
        <v>577</v>
      </c>
      <c r="E118" s="156">
        <v>319</v>
      </c>
      <c r="F118" s="156">
        <v>193</v>
      </c>
      <c r="G118" s="156">
        <v>38</v>
      </c>
      <c r="H118" s="156">
        <v>27</v>
      </c>
      <c r="I118" s="156">
        <v>577</v>
      </c>
      <c r="J118" s="156">
        <v>12</v>
      </c>
      <c r="K118" s="156">
        <v>15</v>
      </c>
      <c r="L118" s="156">
        <v>13</v>
      </c>
      <c r="M118" s="156">
        <v>14</v>
      </c>
      <c r="N118" s="156">
        <v>13</v>
      </c>
      <c r="O118" s="156">
        <v>20</v>
      </c>
      <c r="P118" s="156">
        <v>15</v>
      </c>
      <c r="Q118" s="156">
        <v>16</v>
      </c>
      <c r="R118" s="156">
        <v>19</v>
      </c>
      <c r="S118" s="156">
        <v>50</v>
      </c>
      <c r="T118" s="156">
        <v>176</v>
      </c>
      <c r="U118" s="156">
        <v>214</v>
      </c>
      <c r="V118" s="156"/>
    </row>
    <row r="119" spans="1:22" ht="15" customHeight="1" x14ac:dyDescent="0.15">
      <c r="A119" s="150" t="s">
        <v>463</v>
      </c>
      <c r="B119" s="125"/>
      <c r="C119" s="130"/>
      <c r="D119" s="156"/>
      <c r="E119" s="156"/>
      <c r="F119" s="156"/>
      <c r="G119" s="156"/>
      <c r="H119" s="156"/>
      <c r="I119" s="156"/>
      <c r="J119" s="156"/>
      <c r="K119" s="156"/>
      <c r="L119" s="156"/>
      <c r="M119" s="156"/>
      <c r="N119" s="156"/>
      <c r="O119" s="156"/>
      <c r="P119" s="156"/>
      <c r="Q119" s="156"/>
      <c r="R119" s="156"/>
      <c r="S119" s="156"/>
      <c r="T119" s="156"/>
      <c r="U119" s="156"/>
      <c r="V119" s="156"/>
    </row>
    <row r="120" spans="1:22" ht="15" customHeight="1" x14ac:dyDescent="0.15">
      <c r="A120" s="150" t="s">
        <v>464</v>
      </c>
      <c r="B120" s="125"/>
      <c r="C120" s="129" t="s">
        <v>354</v>
      </c>
      <c r="D120" s="156">
        <v>172</v>
      </c>
      <c r="E120" s="156">
        <v>106</v>
      </c>
      <c r="F120" s="156">
        <v>50</v>
      </c>
      <c r="G120" s="156">
        <v>10</v>
      </c>
      <c r="H120" s="156">
        <v>6</v>
      </c>
      <c r="I120" s="156">
        <v>172</v>
      </c>
      <c r="J120" s="156">
        <v>1</v>
      </c>
      <c r="K120" s="156">
        <v>4</v>
      </c>
      <c r="L120" s="156">
        <v>1</v>
      </c>
      <c r="M120" s="156">
        <v>3</v>
      </c>
      <c r="N120" s="156">
        <v>4</v>
      </c>
      <c r="O120" s="156">
        <v>6</v>
      </c>
      <c r="P120" s="156">
        <v>6</v>
      </c>
      <c r="Q120" s="156">
        <v>2</v>
      </c>
      <c r="R120" s="156">
        <v>6</v>
      </c>
      <c r="S120" s="156">
        <v>14</v>
      </c>
      <c r="T120" s="156">
        <v>50</v>
      </c>
      <c r="U120" s="156">
        <v>75</v>
      </c>
      <c r="V120" s="156"/>
    </row>
    <row r="121" spans="1:22" ht="15" customHeight="1" x14ac:dyDescent="0.15">
      <c r="A121" s="150"/>
      <c r="B121" s="125"/>
      <c r="C121" s="129" t="s">
        <v>355</v>
      </c>
      <c r="D121" s="156">
        <v>386</v>
      </c>
      <c r="E121" s="156">
        <v>207</v>
      </c>
      <c r="F121" s="156">
        <v>140</v>
      </c>
      <c r="G121" s="156">
        <v>26</v>
      </c>
      <c r="H121" s="156">
        <v>13</v>
      </c>
      <c r="I121" s="156">
        <v>386</v>
      </c>
      <c r="J121" s="156">
        <v>10</v>
      </c>
      <c r="K121" s="156">
        <v>11</v>
      </c>
      <c r="L121" s="156">
        <v>10</v>
      </c>
      <c r="M121" s="156">
        <v>10</v>
      </c>
      <c r="N121" s="156">
        <v>9</v>
      </c>
      <c r="O121" s="156">
        <v>13</v>
      </c>
      <c r="P121" s="156">
        <v>9</v>
      </c>
      <c r="Q121" s="156">
        <v>12</v>
      </c>
      <c r="R121" s="156">
        <v>13</v>
      </c>
      <c r="S121" s="156">
        <v>33</v>
      </c>
      <c r="T121" s="156">
        <v>123</v>
      </c>
      <c r="U121" s="156">
        <v>133</v>
      </c>
      <c r="V121" s="156"/>
    </row>
    <row r="122" spans="1:22" ht="15" customHeight="1" x14ac:dyDescent="0.15">
      <c r="A122" s="150"/>
      <c r="B122" s="145"/>
      <c r="C122" s="130" t="s">
        <v>332</v>
      </c>
      <c r="D122" s="156">
        <v>19</v>
      </c>
      <c r="E122" s="156">
        <v>6</v>
      </c>
      <c r="F122" s="156">
        <v>3</v>
      </c>
      <c r="G122" s="156">
        <v>2</v>
      </c>
      <c r="H122" s="156">
        <v>8</v>
      </c>
      <c r="I122" s="156">
        <v>19</v>
      </c>
      <c r="J122" s="156">
        <v>1</v>
      </c>
      <c r="K122" s="156">
        <v>0</v>
      </c>
      <c r="L122" s="156">
        <v>2</v>
      </c>
      <c r="M122" s="156">
        <v>1</v>
      </c>
      <c r="N122" s="156">
        <v>0</v>
      </c>
      <c r="O122" s="156">
        <v>1</v>
      </c>
      <c r="P122" s="156">
        <v>0</v>
      </c>
      <c r="Q122" s="156">
        <v>2</v>
      </c>
      <c r="R122" s="156">
        <v>0</v>
      </c>
      <c r="S122" s="156">
        <v>3</v>
      </c>
      <c r="T122" s="156">
        <v>3</v>
      </c>
      <c r="U122" s="156">
        <v>6</v>
      </c>
      <c r="V122" s="156"/>
    </row>
    <row r="123" spans="1:22" ht="15" customHeight="1" x14ac:dyDescent="0.15">
      <c r="A123" s="150"/>
      <c r="B123" s="125" t="s">
        <v>342</v>
      </c>
      <c r="C123" s="126" t="s">
        <v>335</v>
      </c>
      <c r="D123" s="156">
        <v>57</v>
      </c>
      <c r="E123" s="156">
        <v>26</v>
      </c>
      <c r="F123" s="156">
        <v>18</v>
      </c>
      <c r="G123" s="156">
        <v>6</v>
      </c>
      <c r="H123" s="156">
        <v>7</v>
      </c>
      <c r="I123" s="156">
        <v>57</v>
      </c>
      <c r="J123" s="156">
        <v>2</v>
      </c>
      <c r="K123" s="156">
        <v>0</v>
      </c>
      <c r="L123" s="156">
        <v>1</v>
      </c>
      <c r="M123" s="156">
        <v>1</v>
      </c>
      <c r="N123" s="156">
        <v>1</v>
      </c>
      <c r="O123" s="156">
        <v>3</v>
      </c>
      <c r="P123" s="156">
        <v>3</v>
      </c>
      <c r="Q123" s="156">
        <v>2</v>
      </c>
      <c r="R123" s="156">
        <v>3</v>
      </c>
      <c r="S123" s="156">
        <v>5</v>
      </c>
      <c r="T123" s="156">
        <v>13</v>
      </c>
      <c r="U123" s="156">
        <v>23</v>
      </c>
      <c r="V123" s="156"/>
    </row>
    <row r="124" spans="1:22" ht="15" customHeight="1" x14ac:dyDescent="0.15">
      <c r="A124" s="150"/>
      <c r="B124" s="125" t="s">
        <v>343</v>
      </c>
      <c r="C124" s="130"/>
      <c r="D124" s="156"/>
      <c r="E124" s="156"/>
      <c r="F124" s="156"/>
      <c r="G124" s="156"/>
      <c r="H124" s="156"/>
      <c r="I124" s="156"/>
      <c r="J124" s="156"/>
      <c r="K124" s="156"/>
      <c r="L124" s="156"/>
      <c r="M124" s="156"/>
      <c r="N124" s="156"/>
      <c r="O124" s="156"/>
      <c r="P124" s="156"/>
      <c r="Q124" s="156"/>
      <c r="R124" s="156"/>
      <c r="S124" s="156"/>
      <c r="T124" s="156"/>
      <c r="U124" s="156"/>
      <c r="V124" s="156"/>
    </row>
    <row r="125" spans="1:22" ht="15" customHeight="1" x14ac:dyDescent="0.15">
      <c r="A125" s="150"/>
      <c r="B125" s="125"/>
      <c r="C125" s="129" t="s">
        <v>354</v>
      </c>
      <c r="D125" s="156">
        <v>17</v>
      </c>
      <c r="E125" s="156">
        <v>13</v>
      </c>
      <c r="F125" s="156">
        <v>3</v>
      </c>
      <c r="G125" s="156">
        <v>0</v>
      </c>
      <c r="H125" s="156">
        <v>1</v>
      </c>
      <c r="I125" s="156">
        <v>17</v>
      </c>
      <c r="J125" s="156">
        <v>0</v>
      </c>
      <c r="K125" s="156">
        <v>0</v>
      </c>
      <c r="L125" s="156">
        <v>0</v>
      </c>
      <c r="M125" s="156">
        <v>0</v>
      </c>
      <c r="N125" s="156">
        <v>1</v>
      </c>
      <c r="O125" s="156">
        <v>0</v>
      </c>
      <c r="P125" s="156">
        <v>0</v>
      </c>
      <c r="Q125" s="156">
        <v>0</v>
      </c>
      <c r="R125" s="156">
        <v>0</v>
      </c>
      <c r="S125" s="156">
        <v>1</v>
      </c>
      <c r="T125" s="156">
        <v>7</v>
      </c>
      <c r="U125" s="156">
        <v>8</v>
      </c>
      <c r="V125" s="156"/>
    </row>
    <row r="126" spans="1:22" ht="15" customHeight="1" x14ac:dyDescent="0.15">
      <c r="A126" s="150"/>
      <c r="B126" s="125"/>
      <c r="C126" s="129" t="s">
        <v>355</v>
      </c>
      <c r="D126" s="156">
        <v>37</v>
      </c>
      <c r="E126" s="156">
        <v>13</v>
      </c>
      <c r="F126" s="156">
        <v>15</v>
      </c>
      <c r="G126" s="156">
        <v>6</v>
      </c>
      <c r="H126" s="156">
        <v>3</v>
      </c>
      <c r="I126" s="156">
        <v>37</v>
      </c>
      <c r="J126" s="156">
        <v>2</v>
      </c>
      <c r="K126" s="156">
        <v>0</v>
      </c>
      <c r="L126" s="156">
        <v>1</v>
      </c>
      <c r="M126" s="156">
        <v>1</v>
      </c>
      <c r="N126" s="156">
        <v>0</v>
      </c>
      <c r="O126" s="156">
        <v>3</v>
      </c>
      <c r="P126" s="156">
        <v>2</v>
      </c>
      <c r="Q126" s="156">
        <v>2</v>
      </c>
      <c r="R126" s="156">
        <v>3</v>
      </c>
      <c r="S126" s="156">
        <v>4</v>
      </c>
      <c r="T126" s="156">
        <v>6</v>
      </c>
      <c r="U126" s="156">
        <v>13</v>
      </c>
      <c r="V126" s="156"/>
    </row>
    <row r="127" spans="1:22" ht="15" customHeight="1" x14ac:dyDescent="0.15">
      <c r="A127" s="150"/>
      <c r="B127" s="145"/>
      <c r="C127" s="130" t="s">
        <v>332</v>
      </c>
      <c r="D127" s="156">
        <v>3</v>
      </c>
      <c r="E127" s="156">
        <v>0</v>
      </c>
      <c r="F127" s="156">
        <v>0</v>
      </c>
      <c r="G127" s="156">
        <v>0</v>
      </c>
      <c r="H127" s="156">
        <v>3</v>
      </c>
      <c r="I127" s="156">
        <v>3</v>
      </c>
      <c r="J127" s="156">
        <v>0</v>
      </c>
      <c r="K127" s="156">
        <v>0</v>
      </c>
      <c r="L127" s="156">
        <v>0</v>
      </c>
      <c r="M127" s="156">
        <v>0</v>
      </c>
      <c r="N127" s="156">
        <v>0</v>
      </c>
      <c r="O127" s="156">
        <v>0</v>
      </c>
      <c r="P127" s="156">
        <v>1</v>
      </c>
      <c r="Q127" s="156">
        <v>0</v>
      </c>
      <c r="R127" s="156">
        <v>0</v>
      </c>
      <c r="S127" s="156">
        <v>0</v>
      </c>
      <c r="T127" s="156">
        <v>0</v>
      </c>
      <c r="U127" s="156">
        <v>2</v>
      </c>
      <c r="V127" s="156"/>
    </row>
    <row r="128" spans="1:22" ht="15" customHeight="1" x14ac:dyDescent="0.15">
      <c r="A128" s="150"/>
      <c r="B128" s="125" t="s">
        <v>345</v>
      </c>
      <c r="C128" s="126" t="s">
        <v>335</v>
      </c>
      <c r="D128" s="156">
        <v>503</v>
      </c>
      <c r="E128" s="156">
        <v>106</v>
      </c>
      <c r="F128" s="156">
        <v>254</v>
      </c>
      <c r="G128" s="156">
        <v>71</v>
      </c>
      <c r="H128" s="156">
        <v>72</v>
      </c>
      <c r="I128" s="156">
        <v>503</v>
      </c>
      <c r="J128" s="156">
        <v>32</v>
      </c>
      <c r="K128" s="156">
        <v>37</v>
      </c>
      <c r="L128" s="156">
        <v>40</v>
      </c>
      <c r="M128" s="156">
        <v>41</v>
      </c>
      <c r="N128" s="156">
        <v>30</v>
      </c>
      <c r="O128" s="156">
        <v>43</v>
      </c>
      <c r="P128" s="156">
        <v>31</v>
      </c>
      <c r="Q128" s="156">
        <v>27</v>
      </c>
      <c r="R128" s="156">
        <v>37</v>
      </c>
      <c r="S128" s="156">
        <v>46</v>
      </c>
      <c r="T128" s="156">
        <v>41</v>
      </c>
      <c r="U128" s="156">
        <v>98</v>
      </c>
      <c r="V128" s="156"/>
    </row>
    <row r="129" spans="1:26" ht="15" customHeight="1" x14ac:dyDescent="0.15">
      <c r="A129" s="150"/>
      <c r="B129" s="125"/>
      <c r="C129" s="130"/>
      <c r="D129" s="156"/>
      <c r="E129" s="156"/>
      <c r="F129" s="156"/>
      <c r="G129" s="156"/>
      <c r="H129" s="156"/>
      <c r="I129" s="156"/>
      <c r="J129" s="156"/>
      <c r="K129" s="156"/>
      <c r="L129" s="156"/>
      <c r="M129" s="156"/>
      <c r="N129" s="156"/>
      <c r="O129" s="156"/>
      <c r="P129" s="156"/>
      <c r="Q129" s="156"/>
      <c r="R129" s="156"/>
      <c r="S129" s="156"/>
      <c r="T129" s="156"/>
      <c r="U129" s="156"/>
      <c r="V129" s="156"/>
    </row>
    <row r="130" spans="1:26" ht="15" customHeight="1" x14ac:dyDescent="0.15">
      <c r="A130" s="150"/>
      <c r="B130" s="125"/>
      <c r="C130" s="129" t="s">
        <v>354</v>
      </c>
      <c r="D130" s="156">
        <v>138</v>
      </c>
      <c r="E130" s="156">
        <v>37</v>
      </c>
      <c r="F130" s="301">
        <v>88</v>
      </c>
      <c r="G130" s="301"/>
      <c r="H130" s="156">
        <v>13</v>
      </c>
      <c r="I130" s="156">
        <v>138</v>
      </c>
      <c r="J130" s="156">
        <v>9</v>
      </c>
      <c r="K130" s="156">
        <v>11</v>
      </c>
      <c r="L130" s="156">
        <v>12</v>
      </c>
      <c r="M130" s="156">
        <v>14</v>
      </c>
      <c r="N130" s="156">
        <v>9</v>
      </c>
      <c r="O130" s="156">
        <v>11</v>
      </c>
      <c r="P130" s="156">
        <v>6</v>
      </c>
      <c r="Q130" s="156">
        <v>10</v>
      </c>
      <c r="R130" s="156">
        <v>11</v>
      </c>
      <c r="S130" s="156">
        <v>15</v>
      </c>
      <c r="T130" s="156">
        <v>12</v>
      </c>
      <c r="U130" s="156">
        <v>18</v>
      </c>
      <c r="V130" s="156"/>
    </row>
    <row r="131" spans="1:26" ht="15" customHeight="1" x14ac:dyDescent="0.15">
      <c r="A131" s="150"/>
      <c r="B131" s="125"/>
      <c r="C131" s="129" t="s">
        <v>355</v>
      </c>
      <c r="D131" s="156">
        <v>336</v>
      </c>
      <c r="E131" s="156">
        <v>67</v>
      </c>
      <c r="F131" s="301">
        <v>230</v>
      </c>
      <c r="G131" s="301"/>
      <c r="H131" s="156">
        <v>39</v>
      </c>
      <c r="I131" s="156">
        <v>336</v>
      </c>
      <c r="J131" s="156">
        <v>22</v>
      </c>
      <c r="K131" s="156">
        <v>25</v>
      </c>
      <c r="L131" s="156">
        <v>26</v>
      </c>
      <c r="M131" s="156">
        <v>25</v>
      </c>
      <c r="N131" s="156">
        <v>19</v>
      </c>
      <c r="O131" s="156">
        <v>30</v>
      </c>
      <c r="P131" s="156">
        <v>25</v>
      </c>
      <c r="Q131" s="156">
        <v>17</v>
      </c>
      <c r="R131" s="156">
        <v>25</v>
      </c>
      <c r="S131" s="156">
        <v>29</v>
      </c>
      <c r="T131" s="156">
        <v>26</v>
      </c>
      <c r="U131" s="156">
        <v>67</v>
      </c>
      <c r="V131" s="156"/>
    </row>
    <row r="132" spans="1:26" ht="15" customHeight="1" x14ac:dyDescent="0.15">
      <c r="A132" s="152"/>
      <c r="B132" s="145"/>
      <c r="C132" s="130" t="s">
        <v>332</v>
      </c>
      <c r="D132" s="156">
        <v>29</v>
      </c>
      <c r="E132" s="156">
        <v>2</v>
      </c>
      <c r="F132" s="301">
        <v>7</v>
      </c>
      <c r="G132" s="301"/>
      <c r="H132" s="156">
        <v>20</v>
      </c>
      <c r="I132" s="156">
        <v>29</v>
      </c>
      <c r="J132" s="156">
        <v>1</v>
      </c>
      <c r="K132" s="156">
        <v>1</v>
      </c>
      <c r="L132" s="156">
        <v>2</v>
      </c>
      <c r="M132" s="156">
        <v>2</v>
      </c>
      <c r="N132" s="156">
        <v>2</v>
      </c>
      <c r="O132" s="156">
        <v>2</v>
      </c>
      <c r="P132" s="156">
        <v>0</v>
      </c>
      <c r="Q132" s="156">
        <v>0</v>
      </c>
      <c r="R132" s="156">
        <v>1</v>
      </c>
      <c r="S132" s="156">
        <v>2</v>
      </c>
      <c r="T132" s="156">
        <v>3</v>
      </c>
      <c r="U132" s="156">
        <v>13</v>
      </c>
      <c r="V132" s="156"/>
    </row>
    <row r="134" spans="1:26" ht="15" customHeight="1" x14ac:dyDescent="0.15">
      <c r="C134" s="182"/>
    </row>
    <row r="137" spans="1:26" ht="80.45" customHeight="1" x14ac:dyDescent="0.15">
      <c r="D137" s="159" t="s">
        <v>327</v>
      </c>
      <c r="E137" s="160" t="s">
        <v>360</v>
      </c>
      <c r="F137" s="160" t="s">
        <v>470</v>
      </c>
      <c r="G137" s="160" t="s">
        <v>471</v>
      </c>
      <c r="H137" s="159" t="s">
        <v>377</v>
      </c>
    </row>
    <row r="138" spans="1:26" ht="15" customHeight="1" x14ac:dyDescent="0.15">
      <c r="A138" s="114" t="s">
        <v>495</v>
      </c>
      <c r="B138" s="114" t="s">
        <v>334</v>
      </c>
      <c r="C138" s="114" t="s">
        <v>335</v>
      </c>
      <c r="D138" s="114">
        <v>577</v>
      </c>
      <c r="E138" s="114">
        <v>319</v>
      </c>
      <c r="F138" s="114">
        <v>193</v>
      </c>
      <c r="G138" s="114">
        <v>38</v>
      </c>
      <c r="H138" s="114">
        <v>27</v>
      </c>
    </row>
    <row r="139" spans="1:26" ht="15" customHeight="1" x14ac:dyDescent="0.15">
      <c r="A139" s="114" t="s">
        <v>457</v>
      </c>
      <c r="K139" s="114" t="s">
        <v>496</v>
      </c>
      <c r="P139" s="114" t="s">
        <v>433</v>
      </c>
      <c r="Q139" s="186">
        <f>CHITEST(K140:M142,Q140:S142)</f>
        <v>0.7417733125242103</v>
      </c>
    </row>
    <row r="140" spans="1:26" ht="15" customHeight="1" x14ac:dyDescent="0.15">
      <c r="A140" s="114" t="s">
        <v>459</v>
      </c>
      <c r="C140" s="114" t="s">
        <v>339</v>
      </c>
      <c r="D140" s="114">
        <v>518</v>
      </c>
      <c r="E140" s="114">
        <v>285</v>
      </c>
      <c r="F140" s="114">
        <v>174</v>
      </c>
      <c r="G140" s="114">
        <v>34</v>
      </c>
      <c r="H140" s="114">
        <v>25</v>
      </c>
      <c r="J140" s="187"/>
      <c r="K140" s="114">
        <f t="shared" ref="K140:M142" si="82">E140</f>
        <v>285</v>
      </c>
      <c r="L140" s="114">
        <f t="shared" si="82"/>
        <v>174</v>
      </c>
      <c r="M140" s="114">
        <f t="shared" si="82"/>
        <v>34</v>
      </c>
      <c r="O140" s="114">
        <f>SUM(K140:N140)</f>
        <v>493</v>
      </c>
      <c r="Q140" s="188">
        <f t="shared" ref="Q140:S142" si="83">$O140*K$145</f>
        <v>282.76350093109869</v>
      </c>
      <c r="R140" s="188">
        <f t="shared" si="83"/>
        <v>176.26815642458101</v>
      </c>
      <c r="S140" s="188">
        <f t="shared" si="83"/>
        <v>33.968342644320295</v>
      </c>
      <c r="U140" s="188">
        <f>SUM(Q140:T140)</f>
        <v>493</v>
      </c>
      <c r="W140" s="189">
        <f>(K140-Q140)^2/Q140</f>
        <v>1.7689440358199734E-2</v>
      </c>
      <c r="X140" s="189">
        <f>(L140-R140)^2/R140</f>
        <v>2.9185836345711532E-2</v>
      </c>
      <c r="Y140" s="189">
        <f>(M140-S140)^2/S140</f>
        <v>2.9503593364127247E-5</v>
      </c>
    </row>
    <row r="141" spans="1:26" ht="15" customHeight="1" x14ac:dyDescent="0.15">
      <c r="C141" s="114" t="s">
        <v>340</v>
      </c>
      <c r="D141" s="114">
        <v>32</v>
      </c>
      <c r="E141" s="114">
        <v>16</v>
      </c>
      <c r="F141" s="114">
        <v>12</v>
      </c>
      <c r="G141" s="114">
        <v>3</v>
      </c>
      <c r="H141" s="114">
        <v>1</v>
      </c>
      <c r="K141" s="114">
        <f t="shared" si="82"/>
        <v>16</v>
      </c>
      <c r="L141" s="114">
        <f t="shared" si="82"/>
        <v>12</v>
      </c>
      <c r="M141" s="114">
        <f t="shared" si="82"/>
        <v>3</v>
      </c>
      <c r="O141" s="114">
        <f>SUM(K141:N141)</f>
        <v>31</v>
      </c>
      <c r="Q141" s="188">
        <f t="shared" si="83"/>
        <v>17.780260707635009</v>
      </c>
      <c r="R141" s="188">
        <f t="shared" si="83"/>
        <v>11.083798882681565</v>
      </c>
      <c r="S141" s="188">
        <f t="shared" si="83"/>
        <v>2.1359404096834265</v>
      </c>
      <c r="U141" s="188">
        <f>SUM(Q141:T141)</f>
        <v>31</v>
      </c>
      <c r="W141" s="189">
        <f t="shared" ref="W141:Y142" si="84">(K141-Q141)^2/Q141</f>
        <v>0.17824981530153619</v>
      </c>
      <c r="X141" s="189">
        <f t="shared" si="84"/>
        <v>7.5734366552531865E-2</v>
      </c>
      <c r="Y141" s="189">
        <f t="shared" si="84"/>
        <v>0.34954110715509162</v>
      </c>
    </row>
    <row r="142" spans="1:26" ht="15" customHeight="1" x14ac:dyDescent="0.15">
      <c r="C142" s="114" t="s">
        <v>341</v>
      </c>
      <c r="D142" s="114">
        <v>14</v>
      </c>
      <c r="E142" s="114">
        <v>7</v>
      </c>
      <c r="F142" s="114">
        <v>6</v>
      </c>
      <c r="G142" s="114">
        <v>0</v>
      </c>
      <c r="H142" s="114">
        <v>1</v>
      </c>
      <c r="K142" s="114">
        <f t="shared" si="82"/>
        <v>7</v>
      </c>
      <c r="L142" s="114">
        <f t="shared" si="82"/>
        <v>6</v>
      </c>
      <c r="M142" s="114">
        <f t="shared" si="82"/>
        <v>0</v>
      </c>
      <c r="O142" s="114">
        <f>SUM(K142:N142)</f>
        <v>13</v>
      </c>
      <c r="Q142" s="188">
        <f t="shared" si="83"/>
        <v>7.4562383612662932</v>
      </c>
      <c r="R142" s="188">
        <f t="shared" si="83"/>
        <v>4.6480446927374306</v>
      </c>
      <c r="S142" s="188">
        <f t="shared" si="83"/>
        <v>0.8957169459962756</v>
      </c>
      <c r="U142" s="188">
        <f>SUM(Q142:T142)</f>
        <v>12.999999999999998</v>
      </c>
      <c r="W142" s="189">
        <f t="shared" si="84"/>
        <v>2.7916682944615787E-2</v>
      </c>
      <c r="X142" s="189">
        <f t="shared" si="84"/>
        <v>0.39323700042973758</v>
      </c>
      <c r="Y142" s="189">
        <f t="shared" si="84"/>
        <v>0.8957169459962756</v>
      </c>
    </row>
    <row r="143" spans="1:26" ht="15" customHeight="1" x14ac:dyDescent="0.15">
      <c r="C143" s="114" t="s">
        <v>332</v>
      </c>
      <c r="D143" s="114">
        <v>13</v>
      </c>
      <c r="E143" s="114">
        <v>11</v>
      </c>
      <c r="F143" s="114">
        <v>1</v>
      </c>
      <c r="G143" s="114">
        <v>1</v>
      </c>
      <c r="H143" s="114">
        <v>0</v>
      </c>
    </row>
    <row r="144" spans="1:26" ht="15" customHeight="1" x14ac:dyDescent="0.15">
      <c r="B144" s="114" t="s">
        <v>342</v>
      </c>
      <c r="C144" s="114" t="s">
        <v>335</v>
      </c>
      <c r="D144" s="114">
        <v>57</v>
      </c>
      <c r="E144" s="114">
        <v>26</v>
      </c>
      <c r="F144" s="114">
        <v>18</v>
      </c>
      <c r="G144" s="114">
        <v>6</v>
      </c>
      <c r="H144" s="114">
        <v>7</v>
      </c>
      <c r="K144" s="114">
        <f>SUM(K140:K143)</f>
        <v>308</v>
      </c>
      <c r="L144" s="114">
        <f>SUM(L140:L143)</f>
        <v>192</v>
      </c>
      <c r="M144" s="114">
        <f>SUM(M140:M143)</f>
        <v>37</v>
      </c>
      <c r="O144" s="114">
        <f>SUM(O140:O143)</f>
        <v>537</v>
      </c>
      <c r="Q144" s="114">
        <f>SUM(Q140:Q143)</f>
        <v>308</v>
      </c>
      <c r="R144" s="114">
        <f>SUM(R140:R143)</f>
        <v>192.00000000000003</v>
      </c>
      <c r="S144" s="114">
        <f>SUM(S140:S143)</f>
        <v>37</v>
      </c>
      <c r="W144" s="189">
        <f>SUM(W140:W143)</f>
        <v>0.22385593860435171</v>
      </c>
      <c r="X144" s="189">
        <f>SUM(X140:X143)</f>
        <v>0.49815720332798097</v>
      </c>
      <c r="Y144" s="189">
        <f>SUM(Y140:Y143)</f>
        <v>1.2452875567447315</v>
      </c>
      <c r="Z144" s="189">
        <f>SUM(W144:Y144)</f>
        <v>1.967300698677064</v>
      </c>
    </row>
    <row r="145" spans="2:27" ht="15" customHeight="1" x14ac:dyDescent="0.15">
      <c r="B145" s="114" t="s">
        <v>343</v>
      </c>
      <c r="K145" s="183">
        <f>K144/$O144</f>
        <v>0.57355679702048412</v>
      </c>
      <c r="L145" s="183">
        <f>L144/$O144</f>
        <v>0.35754189944134079</v>
      </c>
      <c r="M145" s="183">
        <f>M144/$O144</f>
        <v>6.8901303538175043E-2</v>
      </c>
      <c r="Q145" s="186">
        <f>CHITEST(K146:M148,Q146:S148)</f>
        <v>0.22651608684301017</v>
      </c>
      <c r="Z145" s="184">
        <f>_xlfn.CHISQ.DIST.RT(2, 1)</f>
        <v>0.15729920705028513</v>
      </c>
      <c r="AA145" s="114" t="s">
        <v>430</v>
      </c>
    </row>
    <row r="146" spans="2:27" ht="15" customHeight="1" x14ac:dyDescent="0.15">
      <c r="C146" s="114" t="s">
        <v>339</v>
      </c>
      <c r="D146" s="114">
        <v>45</v>
      </c>
      <c r="E146" s="114">
        <v>21</v>
      </c>
      <c r="F146" s="114">
        <v>13</v>
      </c>
      <c r="G146" s="114">
        <v>6</v>
      </c>
      <c r="H146" s="114">
        <v>5</v>
      </c>
      <c r="K146" s="114">
        <f t="shared" ref="K146:M148" si="85">E146</f>
        <v>21</v>
      </c>
      <c r="L146" s="114">
        <f t="shared" si="85"/>
        <v>13</v>
      </c>
      <c r="M146" s="114">
        <f t="shared" si="85"/>
        <v>6</v>
      </c>
      <c r="O146" s="114">
        <f>SUM(K146:N146)</f>
        <v>40</v>
      </c>
      <c r="Q146" s="188">
        <f t="shared" ref="Q146:S148" si="86">$O146*K$151</f>
        <v>20.408163265306122</v>
      </c>
      <c r="R146" s="188">
        <f t="shared" si="86"/>
        <v>14.693877551020408</v>
      </c>
      <c r="S146" s="188">
        <f t="shared" si="86"/>
        <v>4.8979591836734695</v>
      </c>
      <c r="U146" s="188">
        <f>SUM(Q146:T146)</f>
        <v>40</v>
      </c>
      <c r="W146" s="189">
        <f>(K146-Q146)^2/Q146</f>
        <v>1.7163265306122475E-2</v>
      </c>
      <c r="X146" s="189">
        <f>(L146-R146)^2/R146</f>
        <v>0.19526643990929712</v>
      </c>
      <c r="Y146" s="189">
        <f>(M146-S146)^2/S146</f>
        <v>0.24795918367346931</v>
      </c>
    </row>
    <row r="147" spans="2:27" ht="15" customHeight="1" x14ac:dyDescent="0.15">
      <c r="C147" s="114" t="s">
        <v>340</v>
      </c>
      <c r="D147" s="114">
        <v>4</v>
      </c>
      <c r="E147" s="114">
        <v>3</v>
      </c>
      <c r="F147" s="114">
        <v>1</v>
      </c>
      <c r="G147" s="114">
        <v>0</v>
      </c>
      <c r="H147" s="114">
        <v>0</v>
      </c>
      <c r="K147" s="114">
        <f t="shared" si="85"/>
        <v>3</v>
      </c>
      <c r="L147" s="114">
        <f t="shared" si="85"/>
        <v>1</v>
      </c>
      <c r="M147" s="114">
        <f t="shared" si="85"/>
        <v>0</v>
      </c>
      <c r="O147" s="114">
        <f>SUM(K147:N147)</f>
        <v>4</v>
      </c>
      <c r="Q147" s="188">
        <f t="shared" si="86"/>
        <v>2.0408163265306123</v>
      </c>
      <c r="R147" s="188">
        <f t="shared" si="86"/>
        <v>1.4693877551020409</v>
      </c>
      <c r="S147" s="188">
        <f t="shared" si="86"/>
        <v>0.48979591836734693</v>
      </c>
      <c r="U147" s="188">
        <f>SUM(Q147:T147)</f>
        <v>4</v>
      </c>
      <c r="W147" s="189">
        <f t="shared" ref="W147:Y148" si="87">(K147-Q147)^2/Q147</f>
        <v>0.45081632653061221</v>
      </c>
      <c r="X147" s="189">
        <f t="shared" si="87"/>
        <v>0.14994331065759642</v>
      </c>
      <c r="Y147" s="189">
        <f t="shared" si="87"/>
        <v>0.48979591836734693</v>
      </c>
    </row>
    <row r="148" spans="2:27" ht="15" customHeight="1" x14ac:dyDescent="0.15">
      <c r="C148" s="114" t="s">
        <v>341</v>
      </c>
      <c r="D148" s="114">
        <v>5</v>
      </c>
      <c r="E148" s="114">
        <v>1</v>
      </c>
      <c r="F148" s="114">
        <v>4</v>
      </c>
      <c r="G148" s="114">
        <v>0</v>
      </c>
      <c r="H148" s="114">
        <v>0</v>
      </c>
      <c r="K148" s="114">
        <f t="shared" si="85"/>
        <v>1</v>
      </c>
      <c r="L148" s="114">
        <f t="shared" si="85"/>
        <v>4</v>
      </c>
      <c r="M148" s="114">
        <f t="shared" si="85"/>
        <v>0</v>
      </c>
      <c r="O148" s="114">
        <f>SUM(K148:N148)</f>
        <v>5</v>
      </c>
      <c r="Q148" s="188">
        <f t="shared" si="86"/>
        <v>2.5510204081632653</v>
      </c>
      <c r="R148" s="188">
        <f t="shared" si="86"/>
        <v>1.8367346938775511</v>
      </c>
      <c r="S148" s="188">
        <f t="shared" si="86"/>
        <v>0.61224489795918369</v>
      </c>
      <c r="U148" s="188">
        <f>SUM(Q148:T148)</f>
        <v>5</v>
      </c>
      <c r="W148" s="189">
        <f t="shared" si="87"/>
        <v>0.94302040816326527</v>
      </c>
      <c r="X148" s="189">
        <f t="shared" si="87"/>
        <v>2.5478458049886625</v>
      </c>
      <c r="Y148" s="189">
        <f t="shared" si="87"/>
        <v>0.61224489795918369</v>
      </c>
    </row>
    <row r="149" spans="2:27" ht="15" customHeight="1" x14ac:dyDescent="0.15">
      <c r="C149" s="114" t="s">
        <v>332</v>
      </c>
      <c r="D149" s="114">
        <v>3</v>
      </c>
      <c r="E149" s="114">
        <v>1</v>
      </c>
      <c r="F149" s="114">
        <v>0</v>
      </c>
      <c r="G149" s="114">
        <v>0</v>
      </c>
      <c r="H149" s="114">
        <v>2</v>
      </c>
    </row>
    <row r="150" spans="2:27" ht="15" customHeight="1" x14ac:dyDescent="0.15">
      <c r="B150" s="114" t="s">
        <v>345</v>
      </c>
      <c r="C150" s="114" t="s">
        <v>335</v>
      </c>
      <c r="D150" s="114">
        <v>503</v>
      </c>
      <c r="E150" s="114">
        <v>106</v>
      </c>
      <c r="F150" s="114">
        <v>254</v>
      </c>
      <c r="G150" s="114">
        <v>71</v>
      </c>
      <c r="H150" s="114">
        <v>72</v>
      </c>
      <c r="K150" s="114">
        <f>SUM(K146:K149)</f>
        <v>25</v>
      </c>
      <c r="L150" s="114">
        <f>SUM(L146:L149)</f>
        <v>18</v>
      </c>
      <c r="M150" s="114">
        <f>SUM(M146:M149)</f>
        <v>6</v>
      </c>
      <c r="O150" s="114">
        <f>SUM(O146:O149)</f>
        <v>49</v>
      </c>
      <c r="Q150" s="188">
        <f>SUM(Q146:Q149)</f>
        <v>25</v>
      </c>
      <c r="R150" s="188">
        <f>SUM(R146:R149)</f>
        <v>18.000000000000004</v>
      </c>
      <c r="S150" s="188">
        <f>SUM(S146:S149)</f>
        <v>6</v>
      </c>
      <c r="W150" s="189">
        <f>SUM(W146:W149)</f>
        <v>1.411</v>
      </c>
      <c r="X150" s="189">
        <f>SUM(X146:X149)</f>
        <v>2.8930555555555562</v>
      </c>
      <c r="Y150" s="189">
        <f>SUM(Y146:Y149)</f>
        <v>1.3499999999999999</v>
      </c>
      <c r="Z150" s="189">
        <f>SUM(W150:Y150)</f>
        <v>5.6540555555555558</v>
      </c>
    </row>
    <row r="151" spans="2:27" ht="15" customHeight="1" x14ac:dyDescent="0.15">
      <c r="K151" s="183">
        <f>K150/$O150</f>
        <v>0.51020408163265307</v>
      </c>
      <c r="L151" s="183">
        <f>L150/$O150</f>
        <v>0.36734693877551022</v>
      </c>
      <c r="M151" s="183">
        <f>M150/$O150</f>
        <v>0.12244897959183673</v>
      </c>
      <c r="Q151" s="186">
        <f>CHITEST(K152:L154,Q152:R154)</f>
        <v>0.96802461655961269</v>
      </c>
      <c r="Z151" s="184">
        <f>_xlfn.CHISQ.DIST.RT(5.7, 1)</f>
        <v>1.6964912953587128E-2</v>
      </c>
      <c r="AA151" s="114" t="s">
        <v>430</v>
      </c>
    </row>
    <row r="152" spans="2:27" ht="15" customHeight="1" x14ac:dyDescent="0.15">
      <c r="C152" s="114" t="s">
        <v>339</v>
      </c>
      <c r="D152" s="114">
        <v>473</v>
      </c>
      <c r="E152" s="114">
        <v>100</v>
      </c>
      <c r="F152" s="114">
        <v>309</v>
      </c>
      <c r="H152" s="114">
        <v>64</v>
      </c>
      <c r="K152" s="114">
        <f t="shared" ref="K152:L154" si="88">E152</f>
        <v>100</v>
      </c>
      <c r="L152" s="114">
        <f t="shared" si="88"/>
        <v>309</v>
      </c>
      <c r="O152" s="114">
        <f>SUM(K152:N152)</f>
        <v>409</v>
      </c>
      <c r="Q152" s="188">
        <f t="shared" ref="Q152:R154" si="89">$O152*K$157</f>
        <v>99.615925058548001</v>
      </c>
      <c r="R152" s="188">
        <f t="shared" si="89"/>
        <v>309.38407494145196</v>
      </c>
      <c r="S152" s="188"/>
      <c r="U152" s="188">
        <f>SUM(Q152:T152)</f>
        <v>408.99999999999994</v>
      </c>
      <c r="W152" s="189">
        <f>(K152-Q152)^2/Q152</f>
        <v>1.4808230768790962E-3</v>
      </c>
      <c r="X152" s="189">
        <f>(L152-R152)^2/R152</f>
        <v>4.767975232055474E-4</v>
      </c>
      <c r="Y152" s="189"/>
    </row>
    <row r="153" spans="2:27" ht="15" customHeight="1" x14ac:dyDescent="0.15">
      <c r="C153" s="114" t="s">
        <v>340</v>
      </c>
      <c r="D153" s="114">
        <v>16</v>
      </c>
      <c r="E153" s="114">
        <v>3</v>
      </c>
      <c r="F153" s="114">
        <v>10</v>
      </c>
      <c r="H153" s="114">
        <v>3</v>
      </c>
      <c r="K153" s="114">
        <f t="shared" si="88"/>
        <v>3</v>
      </c>
      <c r="L153" s="114">
        <f t="shared" si="88"/>
        <v>10</v>
      </c>
      <c r="O153" s="114">
        <f>SUM(K153:N153)</f>
        <v>13</v>
      </c>
      <c r="Q153" s="188">
        <f t="shared" si="89"/>
        <v>3.1662763466042154</v>
      </c>
      <c r="R153" s="188">
        <f t="shared" si="89"/>
        <v>9.8337236533957846</v>
      </c>
      <c r="S153" s="188"/>
      <c r="U153" s="188">
        <f>SUM(Q153:T153)</f>
        <v>13</v>
      </c>
      <c r="W153" s="189">
        <f t="shared" ref="W153:X154" si="90">(K153-Q153)^2/Q153</f>
        <v>8.7319679059906005E-3</v>
      </c>
      <c r="X153" s="189">
        <f t="shared" si="90"/>
        <v>2.8115314619907815E-3</v>
      </c>
      <c r="Y153" s="189"/>
    </row>
    <row r="154" spans="2:27" ht="15" customHeight="1" x14ac:dyDescent="0.15">
      <c r="C154" s="114" t="s">
        <v>341</v>
      </c>
      <c r="D154" s="114">
        <v>7</v>
      </c>
      <c r="E154" s="114">
        <v>1</v>
      </c>
      <c r="F154" s="114">
        <v>4</v>
      </c>
      <c r="H154" s="114">
        <v>2</v>
      </c>
      <c r="K154" s="114">
        <f t="shared" si="88"/>
        <v>1</v>
      </c>
      <c r="L154" s="114">
        <f t="shared" si="88"/>
        <v>4</v>
      </c>
      <c r="O154" s="114">
        <f>SUM(K154:N154)</f>
        <v>5</v>
      </c>
      <c r="Q154" s="188">
        <f t="shared" si="89"/>
        <v>1.2177985948477752</v>
      </c>
      <c r="R154" s="188">
        <f t="shared" si="89"/>
        <v>3.7822014051522244</v>
      </c>
      <c r="S154" s="188"/>
      <c r="U154" s="188">
        <f>SUM(Q154:T154)</f>
        <v>5</v>
      </c>
      <c r="W154" s="189">
        <f t="shared" si="90"/>
        <v>3.8952441001621339E-2</v>
      </c>
      <c r="X154" s="189">
        <f t="shared" si="90"/>
        <v>1.2541962427766676E-2</v>
      </c>
      <c r="Y154" s="189"/>
    </row>
    <row r="155" spans="2:27" ht="15" customHeight="1" x14ac:dyDescent="0.15">
      <c r="C155" s="114" t="s">
        <v>332</v>
      </c>
      <c r="D155" s="114">
        <v>7</v>
      </c>
      <c r="E155" s="114">
        <v>2</v>
      </c>
      <c r="F155" s="114">
        <v>2</v>
      </c>
      <c r="H155" s="114">
        <v>3</v>
      </c>
    </row>
    <row r="156" spans="2:27" ht="15" customHeight="1" x14ac:dyDescent="0.15">
      <c r="K156" s="114">
        <f>SUM(K152:K155)</f>
        <v>104</v>
      </c>
      <c r="L156" s="114">
        <f>SUM(L152:L155)</f>
        <v>323</v>
      </c>
      <c r="O156" s="114">
        <f>SUM(O152:O155)</f>
        <v>427</v>
      </c>
      <c r="Q156" s="188">
        <f>SUM(Q152:Q155)</f>
        <v>104</v>
      </c>
      <c r="R156" s="188">
        <f>SUM(R152:R155)</f>
        <v>323</v>
      </c>
      <c r="S156" s="188"/>
      <c r="W156" s="189">
        <f>SUM(W152:W155)</f>
        <v>4.9165231984491034E-2</v>
      </c>
      <c r="X156" s="189">
        <f>SUM(X152:X155)</f>
        <v>1.5830291412963007E-2</v>
      </c>
      <c r="Y156" s="189"/>
      <c r="Z156" s="189">
        <f>SUM(W156:Y156)</f>
        <v>6.4995523397454041E-2</v>
      </c>
    </row>
    <row r="157" spans="2:27" ht="15" customHeight="1" x14ac:dyDescent="0.15">
      <c r="K157" s="183">
        <f>K156/$O156</f>
        <v>0.24355971896955503</v>
      </c>
      <c r="L157" s="183">
        <f>L156/$O156</f>
        <v>0.75644028103044492</v>
      </c>
      <c r="M157" s="183"/>
      <c r="Z157" s="184">
        <f>_xlfn.CHISQ.DIST.RT(0.07, 1)</f>
        <v>0.79133678010066044</v>
      </c>
      <c r="AA157" s="114" t="s">
        <v>430</v>
      </c>
    </row>
    <row r="176" spans="10:24" ht="15" customHeight="1" x14ac:dyDescent="0.15">
      <c r="J176" s="114" t="s">
        <v>496</v>
      </c>
      <c r="X176" s="114" t="s">
        <v>433</v>
      </c>
    </row>
    <row r="177" spans="1:51" ht="47.45" customHeight="1" x14ac:dyDescent="0.15">
      <c r="I177" s="159"/>
      <c r="J177" s="160" t="s">
        <v>472</v>
      </c>
      <c r="K177" s="160" t="s">
        <v>473</v>
      </c>
      <c r="L177" s="160" t="s">
        <v>474</v>
      </c>
      <c r="M177" s="160" t="s">
        <v>475</v>
      </c>
      <c r="N177" s="160" t="s">
        <v>476</v>
      </c>
      <c r="O177" s="160" t="s">
        <v>477</v>
      </c>
      <c r="P177" s="160" t="s">
        <v>478</v>
      </c>
      <c r="Q177" s="160" t="s">
        <v>479</v>
      </c>
      <c r="R177" s="160" t="s">
        <v>480</v>
      </c>
      <c r="S177" s="160" t="s">
        <v>481</v>
      </c>
      <c r="T177" s="159" t="s">
        <v>482</v>
      </c>
      <c r="V177" s="114" t="s">
        <v>429</v>
      </c>
      <c r="X177" s="160" t="s">
        <v>472</v>
      </c>
      <c r="Y177" s="160" t="s">
        <v>473</v>
      </c>
      <c r="Z177" s="160" t="s">
        <v>474</v>
      </c>
      <c r="AA177" s="160" t="s">
        <v>475</v>
      </c>
      <c r="AB177" s="160" t="s">
        <v>476</v>
      </c>
      <c r="AC177" s="160" t="s">
        <v>477</v>
      </c>
      <c r="AD177" s="160" t="s">
        <v>478</v>
      </c>
      <c r="AE177" s="160" t="s">
        <v>479</v>
      </c>
      <c r="AF177" s="160" t="s">
        <v>480</v>
      </c>
      <c r="AG177" s="160" t="s">
        <v>481</v>
      </c>
      <c r="AH177" s="159" t="s">
        <v>482</v>
      </c>
      <c r="AM177" s="160" t="s">
        <v>472</v>
      </c>
      <c r="AN177" s="160" t="s">
        <v>473</v>
      </c>
      <c r="AO177" s="160" t="s">
        <v>474</v>
      </c>
      <c r="AP177" s="160" t="s">
        <v>475</v>
      </c>
      <c r="AQ177" s="160" t="s">
        <v>476</v>
      </c>
      <c r="AR177" s="160" t="s">
        <v>477</v>
      </c>
      <c r="AS177" s="160" t="s">
        <v>478</v>
      </c>
      <c r="AT177" s="160" t="s">
        <v>479</v>
      </c>
      <c r="AU177" s="160" t="s">
        <v>480</v>
      </c>
      <c r="AV177" s="160" t="s">
        <v>481</v>
      </c>
      <c r="AW177" s="159" t="s">
        <v>482</v>
      </c>
    </row>
    <row r="178" spans="1:51" ht="15" customHeight="1" x14ac:dyDescent="0.15">
      <c r="A178" s="124" t="s">
        <v>485</v>
      </c>
      <c r="B178" s="124" t="s">
        <v>334</v>
      </c>
      <c r="C178" s="155" t="s">
        <v>335</v>
      </c>
      <c r="X178" s="188"/>
      <c r="Y178" s="188"/>
      <c r="Z178" s="188"/>
      <c r="AA178" s="188"/>
      <c r="AB178" s="188"/>
      <c r="AC178" s="188"/>
      <c r="AD178" s="188"/>
      <c r="AE178" s="188"/>
      <c r="AF178" s="188"/>
      <c r="AG178" s="188"/>
      <c r="AH178" s="188"/>
      <c r="AJ178" s="188"/>
      <c r="AM178" s="183"/>
      <c r="AN178" s="183"/>
      <c r="AO178" s="183"/>
      <c r="AP178" s="183"/>
      <c r="AQ178" s="183"/>
      <c r="AR178" s="183"/>
      <c r="AS178" s="183"/>
      <c r="AT178" s="183"/>
      <c r="AU178" s="183"/>
      <c r="AV178" s="183"/>
      <c r="AW178" s="183"/>
    </row>
    <row r="179" spans="1:51" ht="15" customHeight="1" x14ac:dyDescent="0.15">
      <c r="A179" s="125" t="s">
        <v>457</v>
      </c>
      <c r="B179" s="129"/>
      <c r="C179" s="130"/>
      <c r="X179" s="188"/>
      <c r="Y179" s="188"/>
      <c r="Z179" s="188"/>
      <c r="AA179" s="188"/>
      <c r="AB179" s="188"/>
      <c r="AC179" s="188"/>
      <c r="AD179" s="188"/>
      <c r="AE179" s="188"/>
      <c r="AF179" s="188"/>
      <c r="AG179" s="188"/>
      <c r="AH179" s="188"/>
      <c r="AJ179" s="188"/>
      <c r="AM179" s="183"/>
      <c r="AN179" s="183"/>
      <c r="AO179" s="183"/>
      <c r="AP179" s="183"/>
      <c r="AQ179" s="183"/>
      <c r="AR179" s="183"/>
      <c r="AS179" s="183"/>
      <c r="AT179" s="183"/>
      <c r="AU179" s="183"/>
      <c r="AV179" s="183"/>
      <c r="AW179" s="183"/>
    </row>
    <row r="180" spans="1:51" ht="15" customHeight="1" x14ac:dyDescent="0.15">
      <c r="A180" s="125" t="s">
        <v>459</v>
      </c>
      <c r="B180" s="125"/>
      <c r="C180" s="135" t="s">
        <v>339</v>
      </c>
      <c r="J180" s="114">
        <v>9</v>
      </c>
      <c r="K180" s="114">
        <v>13</v>
      </c>
      <c r="L180" s="114">
        <v>11</v>
      </c>
      <c r="M180" s="114">
        <v>13</v>
      </c>
      <c r="N180" s="114">
        <v>11</v>
      </c>
      <c r="O180" s="114">
        <v>18</v>
      </c>
      <c r="P180" s="114">
        <v>15</v>
      </c>
      <c r="Q180" s="114">
        <v>14</v>
      </c>
      <c r="R180" s="114">
        <v>18</v>
      </c>
      <c r="S180" s="114">
        <v>43</v>
      </c>
      <c r="T180" s="114">
        <v>161</v>
      </c>
      <c r="V180" s="114">
        <f t="shared" ref="V180:V194" si="91">SUM(J180:U180)</f>
        <v>326</v>
      </c>
      <c r="X180" s="188">
        <f>$V180*J$184</f>
        <v>10.073033707865168</v>
      </c>
      <c r="Y180" s="188">
        <f t="shared" ref="Y180:AH182" si="92">$V180*K$184</f>
        <v>13.735955056179774</v>
      </c>
      <c r="Z180" s="188">
        <f t="shared" si="92"/>
        <v>11.904494382022472</v>
      </c>
      <c r="AA180" s="188">
        <f t="shared" si="92"/>
        <v>12.820224719101123</v>
      </c>
      <c r="AB180" s="188">
        <f t="shared" si="92"/>
        <v>11.904494382022472</v>
      </c>
      <c r="AC180" s="188">
        <f t="shared" si="92"/>
        <v>18.314606741573034</v>
      </c>
      <c r="AD180" s="188">
        <f t="shared" si="92"/>
        <v>13.735955056179774</v>
      </c>
      <c r="AE180" s="188">
        <f t="shared" si="92"/>
        <v>13.735955056179774</v>
      </c>
      <c r="AF180" s="188">
        <f t="shared" si="92"/>
        <v>17.398876404494381</v>
      </c>
      <c r="AG180" s="188">
        <f t="shared" si="92"/>
        <v>45.786516853932589</v>
      </c>
      <c r="AH180" s="188">
        <f t="shared" si="92"/>
        <v>156.58988764044943</v>
      </c>
      <c r="AJ180" s="188">
        <f t="shared" ref="AJ180:AJ194" si="93">SUM(X180:AI180)</f>
        <v>326</v>
      </c>
      <c r="AM180" s="183">
        <f t="shared" ref="AM180:AW194" si="94">(J180-X180)^2/X180</f>
        <v>0.11430531968892749</v>
      </c>
      <c r="AN180" s="183">
        <f t="shared" si="94"/>
        <v>3.9431538797362088E-2</v>
      </c>
      <c r="AO180" s="183">
        <f t="shared" si="94"/>
        <v>6.8722791649654558E-2</v>
      </c>
      <c r="AP180" s="183">
        <f t="shared" si="94"/>
        <v>2.520950477109585E-3</v>
      </c>
      <c r="AQ180" s="183">
        <f t="shared" si="94"/>
        <v>6.8722791649654558E-2</v>
      </c>
      <c r="AR180" s="183">
        <f t="shared" si="94"/>
        <v>5.4042875853036422E-3</v>
      </c>
      <c r="AS180" s="183">
        <f t="shared" si="94"/>
        <v>0.11632315433928468</v>
      </c>
      <c r="AT180" s="183">
        <f t="shared" si="94"/>
        <v>5.0757105765033353E-3</v>
      </c>
      <c r="AU180" s="183">
        <f t="shared" si="94"/>
        <v>2.0768558191508368E-2</v>
      </c>
      <c r="AV180" s="183">
        <f t="shared" si="94"/>
        <v>0.16958433859516153</v>
      </c>
      <c r="AW180" s="183">
        <f t="shared" si="94"/>
        <v>0.12420400395534026</v>
      </c>
      <c r="AX180" s="183">
        <f>SUM(AM180:AW180)</f>
        <v>0.73506344550581004</v>
      </c>
    </row>
    <row r="181" spans="1:51" ht="15" customHeight="1" x14ac:dyDescent="0.15">
      <c r="A181" s="129"/>
      <c r="B181" s="125"/>
      <c r="C181" s="129" t="s">
        <v>340</v>
      </c>
      <c r="J181" s="114">
        <v>2</v>
      </c>
      <c r="K181" s="114">
        <v>2</v>
      </c>
      <c r="L181" s="114">
        <v>1</v>
      </c>
      <c r="M181" s="114">
        <v>1</v>
      </c>
      <c r="N181" s="114">
        <v>2</v>
      </c>
      <c r="O181" s="114">
        <v>2</v>
      </c>
      <c r="P181" s="114">
        <v>0</v>
      </c>
      <c r="Q181" s="114">
        <v>0</v>
      </c>
      <c r="R181" s="114">
        <v>1</v>
      </c>
      <c r="S181" s="114">
        <v>4</v>
      </c>
      <c r="T181" s="114">
        <v>7</v>
      </c>
      <c r="V181" s="114">
        <f t="shared" si="91"/>
        <v>22</v>
      </c>
      <c r="X181" s="188">
        <f>$V181*J$184</f>
        <v>0.6797752808988764</v>
      </c>
      <c r="Y181" s="188">
        <f t="shared" si="92"/>
        <v>0.92696629213483139</v>
      </c>
      <c r="Z181" s="188">
        <f t="shared" si="92"/>
        <v>0.8033707865168539</v>
      </c>
      <c r="AA181" s="188">
        <f t="shared" si="92"/>
        <v>0.8651685393258427</v>
      </c>
      <c r="AB181" s="188">
        <f t="shared" si="92"/>
        <v>0.8033707865168539</v>
      </c>
      <c r="AC181" s="188">
        <f t="shared" si="92"/>
        <v>1.2359550561797752</v>
      </c>
      <c r="AD181" s="188">
        <f t="shared" si="92"/>
        <v>0.92696629213483139</v>
      </c>
      <c r="AE181" s="188">
        <f t="shared" si="92"/>
        <v>0.92696629213483139</v>
      </c>
      <c r="AF181" s="188">
        <f t="shared" si="92"/>
        <v>1.1741573033707864</v>
      </c>
      <c r="AG181" s="188">
        <f t="shared" si="92"/>
        <v>3.0898876404494384</v>
      </c>
      <c r="AH181" s="188">
        <f t="shared" si="92"/>
        <v>10.567415730337078</v>
      </c>
      <c r="AJ181" s="188">
        <f t="shared" si="93"/>
        <v>22</v>
      </c>
      <c r="AM181" s="183">
        <f t="shared" si="94"/>
        <v>2.5640728015600334</v>
      </c>
      <c r="AN181" s="183">
        <f t="shared" si="94"/>
        <v>1.2421178072863468</v>
      </c>
      <c r="AO181" s="183">
        <f t="shared" si="94"/>
        <v>4.8126031272098704E-2</v>
      </c>
      <c r="AP181" s="183">
        <f t="shared" si="94"/>
        <v>2.1012695169998537E-2</v>
      </c>
      <c r="AQ181" s="183">
        <f t="shared" si="94"/>
        <v>1.7823917655378327</v>
      </c>
      <c r="AR181" s="183">
        <f t="shared" si="94"/>
        <v>0.4723186925434118</v>
      </c>
      <c r="AS181" s="183">
        <f t="shared" si="94"/>
        <v>0.92696629213483139</v>
      </c>
      <c r="AT181" s="183">
        <f t="shared" si="94"/>
        <v>0.92696629213483139</v>
      </c>
      <c r="AU181" s="183">
        <f t="shared" si="94"/>
        <v>2.5831944519111839E-2</v>
      </c>
      <c r="AV181" s="183">
        <f t="shared" si="94"/>
        <v>0.26806945863125625</v>
      </c>
      <c r="AW181" s="183">
        <f t="shared" si="94"/>
        <v>1.2043109988112943</v>
      </c>
      <c r="AX181" s="183">
        <f>SUM(AM181:AW181)</f>
        <v>9.482184779601047</v>
      </c>
    </row>
    <row r="182" spans="1:51" ht="15" customHeight="1" x14ac:dyDescent="0.15">
      <c r="A182" s="125"/>
      <c r="B182" s="129"/>
      <c r="C182" s="129" t="s">
        <v>341</v>
      </c>
      <c r="J182" s="114">
        <v>0</v>
      </c>
      <c r="K182" s="114">
        <v>0</v>
      </c>
      <c r="L182" s="114">
        <v>1</v>
      </c>
      <c r="M182" s="114">
        <v>0</v>
      </c>
      <c r="N182" s="114">
        <v>0</v>
      </c>
      <c r="O182" s="114">
        <v>0</v>
      </c>
      <c r="P182" s="114">
        <v>0</v>
      </c>
      <c r="Q182" s="114">
        <v>1</v>
      </c>
      <c r="R182" s="114">
        <v>0</v>
      </c>
      <c r="S182" s="114">
        <v>3</v>
      </c>
      <c r="T182" s="114">
        <v>3</v>
      </c>
      <c r="V182" s="114">
        <f t="shared" si="91"/>
        <v>8</v>
      </c>
      <c r="X182" s="188">
        <f>$V182*J$184</f>
        <v>0.24719101123595505</v>
      </c>
      <c r="Y182" s="188">
        <f t="shared" si="92"/>
        <v>0.33707865168539325</v>
      </c>
      <c r="Z182" s="188">
        <f t="shared" si="92"/>
        <v>0.29213483146067415</v>
      </c>
      <c r="AA182" s="188">
        <f t="shared" si="92"/>
        <v>0.3146067415730337</v>
      </c>
      <c r="AB182" s="188">
        <f t="shared" si="92"/>
        <v>0.29213483146067415</v>
      </c>
      <c r="AC182" s="188">
        <f t="shared" si="92"/>
        <v>0.449438202247191</v>
      </c>
      <c r="AD182" s="188">
        <f t="shared" si="92"/>
        <v>0.33707865168539325</v>
      </c>
      <c r="AE182" s="188">
        <f t="shared" si="92"/>
        <v>0.33707865168539325</v>
      </c>
      <c r="AF182" s="188">
        <f t="shared" si="92"/>
        <v>0.42696629213483145</v>
      </c>
      <c r="AG182" s="188">
        <f t="shared" si="92"/>
        <v>1.1235955056179776</v>
      </c>
      <c r="AH182" s="188">
        <f t="shared" si="92"/>
        <v>3.8426966292134832</v>
      </c>
      <c r="AJ182" s="188">
        <f t="shared" si="93"/>
        <v>8</v>
      </c>
      <c r="AM182" s="183">
        <f t="shared" si="94"/>
        <v>0.24719101123595505</v>
      </c>
      <c r="AN182" s="183">
        <f t="shared" si="94"/>
        <v>0.33707865168539325</v>
      </c>
      <c r="AO182" s="183">
        <f t="shared" si="94"/>
        <v>1.7152117545375971</v>
      </c>
      <c r="AP182" s="183">
        <f t="shared" si="94"/>
        <v>0.3146067415730337</v>
      </c>
      <c r="AQ182" s="183">
        <f t="shared" si="94"/>
        <v>0.29213483146067415</v>
      </c>
      <c r="AR182" s="183">
        <f t="shared" si="94"/>
        <v>0.449438202247191</v>
      </c>
      <c r="AS182" s="183">
        <f t="shared" si="94"/>
        <v>0.33707865168539325</v>
      </c>
      <c r="AT182" s="183">
        <f t="shared" si="94"/>
        <v>1.3037453183520602</v>
      </c>
      <c r="AU182" s="183">
        <f t="shared" si="94"/>
        <v>0.42696629213483145</v>
      </c>
      <c r="AV182" s="183">
        <f t="shared" si="94"/>
        <v>3.133595505617977</v>
      </c>
      <c r="AW182" s="183">
        <f t="shared" si="94"/>
        <v>0.1848018923713779</v>
      </c>
      <c r="AX182" s="183">
        <f>SUM(AM182:AW182)</f>
        <v>8.7418488529014837</v>
      </c>
    </row>
    <row r="183" spans="1:51" ht="15" customHeight="1" x14ac:dyDescent="0.15">
      <c r="A183" s="125"/>
      <c r="B183" s="145"/>
      <c r="C183" s="130" t="s">
        <v>332</v>
      </c>
      <c r="I183" s="114" t="s">
        <v>429</v>
      </c>
      <c r="J183" s="114">
        <f>SUM(J180:J182)</f>
        <v>11</v>
      </c>
      <c r="K183" s="114">
        <f t="shared" ref="K183:T183" si="95">SUM(K180:K182)</f>
        <v>15</v>
      </c>
      <c r="L183" s="114">
        <f t="shared" si="95"/>
        <v>13</v>
      </c>
      <c r="M183" s="114">
        <f t="shared" si="95"/>
        <v>14</v>
      </c>
      <c r="N183" s="114">
        <f t="shared" si="95"/>
        <v>13</v>
      </c>
      <c r="O183" s="114">
        <f t="shared" si="95"/>
        <v>20</v>
      </c>
      <c r="P183" s="114">
        <f t="shared" si="95"/>
        <v>15</v>
      </c>
      <c r="Q183" s="114">
        <f t="shared" si="95"/>
        <v>15</v>
      </c>
      <c r="R183" s="114">
        <f t="shared" si="95"/>
        <v>19</v>
      </c>
      <c r="S183" s="114">
        <f t="shared" si="95"/>
        <v>50</v>
      </c>
      <c r="T183" s="114">
        <f t="shared" si="95"/>
        <v>171</v>
      </c>
      <c r="V183" s="114">
        <f>SUM(V180:V182)</f>
        <v>356</v>
      </c>
      <c r="X183" s="188"/>
      <c r="Y183" s="188"/>
      <c r="Z183" s="188"/>
      <c r="AA183" s="188"/>
      <c r="AB183" s="188"/>
      <c r="AC183" s="188"/>
      <c r="AD183" s="188"/>
      <c r="AE183" s="188"/>
      <c r="AF183" s="188"/>
      <c r="AG183" s="188"/>
      <c r="AH183" s="188"/>
      <c r="AJ183" s="188"/>
      <c r="AM183" s="183"/>
      <c r="AN183" s="183"/>
      <c r="AO183" s="183"/>
      <c r="AP183" s="183"/>
      <c r="AQ183" s="183"/>
      <c r="AR183" s="183"/>
      <c r="AS183" s="183"/>
      <c r="AT183" s="183"/>
      <c r="AU183" s="183"/>
      <c r="AV183" s="183"/>
      <c r="AW183" s="183"/>
      <c r="AX183" s="183">
        <f>SUM(AX180:AX182)</f>
        <v>18.959097078008341</v>
      </c>
    </row>
    <row r="184" spans="1:51" ht="15" customHeight="1" x14ac:dyDescent="0.15">
      <c r="A184" s="125"/>
      <c r="B184" s="125" t="s">
        <v>342</v>
      </c>
      <c r="C184" s="126" t="s">
        <v>335</v>
      </c>
      <c r="J184" s="184">
        <f>J183/$V183</f>
        <v>3.0898876404494381E-2</v>
      </c>
      <c r="K184" s="184">
        <f t="shared" ref="K184:T184" si="96">K183/$V183</f>
        <v>4.2134831460674156E-2</v>
      </c>
      <c r="L184" s="184">
        <f t="shared" si="96"/>
        <v>3.6516853932584269E-2</v>
      </c>
      <c r="M184" s="184">
        <f t="shared" si="96"/>
        <v>3.9325842696629212E-2</v>
      </c>
      <c r="N184" s="184">
        <f t="shared" si="96"/>
        <v>3.6516853932584269E-2</v>
      </c>
      <c r="O184" s="184">
        <f t="shared" si="96"/>
        <v>5.6179775280898875E-2</v>
      </c>
      <c r="P184" s="184">
        <f t="shared" si="96"/>
        <v>4.2134831460674156E-2</v>
      </c>
      <c r="Q184" s="184">
        <f t="shared" si="96"/>
        <v>4.2134831460674156E-2</v>
      </c>
      <c r="R184" s="184">
        <f t="shared" si="96"/>
        <v>5.3370786516853931E-2</v>
      </c>
      <c r="S184" s="184">
        <f t="shared" si="96"/>
        <v>0.1404494382022472</v>
      </c>
      <c r="T184" s="184">
        <f t="shared" si="96"/>
        <v>0.4803370786516854</v>
      </c>
      <c r="X184" s="188"/>
      <c r="Y184" s="188"/>
      <c r="Z184" s="188"/>
      <c r="AA184" s="188"/>
      <c r="AB184" s="188"/>
      <c r="AC184" s="188"/>
      <c r="AD184" s="188"/>
      <c r="AE184" s="188"/>
      <c r="AF184" s="188"/>
      <c r="AG184" s="188"/>
      <c r="AH184" s="188"/>
      <c r="AJ184" s="188"/>
      <c r="AM184" s="183"/>
      <c r="AN184" s="183"/>
      <c r="AO184" s="183"/>
      <c r="AP184" s="183"/>
      <c r="AQ184" s="183"/>
      <c r="AR184" s="183"/>
      <c r="AS184" s="183"/>
      <c r="AT184" s="183"/>
      <c r="AU184" s="183"/>
      <c r="AV184" s="183"/>
      <c r="AW184" s="183"/>
      <c r="AY184" s="114">
        <f>_xlfn.CHISQ.DIST.RT(19, 1)</f>
        <v>1.307184536676302E-5</v>
      </c>
    </row>
    <row r="185" spans="1:51" ht="15" customHeight="1" x14ac:dyDescent="0.15">
      <c r="A185" s="125"/>
      <c r="B185" s="125" t="s">
        <v>343</v>
      </c>
      <c r="C185" s="130"/>
      <c r="X185" s="188"/>
      <c r="Y185" s="188"/>
      <c r="Z185" s="188"/>
      <c r="AA185" s="188"/>
      <c r="AB185" s="188"/>
      <c r="AC185" s="188"/>
      <c r="AD185" s="188"/>
      <c r="AE185" s="188"/>
      <c r="AF185" s="188"/>
      <c r="AG185" s="188"/>
      <c r="AH185" s="188"/>
      <c r="AJ185" s="188"/>
      <c r="AM185" s="183"/>
      <c r="AN185" s="183"/>
      <c r="AO185" s="183"/>
      <c r="AP185" s="183"/>
      <c r="AQ185" s="183"/>
      <c r="AR185" s="183"/>
      <c r="AS185" s="183"/>
      <c r="AT185" s="183"/>
      <c r="AU185" s="183"/>
      <c r="AV185" s="183"/>
      <c r="AW185" s="183"/>
    </row>
    <row r="186" spans="1:51" ht="15" customHeight="1" x14ac:dyDescent="0.15">
      <c r="A186" s="125"/>
      <c r="B186" s="125"/>
      <c r="C186" s="135" t="s">
        <v>339</v>
      </c>
      <c r="J186" s="114">
        <v>2</v>
      </c>
      <c r="K186" s="114">
        <v>0</v>
      </c>
      <c r="L186" s="114">
        <v>1</v>
      </c>
      <c r="M186" s="114">
        <v>0</v>
      </c>
      <c r="N186" s="114">
        <v>1</v>
      </c>
      <c r="O186" s="114">
        <v>3</v>
      </c>
      <c r="P186" s="114">
        <v>2</v>
      </c>
      <c r="Q186" s="114">
        <v>1</v>
      </c>
      <c r="R186" s="114">
        <v>2</v>
      </c>
      <c r="S186" s="114">
        <v>5</v>
      </c>
      <c r="T186" s="114">
        <v>10</v>
      </c>
      <c r="V186" s="114">
        <f t="shared" si="91"/>
        <v>27</v>
      </c>
      <c r="X186" s="188">
        <f>$V186*J$190</f>
        <v>1.588235294117647</v>
      </c>
      <c r="Y186" s="188">
        <f t="shared" ref="Y186:AH188" si="97">$V186*K$190</f>
        <v>0</v>
      </c>
      <c r="Z186" s="188">
        <f t="shared" si="97"/>
        <v>0.79411764705882348</v>
      </c>
      <c r="AA186" s="188">
        <f t="shared" si="97"/>
        <v>0.79411764705882348</v>
      </c>
      <c r="AB186" s="188">
        <f t="shared" si="97"/>
        <v>0.79411764705882348</v>
      </c>
      <c r="AC186" s="188">
        <f t="shared" si="97"/>
        <v>2.3823529411764706</v>
      </c>
      <c r="AD186" s="188">
        <f t="shared" si="97"/>
        <v>2.3823529411764706</v>
      </c>
      <c r="AE186" s="188">
        <f t="shared" si="97"/>
        <v>1.588235294117647</v>
      </c>
      <c r="AF186" s="188">
        <f t="shared" si="97"/>
        <v>2.3823529411764706</v>
      </c>
      <c r="AG186" s="188">
        <f t="shared" si="97"/>
        <v>3.9705882352941178</v>
      </c>
      <c r="AH186" s="188">
        <f t="shared" si="97"/>
        <v>10.323529411764705</v>
      </c>
      <c r="AJ186" s="188">
        <f t="shared" si="93"/>
        <v>27</v>
      </c>
      <c r="AM186" s="183">
        <f t="shared" si="94"/>
        <v>0.10675381263616562</v>
      </c>
      <c r="AN186" s="183">
        <v>0</v>
      </c>
      <c r="AO186" s="183">
        <f t="shared" si="94"/>
        <v>5.3376906318082812E-2</v>
      </c>
      <c r="AP186" s="183">
        <f t="shared" si="94"/>
        <v>0.79411764705882348</v>
      </c>
      <c r="AQ186" s="183">
        <f t="shared" si="94"/>
        <v>5.3376906318082812E-2</v>
      </c>
      <c r="AR186" s="183">
        <f t="shared" si="94"/>
        <v>0.16013071895424838</v>
      </c>
      <c r="AS186" s="183">
        <f t="shared" si="94"/>
        <v>6.1365286855482933E-2</v>
      </c>
      <c r="AT186" s="183">
        <f t="shared" si="94"/>
        <v>0.21786492374727665</v>
      </c>
      <c r="AU186" s="183">
        <f t="shared" si="94"/>
        <v>6.1365286855482933E-2</v>
      </c>
      <c r="AV186" s="183">
        <f t="shared" si="94"/>
        <v>0.26688453159041386</v>
      </c>
      <c r="AW186" s="183">
        <f t="shared" si="94"/>
        <v>1.0139098374392421E-2</v>
      </c>
      <c r="AX186" s="183">
        <f>SUM(AM186:AW186)</f>
        <v>1.7853751187084523</v>
      </c>
    </row>
    <row r="187" spans="1:51" ht="15" customHeight="1" x14ac:dyDescent="0.15">
      <c r="A187" s="125"/>
      <c r="B187" s="125"/>
      <c r="C187" s="129" t="s">
        <v>340</v>
      </c>
      <c r="J187" s="114">
        <v>0</v>
      </c>
      <c r="K187" s="114">
        <v>0</v>
      </c>
      <c r="L187" s="114">
        <v>0</v>
      </c>
      <c r="M187" s="114">
        <v>0</v>
      </c>
      <c r="N187" s="114">
        <v>0</v>
      </c>
      <c r="O187" s="114">
        <v>0</v>
      </c>
      <c r="P187" s="114">
        <v>0</v>
      </c>
      <c r="Q187" s="114">
        <v>0</v>
      </c>
      <c r="R187" s="114">
        <v>1</v>
      </c>
      <c r="S187" s="114">
        <v>0</v>
      </c>
      <c r="T187" s="114">
        <v>1</v>
      </c>
      <c r="V187" s="114">
        <f t="shared" si="91"/>
        <v>2</v>
      </c>
      <c r="X187" s="188">
        <f>$V187*J$190</f>
        <v>0.11764705882352941</v>
      </c>
      <c r="Y187" s="188">
        <f t="shared" si="97"/>
        <v>0</v>
      </c>
      <c r="Z187" s="188">
        <f t="shared" si="97"/>
        <v>5.8823529411764705E-2</v>
      </c>
      <c r="AA187" s="188">
        <f t="shared" si="97"/>
        <v>5.8823529411764705E-2</v>
      </c>
      <c r="AB187" s="188">
        <f t="shared" si="97"/>
        <v>5.8823529411764705E-2</v>
      </c>
      <c r="AC187" s="188">
        <f t="shared" si="97"/>
        <v>0.17647058823529413</v>
      </c>
      <c r="AD187" s="188">
        <f t="shared" si="97"/>
        <v>0.17647058823529413</v>
      </c>
      <c r="AE187" s="188">
        <f t="shared" si="97"/>
        <v>0.11764705882352941</v>
      </c>
      <c r="AF187" s="188">
        <f t="shared" si="97"/>
        <v>0.17647058823529413</v>
      </c>
      <c r="AG187" s="188">
        <f t="shared" si="97"/>
        <v>0.29411764705882354</v>
      </c>
      <c r="AH187" s="188">
        <f t="shared" si="97"/>
        <v>0.76470588235294112</v>
      </c>
      <c r="AJ187" s="188">
        <f t="shared" si="93"/>
        <v>2</v>
      </c>
      <c r="AM187" s="183">
        <f t="shared" si="94"/>
        <v>0.11764705882352941</v>
      </c>
      <c r="AN187" s="183">
        <v>0</v>
      </c>
      <c r="AO187" s="183">
        <f t="shared" si="94"/>
        <v>5.8823529411764705E-2</v>
      </c>
      <c r="AP187" s="183">
        <f t="shared" si="94"/>
        <v>5.8823529411764705E-2</v>
      </c>
      <c r="AQ187" s="183">
        <f t="shared" si="94"/>
        <v>5.8823529411764705E-2</v>
      </c>
      <c r="AR187" s="183">
        <f t="shared" si="94"/>
        <v>0.17647058823529413</v>
      </c>
      <c r="AS187" s="183">
        <f t="shared" si="94"/>
        <v>0.17647058823529413</v>
      </c>
      <c r="AT187" s="183">
        <f t="shared" si="94"/>
        <v>0.11764705882352941</v>
      </c>
      <c r="AU187" s="183">
        <f t="shared" si="94"/>
        <v>3.8431372549019605</v>
      </c>
      <c r="AV187" s="183">
        <f t="shared" si="94"/>
        <v>0.29411764705882354</v>
      </c>
      <c r="AW187" s="183">
        <f t="shared" si="94"/>
        <v>7.2398190045248903E-2</v>
      </c>
      <c r="AX187" s="183">
        <f>SUM(AM187:AW187)</f>
        <v>4.9743589743589736</v>
      </c>
    </row>
    <row r="188" spans="1:51" ht="15" customHeight="1" x14ac:dyDescent="0.15">
      <c r="A188" s="125"/>
      <c r="B188" s="129"/>
      <c r="C188" s="129" t="s">
        <v>341</v>
      </c>
      <c r="J188" s="114">
        <v>0</v>
      </c>
      <c r="K188" s="114">
        <v>0</v>
      </c>
      <c r="L188" s="114">
        <v>0</v>
      </c>
      <c r="M188" s="114">
        <v>1</v>
      </c>
      <c r="N188" s="114">
        <v>0</v>
      </c>
      <c r="O188" s="114">
        <v>0</v>
      </c>
      <c r="P188" s="114">
        <v>1</v>
      </c>
      <c r="Q188" s="114">
        <v>1</v>
      </c>
      <c r="R188" s="114">
        <v>0</v>
      </c>
      <c r="S188" s="114">
        <v>0</v>
      </c>
      <c r="T188" s="114">
        <v>2</v>
      </c>
      <c r="V188" s="114">
        <f t="shared" si="91"/>
        <v>5</v>
      </c>
      <c r="X188" s="188">
        <f>$V188*J$190</f>
        <v>0.29411764705882354</v>
      </c>
      <c r="Y188" s="188">
        <f t="shared" si="97"/>
        <v>0</v>
      </c>
      <c r="Z188" s="188">
        <f t="shared" si="97"/>
        <v>0.14705882352941177</v>
      </c>
      <c r="AA188" s="188">
        <f t="shared" si="97"/>
        <v>0.14705882352941177</v>
      </c>
      <c r="AB188" s="188">
        <f t="shared" si="97"/>
        <v>0.14705882352941177</v>
      </c>
      <c r="AC188" s="188">
        <f t="shared" si="97"/>
        <v>0.44117647058823534</v>
      </c>
      <c r="AD188" s="188">
        <f t="shared" si="97"/>
        <v>0.44117647058823534</v>
      </c>
      <c r="AE188" s="188">
        <f t="shared" si="97"/>
        <v>0.29411764705882354</v>
      </c>
      <c r="AF188" s="188">
        <f t="shared" si="97"/>
        <v>0.44117647058823534</v>
      </c>
      <c r="AG188" s="188">
        <f t="shared" si="97"/>
        <v>0.73529411764705888</v>
      </c>
      <c r="AH188" s="188">
        <f t="shared" si="97"/>
        <v>1.9117647058823528</v>
      </c>
      <c r="AJ188" s="188">
        <f t="shared" si="93"/>
        <v>5</v>
      </c>
      <c r="AM188" s="183">
        <f t="shared" si="94"/>
        <v>0.29411764705882354</v>
      </c>
      <c r="AN188" s="183">
        <v>0</v>
      </c>
      <c r="AO188" s="183">
        <f t="shared" si="94"/>
        <v>0.14705882352941177</v>
      </c>
      <c r="AP188" s="183">
        <f t="shared" si="94"/>
        <v>4.947058823529412</v>
      </c>
      <c r="AQ188" s="183">
        <f t="shared" si="94"/>
        <v>0.14705882352941177</v>
      </c>
      <c r="AR188" s="183">
        <f t="shared" si="94"/>
        <v>0.44117647058823534</v>
      </c>
      <c r="AS188" s="183">
        <f t="shared" si="94"/>
        <v>0.70784313725490189</v>
      </c>
      <c r="AT188" s="183">
        <f t="shared" si="94"/>
        <v>1.6941176470588233</v>
      </c>
      <c r="AU188" s="183">
        <f t="shared" si="94"/>
        <v>0.44117647058823534</v>
      </c>
      <c r="AV188" s="183">
        <f t="shared" si="94"/>
        <v>0.73529411764705899</v>
      </c>
      <c r="AW188" s="183">
        <f t="shared" si="94"/>
        <v>4.0723981900452613E-3</v>
      </c>
      <c r="AX188" s="183">
        <f>SUM(AM188:AW188)</f>
        <v>9.5589743589743605</v>
      </c>
    </row>
    <row r="189" spans="1:51" ht="15" customHeight="1" x14ac:dyDescent="0.15">
      <c r="A189" s="125"/>
      <c r="B189" s="145"/>
      <c r="C189" s="130" t="s">
        <v>332</v>
      </c>
      <c r="I189" s="114" t="s">
        <v>429</v>
      </c>
      <c r="J189" s="114">
        <f>SUM(J186:J188)</f>
        <v>2</v>
      </c>
      <c r="K189" s="114">
        <f t="shared" ref="K189:T189" si="98">SUM(K186:K188)</f>
        <v>0</v>
      </c>
      <c r="L189" s="114">
        <f t="shared" si="98"/>
        <v>1</v>
      </c>
      <c r="M189" s="114">
        <f t="shared" si="98"/>
        <v>1</v>
      </c>
      <c r="N189" s="114">
        <f t="shared" si="98"/>
        <v>1</v>
      </c>
      <c r="O189" s="114">
        <f t="shared" si="98"/>
        <v>3</v>
      </c>
      <c r="P189" s="114">
        <f t="shared" si="98"/>
        <v>3</v>
      </c>
      <c r="Q189" s="114">
        <f t="shared" si="98"/>
        <v>2</v>
      </c>
      <c r="R189" s="114">
        <f t="shared" si="98"/>
        <v>3</v>
      </c>
      <c r="S189" s="114">
        <f t="shared" si="98"/>
        <v>5</v>
      </c>
      <c r="T189" s="114">
        <f t="shared" si="98"/>
        <v>13</v>
      </c>
      <c r="V189" s="114">
        <f>SUM(V186:V188)</f>
        <v>34</v>
      </c>
      <c r="X189" s="188"/>
      <c r="Y189" s="188"/>
      <c r="Z189" s="188"/>
      <c r="AA189" s="188"/>
      <c r="AB189" s="188"/>
      <c r="AC189" s="188"/>
      <c r="AD189" s="188"/>
      <c r="AE189" s="188"/>
      <c r="AF189" s="188"/>
      <c r="AG189" s="188"/>
      <c r="AH189" s="188"/>
      <c r="AJ189" s="188"/>
      <c r="AM189" s="183"/>
      <c r="AN189" s="183"/>
      <c r="AO189" s="183"/>
      <c r="AP189" s="183"/>
      <c r="AQ189" s="183"/>
      <c r="AR189" s="183"/>
      <c r="AS189" s="183"/>
      <c r="AT189" s="183"/>
      <c r="AU189" s="183"/>
      <c r="AV189" s="183"/>
      <c r="AW189" s="183"/>
      <c r="AX189" s="183">
        <f>SUM(AX186:AX188)</f>
        <v>16.318708452041786</v>
      </c>
    </row>
    <row r="190" spans="1:51" ht="15" customHeight="1" x14ac:dyDescent="0.15">
      <c r="A190" s="125"/>
      <c r="B190" s="125" t="s">
        <v>345</v>
      </c>
      <c r="C190" s="126" t="s">
        <v>335</v>
      </c>
      <c r="J190" s="184">
        <f>J189/$V189</f>
        <v>5.8823529411764705E-2</v>
      </c>
      <c r="K190" s="184">
        <f t="shared" ref="K190:T190" si="99">K189/$V189</f>
        <v>0</v>
      </c>
      <c r="L190" s="184">
        <f t="shared" si="99"/>
        <v>2.9411764705882353E-2</v>
      </c>
      <c r="M190" s="184">
        <f t="shared" si="99"/>
        <v>2.9411764705882353E-2</v>
      </c>
      <c r="N190" s="184">
        <f t="shared" si="99"/>
        <v>2.9411764705882353E-2</v>
      </c>
      <c r="O190" s="184">
        <f t="shared" si="99"/>
        <v>8.8235294117647065E-2</v>
      </c>
      <c r="P190" s="184">
        <f t="shared" si="99"/>
        <v>8.8235294117647065E-2</v>
      </c>
      <c r="Q190" s="184">
        <f t="shared" si="99"/>
        <v>5.8823529411764705E-2</v>
      </c>
      <c r="R190" s="184">
        <f t="shared" si="99"/>
        <v>8.8235294117647065E-2</v>
      </c>
      <c r="S190" s="184">
        <f t="shared" si="99"/>
        <v>0.14705882352941177</v>
      </c>
      <c r="T190" s="184">
        <f t="shared" si="99"/>
        <v>0.38235294117647056</v>
      </c>
      <c r="X190" s="188"/>
      <c r="Y190" s="188"/>
      <c r="Z190" s="188"/>
      <c r="AA190" s="188"/>
      <c r="AB190" s="188"/>
      <c r="AC190" s="188"/>
      <c r="AD190" s="188"/>
      <c r="AE190" s="188"/>
      <c r="AF190" s="188"/>
      <c r="AG190" s="188"/>
      <c r="AH190" s="188"/>
      <c r="AJ190" s="188"/>
      <c r="AM190" s="183"/>
      <c r="AN190" s="183"/>
      <c r="AO190" s="183"/>
      <c r="AP190" s="183"/>
      <c r="AQ190" s="183"/>
      <c r="AR190" s="183"/>
      <c r="AS190" s="183"/>
      <c r="AT190" s="183"/>
      <c r="AU190" s="183"/>
      <c r="AV190" s="183"/>
      <c r="AW190" s="183"/>
      <c r="AY190" s="114">
        <f>_xlfn.CHISQ.DIST.RT(16.3, 1)</f>
        <v>5.4063951497328268E-5</v>
      </c>
    </row>
    <row r="191" spans="1:51" ht="15" customHeight="1" x14ac:dyDescent="0.15">
      <c r="A191" s="125"/>
      <c r="B191" s="125"/>
      <c r="C191" s="130"/>
      <c r="X191" s="188"/>
      <c r="Y191" s="188"/>
      <c r="Z191" s="188"/>
      <c r="AA191" s="188"/>
      <c r="AB191" s="188"/>
      <c r="AC191" s="188"/>
      <c r="AD191" s="188"/>
      <c r="AE191" s="188"/>
      <c r="AF191" s="188"/>
      <c r="AG191" s="188"/>
      <c r="AH191" s="188"/>
      <c r="AJ191" s="188"/>
      <c r="AM191" s="183"/>
      <c r="AN191" s="183"/>
      <c r="AO191" s="183"/>
      <c r="AP191" s="183"/>
      <c r="AQ191" s="183"/>
      <c r="AR191" s="183"/>
      <c r="AS191" s="183"/>
      <c r="AT191" s="183"/>
      <c r="AU191" s="183"/>
      <c r="AV191" s="183"/>
      <c r="AW191" s="183"/>
    </row>
    <row r="192" spans="1:51" ht="15" customHeight="1" x14ac:dyDescent="0.15">
      <c r="A192" s="125"/>
      <c r="B192" s="125"/>
      <c r="C192" s="135" t="s">
        <v>339</v>
      </c>
      <c r="J192" s="114">
        <v>26</v>
      </c>
      <c r="K192" s="114">
        <v>36</v>
      </c>
      <c r="L192" s="114">
        <v>40</v>
      </c>
      <c r="M192" s="114">
        <v>39</v>
      </c>
      <c r="N192" s="114">
        <v>27</v>
      </c>
      <c r="O192" s="114">
        <v>42</v>
      </c>
      <c r="P192" s="114">
        <v>31</v>
      </c>
      <c r="Q192" s="114">
        <v>27</v>
      </c>
      <c r="R192" s="114">
        <v>34</v>
      </c>
      <c r="S192" s="114">
        <v>46</v>
      </c>
      <c r="T192" s="114">
        <v>39</v>
      </c>
      <c r="V192" s="114">
        <f t="shared" si="91"/>
        <v>387</v>
      </c>
      <c r="X192" s="188">
        <f>$V192*J$196</f>
        <v>28.880597014925371</v>
      </c>
      <c r="Y192" s="188">
        <f t="shared" ref="Y192:AH194" si="100">$V192*K$196</f>
        <v>35.619402985074629</v>
      </c>
      <c r="Z192" s="188">
        <f t="shared" si="100"/>
        <v>38.507462686567166</v>
      </c>
      <c r="AA192" s="188">
        <f t="shared" si="100"/>
        <v>38.507462686567166</v>
      </c>
      <c r="AB192" s="188">
        <f t="shared" si="100"/>
        <v>28.880597014925371</v>
      </c>
      <c r="AC192" s="188">
        <f t="shared" si="100"/>
        <v>41.395522388059703</v>
      </c>
      <c r="AD192" s="188">
        <f t="shared" si="100"/>
        <v>29.843283582089551</v>
      </c>
      <c r="AE192" s="188">
        <f t="shared" si="100"/>
        <v>25.992537313432834</v>
      </c>
      <c r="AF192" s="188">
        <f t="shared" si="100"/>
        <v>35.619402985074629</v>
      </c>
      <c r="AG192" s="188">
        <f t="shared" si="100"/>
        <v>44.28358208955224</v>
      </c>
      <c r="AH192" s="188">
        <f t="shared" si="100"/>
        <v>39.470149253731343</v>
      </c>
      <c r="AJ192" s="188">
        <f t="shared" si="93"/>
        <v>387</v>
      </c>
      <c r="AM192" s="183">
        <f t="shared" si="94"/>
        <v>0.28731536117860268</v>
      </c>
      <c r="AN192" s="183">
        <f t="shared" si="94"/>
        <v>4.0667185755696236E-3</v>
      </c>
      <c r="AO192" s="183">
        <f t="shared" si="94"/>
        <v>5.785028346638884E-2</v>
      </c>
      <c r="AP192" s="183">
        <f t="shared" si="94"/>
        <v>6.2998958694897109E-3</v>
      </c>
      <c r="AQ192" s="183">
        <f t="shared" si="94"/>
        <v>0.12245748004165194</v>
      </c>
      <c r="AR192" s="183">
        <f t="shared" si="94"/>
        <v>8.8268769726273493E-3</v>
      </c>
      <c r="AS192" s="183">
        <f t="shared" si="94"/>
        <v>4.4833969686451543E-2</v>
      </c>
      <c r="AT192" s="183">
        <f t="shared" si="94"/>
        <v>3.9048941339812709E-2</v>
      </c>
      <c r="AU192" s="183">
        <f t="shared" si="94"/>
        <v>7.3624648598616158E-2</v>
      </c>
      <c r="AV192" s="183">
        <f t="shared" si="94"/>
        <v>6.6527825986347211E-2</v>
      </c>
      <c r="AW192" s="183">
        <f t="shared" si="94"/>
        <v>5.6001896360511555E-3</v>
      </c>
      <c r="AX192" s="183">
        <f>SUM(AM192:AW192)</f>
        <v>0.71645219135160887</v>
      </c>
    </row>
    <row r="193" spans="1:51" ht="15" customHeight="1" x14ac:dyDescent="0.15">
      <c r="A193" s="125"/>
      <c r="B193" s="125"/>
      <c r="C193" s="129" t="s">
        <v>340</v>
      </c>
      <c r="J193" s="114">
        <v>3</v>
      </c>
      <c r="K193" s="114">
        <v>1</v>
      </c>
      <c r="L193" s="114">
        <v>0</v>
      </c>
      <c r="M193" s="114">
        <v>1</v>
      </c>
      <c r="N193" s="114">
        <v>3</v>
      </c>
      <c r="O193" s="114">
        <v>1</v>
      </c>
      <c r="P193" s="114">
        <v>0</v>
      </c>
      <c r="Q193" s="114">
        <v>0</v>
      </c>
      <c r="R193" s="114">
        <v>1</v>
      </c>
      <c r="S193" s="114">
        <v>0</v>
      </c>
      <c r="T193" s="114">
        <v>2</v>
      </c>
      <c r="V193" s="114">
        <f t="shared" si="91"/>
        <v>12</v>
      </c>
      <c r="X193" s="188">
        <f>$V193*J$196</f>
        <v>0.89552238805970141</v>
      </c>
      <c r="Y193" s="188">
        <f t="shared" si="100"/>
        <v>1.1044776119402986</v>
      </c>
      <c r="Z193" s="188">
        <f t="shared" si="100"/>
        <v>1.1940298507462688</v>
      </c>
      <c r="AA193" s="188">
        <f t="shared" si="100"/>
        <v>1.1940298507462688</v>
      </c>
      <c r="AB193" s="188">
        <f t="shared" si="100"/>
        <v>0.89552238805970141</v>
      </c>
      <c r="AC193" s="188">
        <f t="shared" si="100"/>
        <v>1.2835820895522387</v>
      </c>
      <c r="AD193" s="188">
        <f t="shared" si="100"/>
        <v>0.92537313432835822</v>
      </c>
      <c r="AE193" s="188">
        <f t="shared" si="100"/>
        <v>0.80597014925373134</v>
      </c>
      <c r="AF193" s="188">
        <f t="shared" si="100"/>
        <v>1.1044776119402986</v>
      </c>
      <c r="AG193" s="188">
        <f t="shared" si="100"/>
        <v>1.3731343283582089</v>
      </c>
      <c r="AH193" s="188">
        <f t="shared" si="100"/>
        <v>1.2238805970149254</v>
      </c>
      <c r="AJ193" s="188">
        <f t="shared" si="93"/>
        <v>12</v>
      </c>
      <c r="AM193" s="183">
        <f t="shared" si="94"/>
        <v>4.9455223880597021</v>
      </c>
      <c r="AN193" s="183">
        <f t="shared" si="94"/>
        <v>9.8830173457039264E-3</v>
      </c>
      <c r="AO193" s="183">
        <f t="shared" si="94"/>
        <v>1.1940298507462688</v>
      </c>
      <c r="AP193" s="183">
        <f t="shared" si="94"/>
        <v>3.1529850746268691E-2</v>
      </c>
      <c r="AQ193" s="183">
        <f t="shared" si="94"/>
        <v>4.9455223880597021</v>
      </c>
      <c r="AR193" s="183">
        <f t="shared" si="94"/>
        <v>6.2651856994099253E-2</v>
      </c>
      <c r="AS193" s="183">
        <f t="shared" si="94"/>
        <v>0.92537313432835822</v>
      </c>
      <c r="AT193" s="183">
        <f t="shared" si="94"/>
        <v>0.80597014925373134</v>
      </c>
      <c r="AU193" s="183">
        <f t="shared" si="94"/>
        <v>9.8830173457039264E-3</v>
      </c>
      <c r="AV193" s="183">
        <f t="shared" si="94"/>
        <v>1.3731343283582089</v>
      </c>
      <c r="AW193" s="183">
        <f t="shared" si="94"/>
        <v>0.49217327994175469</v>
      </c>
      <c r="AX193" s="183">
        <f>SUM(AM193:AW193)</f>
        <v>14.795673261179502</v>
      </c>
    </row>
    <row r="194" spans="1:51" ht="15" customHeight="1" x14ac:dyDescent="0.15">
      <c r="A194" s="125"/>
      <c r="B194" s="129"/>
      <c r="C194" s="129" t="s">
        <v>341</v>
      </c>
      <c r="J194" s="114">
        <v>1</v>
      </c>
      <c r="K194" s="114">
        <v>0</v>
      </c>
      <c r="L194" s="114">
        <v>0</v>
      </c>
      <c r="M194" s="114">
        <v>0</v>
      </c>
      <c r="N194" s="114">
        <v>0</v>
      </c>
      <c r="O194" s="114">
        <v>0</v>
      </c>
      <c r="P194" s="114">
        <v>0</v>
      </c>
      <c r="Q194" s="114">
        <v>0</v>
      </c>
      <c r="R194" s="114">
        <v>2</v>
      </c>
      <c r="S194" s="114">
        <v>0</v>
      </c>
      <c r="T194" s="114">
        <v>0</v>
      </c>
      <c r="V194" s="114">
        <f t="shared" si="91"/>
        <v>3</v>
      </c>
      <c r="X194" s="188">
        <f>$V194*J$196</f>
        <v>0.22388059701492535</v>
      </c>
      <c r="Y194" s="188">
        <f t="shared" si="100"/>
        <v>0.27611940298507465</v>
      </c>
      <c r="Z194" s="188">
        <f t="shared" si="100"/>
        <v>0.29850746268656719</v>
      </c>
      <c r="AA194" s="188">
        <f t="shared" si="100"/>
        <v>0.29850746268656719</v>
      </c>
      <c r="AB194" s="188">
        <f t="shared" si="100"/>
        <v>0.22388059701492535</v>
      </c>
      <c r="AC194" s="188">
        <f t="shared" si="100"/>
        <v>0.32089552238805968</v>
      </c>
      <c r="AD194" s="188">
        <f t="shared" si="100"/>
        <v>0.23134328358208955</v>
      </c>
      <c r="AE194" s="188">
        <f t="shared" si="100"/>
        <v>0.20149253731343283</v>
      </c>
      <c r="AF194" s="188">
        <f t="shared" si="100"/>
        <v>0.27611940298507465</v>
      </c>
      <c r="AG194" s="188">
        <f t="shared" si="100"/>
        <v>0.34328358208955223</v>
      </c>
      <c r="AH194" s="188">
        <f t="shared" si="100"/>
        <v>0.30597014925373134</v>
      </c>
      <c r="AJ194" s="188">
        <f t="shared" si="93"/>
        <v>3</v>
      </c>
      <c r="AM194" s="183">
        <f t="shared" si="94"/>
        <v>2.6905472636815926</v>
      </c>
      <c r="AN194" s="183">
        <f t="shared" si="94"/>
        <v>0.27611940298507465</v>
      </c>
      <c r="AO194" s="183">
        <f t="shared" si="94"/>
        <v>0.29850746268656719</v>
      </c>
      <c r="AP194" s="183">
        <f t="shared" si="94"/>
        <v>0.29850746268656719</v>
      </c>
      <c r="AQ194" s="183">
        <f t="shared" si="94"/>
        <v>0.22388059701492535</v>
      </c>
      <c r="AR194" s="183">
        <f t="shared" si="94"/>
        <v>0.32089552238805968</v>
      </c>
      <c r="AS194" s="183">
        <f t="shared" si="94"/>
        <v>0.23134328358208955</v>
      </c>
      <c r="AT194" s="183">
        <f t="shared" si="94"/>
        <v>0.20149253731343283</v>
      </c>
      <c r="AU194" s="183">
        <f t="shared" si="94"/>
        <v>10.76260588947156</v>
      </c>
      <c r="AV194" s="183">
        <f t="shared" si="94"/>
        <v>0.34328358208955223</v>
      </c>
      <c r="AW194" s="183">
        <f t="shared" si="94"/>
        <v>0.30597014925373134</v>
      </c>
      <c r="AX194" s="183">
        <f>SUM(AM194:AW194)</f>
        <v>15.953153153153155</v>
      </c>
    </row>
    <row r="195" spans="1:51" ht="15" customHeight="1" x14ac:dyDescent="0.15">
      <c r="A195" s="125"/>
      <c r="B195" s="145"/>
      <c r="C195" s="130"/>
      <c r="I195" s="114" t="s">
        <v>429</v>
      </c>
      <c r="J195" s="114">
        <f>SUM(J192:J194)</f>
        <v>30</v>
      </c>
      <c r="K195" s="114">
        <f t="shared" ref="K195:T195" si="101">SUM(K192:K194)</f>
        <v>37</v>
      </c>
      <c r="L195" s="114">
        <f t="shared" si="101"/>
        <v>40</v>
      </c>
      <c r="M195" s="114">
        <f t="shared" si="101"/>
        <v>40</v>
      </c>
      <c r="N195" s="114">
        <f t="shared" si="101"/>
        <v>30</v>
      </c>
      <c r="O195" s="114">
        <f t="shared" si="101"/>
        <v>43</v>
      </c>
      <c r="P195" s="114">
        <f t="shared" si="101"/>
        <v>31</v>
      </c>
      <c r="Q195" s="114">
        <f t="shared" si="101"/>
        <v>27</v>
      </c>
      <c r="R195" s="114">
        <f t="shared" si="101"/>
        <v>37</v>
      </c>
      <c r="S195" s="114">
        <f t="shared" si="101"/>
        <v>46</v>
      </c>
      <c r="T195" s="114">
        <f t="shared" si="101"/>
        <v>41</v>
      </c>
      <c r="V195" s="114">
        <f>SUM(V192:V194)</f>
        <v>402</v>
      </c>
      <c r="X195" s="188"/>
      <c r="Y195" s="188"/>
      <c r="Z195" s="188"/>
      <c r="AA195" s="188"/>
      <c r="AB195" s="188"/>
      <c r="AC195" s="188"/>
      <c r="AD195" s="188"/>
      <c r="AE195" s="188"/>
      <c r="AF195" s="188"/>
      <c r="AG195" s="188"/>
      <c r="AH195" s="188"/>
      <c r="AJ195" s="188"/>
      <c r="AM195" s="183"/>
      <c r="AN195" s="183"/>
      <c r="AO195" s="183"/>
      <c r="AP195" s="183"/>
      <c r="AQ195" s="183"/>
      <c r="AR195" s="183"/>
      <c r="AS195" s="183"/>
      <c r="AT195" s="183"/>
      <c r="AU195" s="183"/>
      <c r="AV195" s="183"/>
      <c r="AW195" s="183"/>
      <c r="AX195" s="183">
        <f>SUM(AX192:AX194)</f>
        <v>31.465278605684265</v>
      </c>
    </row>
    <row r="196" spans="1:51" ht="15" customHeight="1" x14ac:dyDescent="0.15">
      <c r="J196" s="184">
        <f>J195/$V195</f>
        <v>7.4626865671641784E-2</v>
      </c>
      <c r="K196" s="184">
        <f t="shared" ref="K196:T196" si="102">K195/$V195</f>
        <v>9.2039800995024873E-2</v>
      </c>
      <c r="L196" s="184">
        <f t="shared" si="102"/>
        <v>9.950248756218906E-2</v>
      </c>
      <c r="M196" s="184">
        <f t="shared" si="102"/>
        <v>9.950248756218906E-2</v>
      </c>
      <c r="N196" s="184">
        <f t="shared" si="102"/>
        <v>7.4626865671641784E-2</v>
      </c>
      <c r="O196" s="184">
        <f t="shared" si="102"/>
        <v>0.10696517412935323</v>
      </c>
      <c r="P196" s="184">
        <f t="shared" si="102"/>
        <v>7.7114427860696513E-2</v>
      </c>
      <c r="Q196" s="184">
        <f t="shared" si="102"/>
        <v>6.7164179104477612E-2</v>
      </c>
      <c r="R196" s="184">
        <f t="shared" si="102"/>
        <v>9.2039800995024873E-2</v>
      </c>
      <c r="S196" s="184">
        <f t="shared" si="102"/>
        <v>0.11442786069651742</v>
      </c>
      <c r="T196" s="184">
        <f t="shared" si="102"/>
        <v>0.10199004975124377</v>
      </c>
      <c r="X196" s="188">
        <f t="shared" ref="X196:AH196" si="103">$V196*J$197</f>
        <v>0</v>
      </c>
      <c r="Y196" s="188">
        <f t="shared" si="103"/>
        <v>0</v>
      </c>
      <c r="Z196" s="188">
        <f t="shared" si="103"/>
        <v>0</v>
      </c>
      <c r="AA196" s="188">
        <f t="shared" si="103"/>
        <v>0</v>
      </c>
      <c r="AB196" s="188">
        <f t="shared" si="103"/>
        <v>0</v>
      </c>
      <c r="AC196" s="188">
        <f t="shared" si="103"/>
        <v>0</v>
      </c>
      <c r="AD196" s="188">
        <f t="shared" si="103"/>
        <v>0</v>
      </c>
      <c r="AE196" s="188">
        <f t="shared" si="103"/>
        <v>0</v>
      </c>
      <c r="AF196" s="188">
        <f t="shared" si="103"/>
        <v>0</v>
      </c>
      <c r="AG196" s="188">
        <f t="shared" si="103"/>
        <v>0</v>
      </c>
      <c r="AH196" s="188">
        <f t="shared" si="103"/>
        <v>0</v>
      </c>
      <c r="AJ196" s="188"/>
      <c r="AY196" s="114">
        <f>_xlfn.CHISQ.DIST.RT(31.5, 1)</f>
        <v>1.9944025809360778E-8</v>
      </c>
    </row>
    <row r="197" spans="1:51" ht="15" customHeight="1" x14ac:dyDescent="0.15">
      <c r="J197" s="184"/>
      <c r="K197" s="184"/>
      <c r="L197" s="184"/>
      <c r="M197" s="184"/>
      <c r="N197" s="184"/>
      <c r="O197" s="184"/>
      <c r="P197" s="184"/>
      <c r="Q197" s="184"/>
      <c r="R197" s="184"/>
      <c r="S197" s="184"/>
      <c r="T197" s="184"/>
    </row>
  </sheetData>
  <mergeCells count="28">
    <mergeCell ref="F117:G117"/>
    <mergeCell ref="F130:G130"/>
    <mergeCell ref="F131:G131"/>
    <mergeCell ref="F132:G132"/>
    <mergeCell ref="F87:G87"/>
    <mergeCell ref="F100:G100"/>
    <mergeCell ref="F101:G101"/>
    <mergeCell ref="F102:G102"/>
    <mergeCell ref="F115:G115"/>
    <mergeCell ref="F116:G116"/>
    <mergeCell ref="F86:G86"/>
    <mergeCell ref="F34:G34"/>
    <mergeCell ref="F35:G35"/>
    <mergeCell ref="F36:G36"/>
    <mergeCell ref="F49:G49"/>
    <mergeCell ref="F50:G50"/>
    <mergeCell ref="F51:G51"/>
    <mergeCell ref="F64:G64"/>
    <mergeCell ref="F65:G65"/>
    <mergeCell ref="F66:G66"/>
    <mergeCell ref="F84:G84"/>
    <mergeCell ref="F85:G85"/>
    <mergeCell ref="F21:G21"/>
    <mergeCell ref="D2:H2"/>
    <mergeCell ref="I2:V2"/>
    <mergeCell ref="F18:G18"/>
    <mergeCell ref="F19:G19"/>
    <mergeCell ref="F20:G20"/>
  </mergeCells>
  <phoneticPr fontId="1"/>
  <pageMargins left="0.39370078740157483" right="0.39370078740157483" top="0.51181102362204722" bottom="0.19685039370078741" header="0.31496062992125984" footer="0.19685039370078741"/>
  <pageSetup paperSize="9" scale="85" orientation="landscape" horizontalDpi="200" verticalDpi="200" r:id="rId1"/>
  <headerFooter alignWithMargins="0">
    <oddHeader>&amp;R[２．地域へのサービス提供] &amp;A  (&amp;P/&amp;N)</oddHeader>
  </headerFooter>
  <rowBreaks count="1" manualBreakCount="1">
    <brk id="36" min="3" max="21" man="1"/>
  </rowBreaks>
  <colBreaks count="1" manualBreakCount="1">
    <brk id="8" max="6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view="pageBreakPreview" zoomScale="115" zoomScaleNormal="100" zoomScaleSheetLayoutView="115" workbookViewId="0"/>
  </sheetViews>
  <sheetFormatPr defaultColWidth="8" defaultRowHeight="15" customHeight="1" x14ac:dyDescent="0.15"/>
  <cols>
    <col min="1" max="1" width="18.5703125" style="190" customWidth="1"/>
    <col min="2" max="2" width="10.85546875" style="190" customWidth="1"/>
    <col min="3" max="9" width="9.7109375" style="190" customWidth="1"/>
    <col min="10" max="16384" width="8" style="190"/>
  </cols>
  <sheetData>
    <row r="1" spans="1:9" ht="15" customHeight="1" x14ac:dyDescent="0.15">
      <c r="C1" s="190" t="s">
        <v>498</v>
      </c>
    </row>
    <row r="3" spans="1:9" s="195" customFormat="1" ht="67.5" x14ac:dyDescent="0.15">
      <c r="A3" s="191"/>
      <c r="B3" s="192"/>
      <c r="C3" s="193" t="s">
        <v>499</v>
      </c>
      <c r="D3" s="194" t="s">
        <v>500</v>
      </c>
      <c r="E3" s="194" t="s">
        <v>501</v>
      </c>
      <c r="F3" s="194" t="s">
        <v>502</v>
      </c>
      <c r="G3" s="194" t="s">
        <v>503</v>
      </c>
      <c r="H3" s="193" t="s">
        <v>455</v>
      </c>
      <c r="I3" s="193" t="s">
        <v>332</v>
      </c>
    </row>
    <row r="4" spans="1:9" ht="15" customHeight="1" x14ac:dyDescent="0.15">
      <c r="A4" s="196" t="s">
        <v>504</v>
      </c>
      <c r="B4" s="197"/>
      <c r="C4" s="127">
        <f t="shared" ref="C4:I4" si="0">C12</f>
        <v>551</v>
      </c>
      <c r="D4" s="127">
        <f t="shared" si="0"/>
        <v>136</v>
      </c>
      <c r="E4" s="127">
        <f t="shared" si="0"/>
        <v>172</v>
      </c>
      <c r="F4" s="127">
        <f t="shared" si="0"/>
        <v>42</v>
      </c>
      <c r="G4" s="127">
        <f t="shared" si="0"/>
        <v>49</v>
      </c>
      <c r="H4" s="127">
        <f t="shared" si="0"/>
        <v>143</v>
      </c>
      <c r="I4" s="127">
        <f t="shared" si="0"/>
        <v>9</v>
      </c>
    </row>
    <row r="5" spans="1:9" ht="15" customHeight="1" x14ac:dyDescent="0.15">
      <c r="A5" s="198"/>
      <c r="B5" s="199"/>
      <c r="C5" s="131">
        <f>IF(SUM(D5:I5)&gt;100,"－",SUM(D5:I5))</f>
        <v>100</v>
      </c>
      <c r="D5" s="132">
        <f t="shared" ref="D5:I5" si="1">D4/$C4*100</f>
        <v>24.682395644283122</v>
      </c>
      <c r="E5" s="132">
        <f t="shared" si="1"/>
        <v>31.215970961887479</v>
      </c>
      <c r="F5" s="132">
        <f t="shared" si="1"/>
        <v>7.6225045372050815</v>
      </c>
      <c r="G5" s="132">
        <f t="shared" si="1"/>
        <v>8.8929219600725951</v>
      </c>
      <c r="H5" s="132">
        <f t="shared" si="1"/>
        <v>25.952813067150636</v>
      </c>
      <c r="I5" s="132">
        <f t="shared" si="1"/>
        <v>1.6333938294010888</v>
      </c>
    </row>
    <row r="6" spans="1:9" ht="15" customHeight="1" x14ac:dyDescent="0.15">
      <c r="A6" s="200" t="s">
        <v>505</v>
      </c>
      <c r="B6" s="201" t="s">
        <v>506</v>
      </c>
      <c r="C6" s="127">
        <f>C14</f>
        <v>417</v>
      </c>
      <c r="D6" s="137">
        <f t="shared" ref="D6:I8" si="2">IF($C6=0,0,D14/$C6*100)</f>
        <v>24.46043165467626</v>
      </c>
      <c r="E6" s="137">
        <f t="shared" si="2"/>
        <v>30.935251798561154</v>
      </c>
      <c r="F6" s="137">
        <f t="shared" si="2"/>
        <v>8.6330935251798557</v>
      </c>
      <c r="G6" s="137">
        <f t="shared" si="2"/>
        <v>10.311750599520384</v>
      </c>
      <c r="H6" s="137">
        <f t="shared" si="2"/>
        <v>24.700239808153476</v>
      </c>
      <c r="I6" s="137">
        <f t="shared" si="2"/>
        <v>0.95923261390887282</v>
      </c>
    </row>
    <row r="7" spans="1:9" ht="15" customHeight="1" x14ac:dyDescent="0.15">
      <c r="A7" s="202" t="s">
        <v>507</v>
      </c>
      <c r="B7" s="203" t="s">
        <v>508</v>
      </c>
      <c r="C7" s="140">
        <f>C15</f>
        <v>124</v>
      </c>
      <c r="D7" s="141">
        <f t="shared" si="2"/>
        <v>25.806451612903224</v>
      </c>
      <c r="E7" s="141">
        <f t="shared" si="2"/>
        <v>30.64516129032258</v>
      </c>
      <c r="F7" s="141">
        <f t="shared" si="2"/>
        <v>4.032258064516129</v>
      </c>
      <c r="G7" s="141">
        <f t="shared" si="2"/>
        <v>4.838709677419355</v>
      </c>
      <c r="H7" s="141">
        <f t="shared" si="2"/>
        <v>31.451612903225808</v>
      </c>
      <c r="I7" s="141">
        <f t="shared" si="2"/>
        <v>3.225806451612903</v>
      </c>
    </row>
    <row r="8" spans="1:9" ht="15" customHeight="1" x14ac:dyDescent="0.15">
      <c r="A8" s="198"/>
      <c r="B8" s="204" t="s">
        <v>332</v>
      </c>
      <c r="C8" s="146">
        <f>C16</f>
        <v>10</v>
      </c>
      <c r="D8" s="132">
        <f t="shared" si="2"/>
        <v>20</v>
      </c>
      <c r="E8" s="132">
        <f t="shared" si="2"/>
        <v>50</v>
      </c>
      <c r="F8" s="132">
        <f t="shared" si="2"/>
        <v>10</v>
      </c>
      <c r="G8" s="132">
        <f t="shared" si="2"/>
        <v>0</v>
      </c>
      <c r="H8" s="132">
        <f t="shared" si="2"/>
        <v>10</v>
      </c>
      <c r="I8" s="132">
        <f t="shared" si="2"/>
        <v>10</v>
      </c>
    </row>
    <row r="12" spans="1:9" ht="15" customHeight="1" x14ac:dyDescent="0.15">
      <c r="A12" s="196" t="s">
        <v>504</v>
      </c>
      <c r="B12" s="197"/>
      <c r="C12" s="205">
        <v>551</v>
      </c>
      <c r="D12" s="205">
        <v>136</v>
      </c>
      <c r="E12" s="205">
        <v>172</v>
      </c>
      <c r="F12" s="205">
        <v>42</v>
      </c>
      <c r="G12" s="205">
        <v>49</v>
      </c>
      <c r="H12" s="205">
        <v>143</v>
      </c>
      <c r="I12" s="205">
        <v>9</v>
      </c>
    </row>
    <row r="13" spans="1:9" ht="15" customHeight="1" x14ac:dyDescent="0.15">
      <c r="A13" s="198"/>
      <c r="B13" s="199"/>
      <c r="C13" s="205"/>
      <c r="D13" s="205"/>
      <c r="E13" s="205"/>
      <c r="F13" s="205"/>
      <c r="G13" s="205"/>
      <c r="H13" s="205"/>
      <c r="I13" s="205"/>
    </row>
    <row r="14" spans="1:9" ht="15" customHeight="1" x14ac:dyDescent="0.15">
      <c r="A14" s="200" t="s">
        <v>505</v>
      </c>
      <c r="B14" s="201" t="s">
        <v>506</v>
      </c>
      <c r="C14" s="205">
        <v>417</v>
      </c>
      <c r="D14" s="205">
        <v>102</v>
      </c>
      <c r="E14" s="205">
        <v>129</v>
      </c>
      <c r="F14" s="205">
        <v>36</v>
      </c>
      <c r="G14" s="205">
        <v>43</v>
      </c>
      <c r="H14" s="205">
        <v>103</v>
      </c>
      <c r="I14" s="205">
        <v>4</v>
      </c>
    </row>
    <row r="15" spans="1:9" ht="15" customHeight="1" x14ac:dyDescent="0.15">
      <c r="A15" s="202" t="s">
        <v>507</v>
      </c>
      <c r="B15" s="203" t="s">
        <v>508</v>
      </c>
      <c r="C15" s="205">
        <v>124</v>
      </c>
      <c r="D15" s="205">
        <v>32</v>
      </c>
      <c r="E15" s="205">
        <v>38</v>
      </c>
      <c r="F15" s="205">
        <v>5</v>
      </c>
      <c r="G15" s="205">
        <v>6</v>
      </c>
      <c r="H15" s="205">
        <v>39</v>
      </c>
      <c r="I15" s="205">
        <v>4</v>
      </c>
    </row>
    <row r="16" spans="1:9" ht="15" customHeight="1" x14ac:dyDescent="0.15">
      <c r="A16" s="198"/>
      <c r="B16" s="204" t="s">
        <v>332</v>
      </c>
      <c r="C16" s="205">
        <v>10</v>
      </c>
      <c r="D16" s="205">
        <v>2</v>
      </c>
      <c r="E16" s="205">
        <v>5</v>
      </c>
      <c r="F16" s="205">
        <v>1</v>
      </c>
      <c r="G16" s="205">
        <v>0</v>
      </c>
      <c r="H16" s="205">
        <v>1</v>
      </c>
      <c r="I16" s="205">
        <v>1</v>
      </c>
    </row>
  </sheetData>
  <phoneticPr fontId="1"/>
  <pageMargins left="0.31496062992125984" right="0.31496062992125984" top="0.70866141732283472" bottom="0.39370078740157483" header="0.31496062992125984" footer="0.19685039370078741"/>
  <pageSetup paperSize="9" scale="80" orientation="landscape" horizontalDpi="200" verticalDpi="200" r:id="rId1"/>
  <headerFooter alignWithMargins="0">
    <oddHeader>&amp;R【３．介護サービスの選択・変更が与える満足度等への影響】
 &amp;A  (&amp;P/&amp;N)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showGridLines="0" view="pageBreakPreview" zoomScaleNormal="100" zoomScaleSheetLayoutView="100" workbookViewId="0"/>
  </sheetViews>
  <sheetFormatPr defaultColWidth="8" defaultRowHeight="15" customHeight="1" x14ac:dyDescent="0.15"/>
  <cols>
    <col min="1" max="1" width="18.140625" style="190" customWidth="1"/>
    <col min="2" max="2" width="49.140625" style="190" customWidth="1"/>
    <col min="3" max="6" width="8.140625" style="190" customWidth="1"/>
    <col min="7" max="16384" width="8" style="190"/>
  </cols>
  <sheetData>
    <row r="1" spans="1:6" ht="15" customHeight="1" x14ac:dyDescent="0.15">
      <c r="C1" s="190" t="s">
        <v>509</v>
      </c>
    </row>
    <row r="3" spans="1:6" s="195" customFormat="1" ht="30" customHeight="1" x14ac:dyDescent="0.15">
      <c r="A3" s="191"/>
      <c r="B3" s="192"/>
      <c r="C3" s="193" t="s">
        <v>499</v>
      </c>
      <c r="D3" s="194" t="s">
        <v>510</v>
      </c>
      <c r="E3" s="194" t="s">
        <v>511</v>
      </c>
      <c r="F3" s="193" t="s">
        <v>332</v>
      </c>
    </row>
    <row r="4" spans="1:6" ht="15" customHeight="1" x14ac:dyDescent="0.15">
      <c r="A4" s="196" t="s">
        <v>504</v>
      </c>
      <c r="B4" s="197"/>
      <c r="C4" s="127">
        <f>C17</f>
        <v>2031</v>
      </c>
      <c r="D4" s="127">
        <f>D17</f>
        <v>1857</v>
      </c>
      <c r="E4" s="127">
        <f>E17</f>
        <v>74</v>
      </c>
      <c r="F4" s="127">
        <f>F17</f>
        <v>100</v>
      </c>
    </row>
    <row r="5" spans="1:6" ht="15" customHeight="1" x14ac:dyDescent="0.15">
      <c r="A5" s="198"/>
      <c r="B5" s="199"/>
      <c r="C5" s="131">
        <f>IF(SUM(D5:F5)&gt;100,"－",SUM(D5:F5))</f>
        <v>100</v>
      </c>
      <c r="D5" s="132">
        <f t="shared" ref="D5:F5" si="0">D4/$C4*100</f>
        <v>91.432791728212706</v>
      </c>
      <c r="E5" s="132">
        <f t="shared" si="0"/>
        <v>3.643525356967011</v>
      </c>
      <c r="F5" s="132">
        <f t="shared" si="0"/>
        <v>4.9236829148202856</v>
      </c>
    </row>
    <row r="6" spans="1:6" ht="15" customHeight="1" x14ac:dyDescent="0.15">
      <c r="A6" s="200" t="s">
        <v>505</v>
      </c>
      <c r="B6" s="201" t="s">
        <v>506</v>
      </c>
      <c r="C6" s="127">
        <f t="shared" ref="C6:C13" si="1">C19</f>
        <v>1415</v>
      </c>
      <c r="D6" s="137">
        <f t="shared" ref="D6:F13" si="2">IF($C6=0,0,D19/$C6*100)</f>
        <v>93.427561837455826</v>
      </c>
      <c r="E6" s="137">
        <f t="shared" si="2"/>
        <v>3.1095406360424032</v>
      </c>
      <c r="F6" s="137">
        <f t="shared" si="2"/>
        <v>3.4628975265017665</v>
      </c>
    </row>
    <row r="7" spans="1:6" ht="15" customHeight="1" x14ac:dyDescent="0.15">
      <c r="A7" s="202" t="s">
        <v>507</v>
      </c>
      <c r="B7" s="203" t="s">
        <v>508</v>
      </c>
      <c r="C7" s="140">
        <f t="shared" si="1"/>
        <v>559</v>
      </c>
      <c r="D7" s="141">
        <f t="shared" si="2"/>
        <v>88.72987477638641</v>
      </c>
      <c r="E7" s="141">
        <f t="shared" si="2"/>
        <v>5.1878354203935597</v>
      </c>
      <c r="F7" s="141">
        <f t="shared" si="2"/>
        <v>6.0822898032200357</v>
      </c>
    </row>
    <row r="8" spans="1:6" ht="15" customHeight="1" x14ac:dyDescent="0.15">
      <c r="A8" s="198"/>
      <c r="B8" s="204" t="s">
        <v>332</v>
      </c>
      <c r="C8" s="146">
        <f t="shared" si="1"/>
        <v>57</v>
      </c>
      <c r="D8" s="132">
        <f t="shared" si="2"/>
        <v>68.421052631578945</v>
      </c>
      <c r="E8" s="132">
        <f t="shared" si="2"/>
        <v>1.7543859649122806</v>
      </c>
      <c r="F8" s="132">
        <f t="shared" si="2"/>
        <v>29.82456140350877</v>
      </c>
    </row>
    <row r="9" spans="1:6" ht="15" customHeight="1" x14ac:dyDescent="0.15">
      <c r="A9" s="202" t="s">
        <v>512</v>
      </c>
      <c r="B9" s="206" t="s">
        <v>513</v>
      </c>
      <c r="C9" s="140">
        <f t="shared" si="1"/>
        <v>721</v>
      </c>
      <c r="D9" s="141">
        <f t="shared" si="2"/>
        <v>95.97780859916783</v>
      </c>
      <c r="E9" s="141">
        <f t="shared" si="2"/>
        <v>3.19001386962552</v>
      </c>
      <c r="F9" s="141">
        <f t="shared" si="2"/>
        <v>0.83217753120665738</v>
      </c>
    </row>
    <row r="10" spans="1:6" ht="15" customHeight="1" x14ac:dyDescent="0.15">
      <c r="A10" s="202" t="s">
        <v>514</v>
      </c>
      <c r="B10" s="206" t="s">
        <v>515</v>
      </c>
      <c r="C10" s="140">
        <f t="shared" si="1"/>
        <v>650</v>
      </c>
      <c r="D10" s="141">
        <f t="shared" si="2"/>
        <v>95.384615384615387</v>
      </c>
      <c r="E10" s="141">
        <f t="shared" si="2"/>
        <v>2.4615384615384617</v>
      </c>
      <c r="F10" s="141">
        <f t="shared" si="2"/>
        <v>2.1538461538461537</v>
      </c>
    </row>
    <row r="11" spans="1:6" ht="15" customHeight="1" x14ac:dyDescent="0.15">
      <c r="A11" s="202" t="s">
        <v>516</v>
      </c>
      <c r="B11" s="206" t="s">
        <v>517</v>
      </c>
      <c r="C11" s="140">
        <f t="shared" si="1"/>
        <v>467</v>
      </c>
      <c r="D11" s="141">
        <f t="shared" si="2"/>
        <v>92.505353319057818</v>
      </c>
      <c r="E11" s="141">
        <f t="shared" si="2"/>
        <v>5.1391862955032117</v>
      </c>
      <c r="F11" s="141">
        <f t="shared" si="2"/>
        <v>2.3554603854389722</v>
      </c>
    </row>
    <row r="12" spans="1:6" ht="15" customHeight="1" x14ac:dyDescent="0.15">
      <c r="A12" s="202"/>
      <c r="B12" s="206" t="s">
        <v>518</v>
      </c>
      <c r="C12" s="140">
        <f t="shared" si="1"/>
        <v>84</v>
      </c>
      <c r="D12" s="141">
        <f t="shared" si="2"/>
        <v>89.285714285714292</v>
      </c>
      <c r="E12" s="141">
        <f t="shared" si="2"/>
        <v>10.714285714285714</v>
      </c>
      <c r="F12" s="141">
        <f t="shared" si="2"/>
        <v>0</v>
      </c>
    </row>
    <row r="13" spans="1:6" ht="15" customHeight="1" x14ac:dyDescent="0.15">
      <c r="A13" s="198"/>
      <c r="B13" s="207" t="s">
        <v>332</v>
      </c>
      <c r="C13" s="146">
        <f t="shared" si="1"/>
        <v>109</v>
      </c>
      <c r="D13" s="132">
        <f t="shared" si="2"/>
        <v>34.862385321100916</v>
      </c>
      <c r="E13" s="132">
        <f t="shared" si="2"/>
        <v>1.834862385321101</v>
      </c>
      <c r="F13" s="132">
        <f t="shared" si="2"/>
        <v>63.302752293577981</v>
      </c>
    </row>
    <row r="17" spans="1:6" ht="15" customHeight="1" x14ac:dyDescent="0.15">
      <c r="A17" s="196" t="s">
        <v>504</v>
      </c>
      <c r="B17" s="197"/>
      <c r="C17" s="205">
        <v>2031</v>
      </c>
      <c r="D17" s="205">
        <v>1857</v>
      </c>
      <c r="E17" s="205">
        <v>74</v>
      </c>
      <c r="F17" s="205">
        <v>100</v>
      </c>
    </row>
    <row r="18" spans="1:6" ht="15" customHeight="1" x14ac:dyDescent="0.15">
      <c r="A18" s="198"/>
      <c r="B18" s="199"/>
      <c r="C18" s="205"/>
      <c r="D18" s="205"/>
      <c r="E18" s="205"/>
      <c r="F18" s="205"/>
    </row>
    <row r="19" spans="1:6" ht="15" customHeight="1" x14ac:dyDescent="0.15">
      <c r="A19" s="200" t="s">
        <v>505</v>
      </c>
      <c r="B19" s="201" t="s">
        <v>506</v>
      </c>
      <c r="C19" s="205">
        <v>1415</v>
      </c>
      <c r="D19" s="205">
        <v>1322</v>
      </c>
      <c r="E19" s="205">
        <v>44</v>
      </c>
      <c r="F19" s="205">
        <v>49</v>
      </c>
    </row>
    <row r="20" spans="1:6" ht="15" customHeight="1" x14ac:dyDescent="0.15">
      <c r="A20" s="202" t="s">
        <v>507</v>
      </c>
      <c r="B20" s="203" t="s">
        <v>508</v>
      </c>
      <c r="C20" s="205">
        <v>559</v>
      </c>
      <c r="D20" s="205">
        <v>496</v>
      </c>
      <c r="E20" s="205">
        <v>29</v>
      </c>
      <c r="F20" s="205">
        <v>34</v>
      </c>
    </row>
    <row r="21" spans="1:6" ht="15" customHeight="1" x14ac:dyDescent="0.15">
      <c r="A21" s="198"/>
      <c r="B21" s="204" t="s">
        <v>332</v>
      </c>
      <c r="C21" s="205">
        <v>57</v>
      </c>
      <c r="D21" s="205">
        <v>39</v>
      </c>
      <c r="E21" s="205">
        <v>1</v>
      </c>
      <c r="F21" s="205">
        <v>17</v>
      </c>
    </row>
    <row r="22" spans="1:6" ht="15" customHeight="1" x14ac:dyDescent="0.15">
      <c r="A22" s="202" t="s">
        <v>512</v>
      </c>
      <c r="B22" s="206" t="s">
        <v>513</v>
      </c>
      <c r="C22" s="205">
        <v>721</v>
      </c>
      <c r="D22" s="205">
        <v>692</v>
      </c>
      <c r="E22" s="205">
        <v>23</v>
      </c>
      <c r="F22" s="205">
        <v>6</v>
      </c>
    </row>
    <row r="23" spans="1:6" ht="15" customHeight="1" x14ac:dyDescent="0.15">
      <c r="A23" s="202" t="s">
        <v>514</v>
      </c>
      <c r="B23" s="206" t="s">
        <v>515</v>
      </c>
      <c r="C23" s="205">
        <v>650</v>
      </c>
      <c r="D23" s="205">
        <v>620</v>
      </c>
      <c r="E23" s="205">
        <v>16</v>
      </c>
      <c r="F23" s="205">
        <v>14</v>
      </c>
    </row>
    <row r="24" spans="1:6" ht="15" customHeight="1" x14ac:dyDescent="0.15">
      <c r="A24" s="202" t="s">
        <v>516</v>
      </c>
      <c r="B24" s="206" t="s">
        <v>517</v>
      </c>
      <c r="C24" s="205">
        <v>467</v>
      </c>
      <c r="D24" s="205">
        <v>432</v>
      </c>
      <c r="E24" s="205">
        <v>24</v>
      </c>
      <c r="F24" s="205">
        <v>11</v>
      </c>
    </row>
    <row r="25" spans="1:6" ht="15" customHeight="1" x14ac:dyDescent="0.15">
      <c r="A25" s="202"/>
      <c r="B25" s="206" t="s">
        <v>518</v>
      </c>
      <c r="C25" s="190">
        <v>84</v>
      </c>
      <c r="D25" s="190">
        <v>75</v>
      </c>
      <c r="E25" s="190">
        <v>9</v>
      </c>
      <c r="F25" s="190">
        <v>0</v>
      </c>
    </row>
    <row r="26" spans="1:6" ht="15" customHeight="1" x14ac:dyDescent="0.15">
      <c r="A26" s="198"/>
      <c r="B26" s="207" t="s">
        <v>332</v>
      </c>
      <c r="C26" s="190">
        <v>109</v>
      </c>
      <c r="D26" s="190">
        <v>38</v>
      </c>
      <c r="E26" s="190">
        <v>2</v>
      </c>
      <c r="F26" s="190">
        <v>69</v>
      </c>
    </row>
    <row r="28" spans="1:6" ht="15" customHeight="1" x14ac:dyDescent="0.15">
      <c r="B28" s="208"/>
    </row>
  </sheetData>
  <phoneticPr fontId="1"/>
  <pageMargins left="0.31496062992125984" right="0.31496062992125984" top="0.70866141732283472" bottom="0.39370078740157483" header="0.31496062992125984" footer="0.19685039370078741"/>
  <pageSetup paperSize="9" scale="80" orientation="landscape" horizontalDpi="200" verticalDpi="200" r:id="rId1"/>
  <headerFooter alignWithMargins="0">
    <oddHeader>&amp;R【３．介護サービスの選択・変更が与える満足度等への影響】
 &amp;A  (&amp;P/&amp;N)</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7"/>
  <sheetViews>
    <sheetView showGridLines="0" view="pageBreakPreview" zoomScale="85" zoomScaleNormal="100" zoomScaleSheetLayoutView="85" workbookViewId="0"/>
  </sheetViews>
  <sheetFormatPr defaultColWidth="8" defaultRowHeight="15" customHeight="1" x14ac:dyDescent="0.15"/>
  <cols>
    <col min="1" max="1" width="17.28515625" style="190" customWidth="1"/>
    <col min="2" max="2" width="8.7109375" style="190" customWidth="1"/>
    <col min="3" max="34" width="9.5703125" style="190" customWidth="1"/>
    <col min="35" max="16384" width="8" style="190"/>
  </cols>
  <sheetData>
    <row r="1" spans="1:34" ht="15" customHeight="1" x14ac:dyDescent="0.15">
      <c r="C1" s="209" t="s">
        <v>509</v>
      </c>
      <c r="G1" s="209"/>
      <c r="K1" s="209" t="s">
        <v>519</v>
      </c>
      <c r="O1" s="209"/>
      <c r="S1" s="209" t="s">
        <v>519</v>
      </c>
      <c r="W1" s="209"/>
      <c r="AA1" s="209" t="s">
        <v>519</v>
      </c>
      <c r="AE1" s="209"/>
    </row>
    <row r="2" spans="1:34" ht="15" customHeight="1" x14ac:dyDescent="0.15">
      <c r="K2" s="190" t="s">
        <v>520</v>
      </c>
      <c r="S2" s="190" t="s">
        <v>521</v>
      </c>
      <c r="AA2" s="190" t="s">
        <v>522</v>
      </c>
    </row>
    <row r="3" spans="1:34" ht="15" customHeight="1" x14ac:dyDescent="0.15">
      <c r="C3" s="309" t="s">
        <v>523</v>
      </c>
      <c r="D3" s="310"/>
      <c r="E3" s="310"/>
      <c r="F3" s="311"/>
      <c r="G3" s="309" t="s">
        <v>524</v>
      </c>
      <c r="H3" s="310"/>
      <c r="I3" s="310"/>
      <c r="J3" s="311"/>
      <c r="K3" s="309" t="s">
        <v>523</v>
      </c>
      <c r="L3" s="310"/>
      <c r="M3" s="310"/>
      <c r="N3" s="311"/>
      <c r="O3" s="309" t="s">
        <v>524</v>
      </c>
      <c r="P3" s="310"/>
      <c r="Q3" s="310"/>
      <c r="R3" s="311"/>
      <c r="S3" s="309" t="s">
        <v>523</v>
      </c>
      <c r="T3" s="310"/>
      <c r="U3" s="310"/>
      <c r="V3" s="311"/>
      <c r="W3" s="309" t="s">
        <v>524</v>
      </c>
      <c r="X3" s="310"/>
      <c r="Y3" s="310"/>
      <c r="Z3" s="311"/>
      <c r="AA3" s="309" t="s">
        <v>523</v>
      </c>
      <c r="AB3" s="310"/>
      <c r="AC3" s="310"/>
      <c r="AD3" s="311"/>
      <c r="AE3" s="309" t="s">
        <v>524</v>
      </c>
      <c r="AF3" s="310"/>
      <c r="AG3" s="310"/>
      <c r="AH3" s="311"/>
    </row>
    <row r="4" spans="1:34" s="195" customFormat="1" ht="22.5" x14ac:dyDescent="0.15">
      <c r="A4" s="312" t="s">
        <v>525</v>
      </c>
      <c r="B4" s="313"/>
      <c r="C4" s="193" t="s">
        <v>499</v>
      </c>
      <c r="D4" s="194" t="s">
        <v>526</v>
      </c>
      <c r="E4" s="194" t="s">
        <v>527</v>
      </c>
      <c r="F4" s="193" t="s">
        <v>332</v>
      </c>
      <c r="G4" s="193" t="s">
        <v>499</v>
      </c>
      <c r="H4" s="194" t="s">
        <v>526</v>
      </c>
      <c r="I4" s="194" t="s">
        <v>527</v>
      </c>
      <c r="J4" s="193" t="s">
        <v>332</v>
      </c>
      <c r="K4" s="193" t="s">
        <v>499</v>
      </c>
      <c r="L4" s="194" t="s">
        <v>526</v>
      </c>
      <c r="M4" s="193" t="s">
        <v>527</v>
      </c>
      <c r="N4" s="193" t="s">
        <v>377</v>
      </c>
      <c r="O4" s="193" t="s">
        <v>499</v>
      </c>
      <c r="P4" s="194" t="s">
        <v>526</v>
      </c>
      <c r="Q4" s="193" t="s">
        <v>527</v>
      </c>
      <c r="R4" s="193" t="s">
        <v>377</v>
      </c>
      <c r="S4" s="193" t="s">
        <v>499</v>
      </c>
      <c r="T4" s="194" t="s">
        <v>526</v>
      </c>
      <c r="U4" s="193" t="s">
        <v>527</v>
      </c>
      <c r="V4" s="193" t="s">
        <v>377</v>
      </c>
      <c r="W4" s="193" t="s">
        <v>499</v>
      </c>
      <c r="X4" s="194" t="s">
        <v>526</v>
      </c>
      <c r="Y4" s="193" t="s">
        <v>527</v>
      </c>
      <c r="Z4" s="193" t="s">
        <v>377</v>
      </c>
      <c r="AA4" s="193" t="s">
        <v>499</v>
      </c>
      <c r="AB4" s="194" t="s">
        <v>526</v>
      </c>
      <c r="AC4" s="193" t="s">
        <v>527</v>
      </c>
      <c r="AD4" s="193" t="s">
        <v>377</v>
      </c>
      <c r="AE4" s="193" t="s">
        <v>499</v>
      </c>
      <c r="AF4" s="194" t="s">
        <v>526</v>
      </c>
      <c r="AG4" s="193" t="s">
        <v>527</v>
      </c>
      <c r="AH4" s="193" t="s">
        <v>377</v>
      </c>
    </row>
    <row r="5" spans="1:34" ht="15" customHeight="1" x14ac:dyDescent="0.15">
      <c r="A5" s="196" t="s">
        <v>504</v>
      </c>
      <c r="B5" s="197"/>
      <c r="C5" s="127">
        <f t="shared" ref="C5:F5" si="0">C18</f>
        <v>195</v>
      </c>
      <c r="D5" s="127">
        <f t="shared" si="0"/>
        <v>184</v>
      </c>
      <c r="E5" s="127">
        <f t="shared" si="0"/>
        <v>5</v>
      </c>
      <c r="F5" s="127">
        <f t="shared" si="0"/>
        <v>6</v>
      </c>
      <c r="G5" s="127">
        <f>G18</f>
        <v>227</v>
      </c>
      <c r="H5" s="127">
        <f>H18</f>
        <v>211</v>
      </c>
      <c r="I5" s="127">
        <f>I18</f>
        <v>10</v>
      </c>
      <c r="J5" s="127">
        <f>J18</f>
        <v>6</v>
      </c>
      <c r="K5" s="127">
        <f t="shared" ref="K5:Z5" si="1">K18</f>
        <v>118</v>
      </c>
      <c r="L5" s="127">
        <f t="shared" si="1"/>
        <v>114</v>
      </c>
      <c r="M5" s="127">
        <f t="shared" si="1"/>
        <v>1</v>
      </c>
      <c r="N5" s="127">
        <f t="shared" si="1"/>
        <v>3</v>
      </c>
      <c r="O5" s="127">
        <f t="shared" si="1"/>
        <v>125</v>
      </c>
      <c r="P5" s="127">
        <f t="shared" si="1"/>
        <v>119</v>
      </c>
      <c r="Q5" s="127">
        <f t="shared" si="1"/>
        <v>1</v>
      </c>
      <c r="R5" s="127">
        <f t="shared" si="1"/>
        <v>5</v>
      </c>
      <c r="S5" s="127">
        <f t="shared" si="1"/>
        <v>20</v>
      </c>
      <c r="T5" s="127">
        <f t="shared" si="1"/>
        <v>18</v>
      </c>
      <c r="U5" s="127">
        <f t="shared" si="1"/>
        <v>1</v>
      </c>
      <c r="V5" s="127">
        <f t="shared" si="1"/>
        <v>1</v>
      </c>
      <c r="W5" s="127">
        <f t="shared" si="1"/>
        <v>17</v>
      </c>
      <c r="X5" s="127">
        <f t="shared" si="1"/>
        <v>16</v>
      </c>
      <c r="Y5" s="127">
        <f t="shared" si="1"/>
        <v>0</v>
      </c>
      <c r="Z5" s="127">
        <f t="shared" si="1"/>
        <v>1</v>
      </c>
      <c r="AA5" s="127">
        <f>AA18</f>
        <v>97</v>
      </c>
      <c r="AB5" s="127">
        <f>AB18</f>
        <v>90</v>
      </c>
      <c r="AC5" s="127">
        <f>AC18</f>
        <v>1</v>
      </c>
      <c r="AD5" s="127">
        <f>AD18</f>
        <v>6</v>
      </c>
      <c r="AE5" s="127">
        <f t="shared" ref="AE5:AH5" si="2">AE18</f>
        <v>134</v>
      </c>
      <c r="AF5" s="127">
        <f t="shared" si="2"/>
        <v>120</v>
      </c>
      <c r="AG5" s="127">
        <f t="shared" si="2"/>
        <v>3</v>
      </c>
      <c r="AH5" s="127">
        <f t="shared" si="2"/>
        <v>11</v>
      </c>
    </row>
    <row r="6" spans="1:34" ht="15" customHeight="1" x14ac:dyDescent="0.15">
      <c r="A6" s="198"/>
      <c r="B6" s="199"/>
      <c r="C6" s="131">
        <f>IF(SUM(D6:F6)&gt;100,"－",SUM(D6:F6))</f>
        <v>100</v>
      </c>
      <c r="D6" s="132">
        <f>D5/$C5*100</f>
        <v>94.358974358974351</v>
      </c>
      <c r="E6" s="132">
        <f>E5/$C5*100</f>
        <v>2.5641025641025639</v>
      </c>
      <c r="F6" s="132">
        <f>F5/$C5*100</f>
        <v>3.0769230769230771</v>
      </c>
      <c r="G6" s="131">
        <f>IF(SUM(H6:J6)&gt;100,"－",SUM(H6:J6))</f>
        <v>100</v>
      </c>
      <c r="H6" s="132">
        <f>H5/$G5*100</f>
        <v>92.951541850220266</v>
      </c>
      <c r="I6" s="132">
        <f>I5/$G5*100</f>
        <v>4.4052863436123353</v>
      </c>
      <c r="J6" s="132">
        <f>J5/$G5*100</f>
        <v>2.643171806167401</v>
      </c>
      <c r="K6" s="131">
        <f>IF(SUM(L6:N6)&gt;100,"－",SUM(L6:N6))</f>
        <v>100</v>
      </c>
      <c r="L6" s="132">
        <f>L5/$K5*100</f>
        <v>96.610169491525426</v>
      </c>
      <c r="M6" s="132">
        <f>M5/$K5*100</f>
        <v>0.84745762711864403</v>
      </c>
      <c r="N6" s="132">
        <f>N5/$K5*100</f>
        <v>2.5423728813559325</v>
      </c>
      <c r="O6" s="131">
        <f>IF(SUM(P6:R6)&gt;100,"－",SUM(P6:R6))</f>
        <v>99.999999999999986</v>
      </c>
      <c r="P6" s="132">
        <f>P5/$O5*100</f>
        <v>95.199999999999989</v>
      </c>
      <c r="Q6" s="132">
        <f>Q5/$O5*100</f>
        <v>0.8</v>
      </c>
      <c r="R6" s="132">
        <f>R5/$O5*100</f>
        <v>4</v>
      </c>
      <c r="S6" s="131">
        <f>IF(SUM(T6:V6)&gt;100,"－",SUM(T6:V6))</f>
        <v>100</v>
      </c>
      <c r="T6" s="132">
        <f>T5/$S5*100</f>
        <v>90</v>
      </c>
      <c r="U6" s="132">
        <f>U5/$S5*100</f>
        <v>5</v>
      </c>
      <c r="V6" s="132">
        <f>V5/$S5*100</f>
        <v>5</v>
      </c>
      <c r="W6" s="131">
        <f>IF(SUM(X6:Z6)&gt;100,"－",SUM(X6:Z6))</f>
        <v>99.999999999999986</v>
      </c>
      <c r="X6" s="132">
        <f>X5/$W5*100</f>
        <v>94.117647058823522</v>
      </c>
      <c r="Y6" s="132">
        <f>Y5/$W5*100</f>
        <v>0</v>
      </c>
      <c r="Z6" s="132">
        <f>Z5/$W5*100</f>
        <v>5.8823529411764701</v>
      </c>
      <c r="AA6" s="131">
        <f>IF(SUM(AB6:AD6)&gt;100,"－",SUM(AB6:AD6))</f>
        <v>100</v>
      </c>
      <c r="AB6" s="132">
        <f>AB5/$AA5*100</f>
        <v>92.783505154639172</v>
      </c>
      <c r="AC6" s="132">
        <f>AC5/$AA5*100</f>
        <v>1.0309278350515463</v>
      </c>
      <c r="AD6" s="132">
        <f>AD5/$AA5*100</f>
        <v>6.1855670103092786</v>
      </c>
      <c r="AE6" s="131">
        <f>IF(SUM(AF6:AH6)&gt;100,"－",SUM(AF6:AH6))</f>
        <v>100</v>
      </c>
      <c r="AF6" s="132">
        <f>AF5/$AE5*100</f>
        <v>89.552238805970148</v>
      </c>
      <c r="AG6" s="132">
        <f>AG5/$AE5*100</f>
        <v>2.2388059701492535</v>
      </c>
      <c r="AH6" s="132">
        <f>AH5/$AE5*100</f>
        <v>8.2089552238805972</v>
      </c>
    </row>
    <row r="7" spans="1:34" ht="15" customHeight="1" x14ac:dyDescent="0.15">
      <c r="A7" s="200" t="s">
        <v>528</v>
      </c>
      <c r="B7" s="210" t="s">
        <v>339</v>
      </c>
      <c r="C7" s="127">
        <f t="shared" ref="C7:C14" si="3">C20</f>
        <v>115</v>
      </c>
      <c r="D7" s="137">
        <f t="shared" ref="D7:F14" si="4">IF($C7=0,0,D20/$C7*100)</f>
        <v>96.521739130434781</v>
      </c>
      <c r="E7" s="137">
        <f t="shared" si="4"/>
        <v>0.86956521739130432</v>
      </c>
      <c r="F7" s="137">
        <f t="shared" si="4"/>
        <v>2.6086956521739131</v>
      </c>
      <c r="G7" s="127">
        <f t="shared" ref="G7:G14" si="5">G20</f>
        <v>137</v>
      </c>
      <c r="H7" s="137">
        <f t="shared" ref="H7:J14" si="6">IF($G7=0,0,H20/$G7*100)</f>
        <v>92.700729927007302</v>
      </c>
      <c r="I7" s="137">
        <f t="shared" si="6"/>
        <v>3.6496350364963499</v>
      </c>
      <c r="J7" s="137">
        <f t="shared" si="6"/>
        <v>3.6496350364963499</v>
      </c>
      <c r="K7" s="127">
        <f t="shared" ref="K7:K14" si="7">K20</f>
        <v>72</v>
      </c>
      <c r="L7" s="137">
        <f t="shared" ref="L7:N14" si="8">IF($K7=0,0,L20/$K7*100)</f>
        <v>97.222222222222214</v>
      </c>
      <c r="M7" s="137">
        <f t="shared" si="8"/>
        <v>1.3888888888888888</v>
      </c>
      <c r="N7" s="137">
        <f t="shared" si="8"/>
        <v>1.3888888888888888</v>
      </c>
      <c r="O7" s="127">
        <f t="shared" ref="O7:O14" si="9">O20</f>
        <v>73</v>
      </c>
      <c r="P7" s="137">
        <f t="shared" ref="P7:R14" si="10">IF($O7=0,0,P20/$O7*100)</f>
        <v>97.260273972602747</v>
      </c>
      <c r="Q7" s="137">
        <f t="shared" si="10"/>
        <v>0</v>
      </c>
      <c r="R7" s="137">
        <f t="shared" si="10"/>
        <v>2.7397260273972601</v>
      </c>
      <c r="S7" s="127">
        <f t="shared" ref="S7:S14" si="11">S20</f>
        <v>16</v>
      </c>
      <c r="T7" s="137">
        <f t="shared" ref="T7:V14" si="12">IF($S7=0,0,T20/$S7*100)</f>
        <v>100</v>
      </c>
      <c r="U7" s="137">
        <f t="shared" si="12"/>
        <v>0</v>
      </c>
      <c r="V7" s="137">
        <f t="shared" si="12"/>
        <v>0</v>
      </c>
      <c r="W7" s="127">
        <f t="shared" ref="W7:W14" si="13">W20</f>
        <v>10</v>
      </c>
      <c r="X7" s="137">
        <f t="shared" ref="X7:Z14" si="14">IF($W7=0,0,X20/$W7*100)</f>
        <v>90</v>
      </c>
      <c r="Y7" s="137">
        <f t="shared" si="14"/>
        <v>0</v>
      </c>
      <c r="Z7" s="137">
        <f t="shared" si="14"/>
        <v>10</v>
      </c>
      <c r="AA7" s="127">
        <f t="shared" ref="AA7:AA14" si="15">AA20</f>
        <v>56</v>
      </c>
      <c r="AB7" s="137">
        <f t="shared" ref="AB7:AD14" si="16">IF($AA7=0,0,AB20/$AA7*100)</f>
        <v>92.857142857142861</v>
      </c>
      <c r="AC7" s="137">
        <f t="shared" si="16"/>
        <v>1.7857142857142856</v>
      </c>
      <c r="AD7" s="137">
        <f t="shared" si="16"/>
        <v>5.3571428571428568</v>
      </c>
      <c r="AE7" s="127">
        <f t="shared" ref="AE7:AE14" si="17">AE20</f>
        <v>76</v>
      </c>
      <c r="AF7" s="137">
        <f t="shared" ref="AF7:AH14" si="18">IF($AE7=0,0,AF20/$AE7*100)</f>
        <v>82.89473684210526</v>
      </c>
      <c r="AG7" s="137">
        <f t="shared" si="18"/>
        <v>2.6315789473684208</v>
      </c>
      <c r="AH7" s="137">
        <f t="shared" si="18"/>
        <v>14.473684210526317</v>
      </c>
    </row>
    <row r="8" spans="1:34" ht="15" customHeight="1" x14ac:dyDescent="0.15">
      <c r="A8" s="202" t="s">
        <v>529</v>
      </c>
      <c r="B8" s="206" t="s">
        <v>340</v>
      </c>
      <c r="C8" s="140">
        <f t="shared" si="3"/>
        <v>6</v>
      </c>
      <c r="D8" s="141">
        <f t="shared" si="4"/>
        <v>100</v>
      </c>
      <c r="E8" s="141">
        <f t="shared" si="4"/>
        <v>0</v>
      </c>
      <c r="F8" s="141">
        <f t="shared" si="4"/>
        <v>0</v>
      </c>
      <c r="G8" s="140">
        <f t="shared" si="5"/>
        <v>8</v>
      </c>
      <c r="H8" s="141">
        <f t="shared" si="6"/>
        <v>100</v>
      </c>
      <c r="I8" s="141">
        <f t="shared" si="6"/>
        <v>0</v>
      </c>
      <c r="J8" s="141">
        <f t="shared" si="6"/>
        <v>0</v>
      </c>
      <c r="K8" s="140">
        <f t="shared" si="7"/>
        <v>4</v>
      </c>
      <c r="L8" s="141">
        <f t="shared" si="8"/>
        <v>100</v>
      </c>
      <c r="M8" s="141">
        <f t="shared" si="8"/>
        <v>0</v>
      </c>
      <c r="N8" s="141">
        <f t="shared" si="8"/>
        <v>0</v>
      </c>
      <c r="O8" s="140">
        <f t="shared" si="9"/>
        <v>3</v>
      </c>
      <c r="P8" s="141">
        <f t="shared" si="10"/>
        <v>33.333333333333329</v>
      </c>
      <c r="Q8" s="141">
        <f t="shared" si="10"/>
        <v>0</v>
      </c>
      <c r="R8" s="141">
        <f t="shared" si="10"/>
        <v>66.666666666666657</v>
      </c>
      <c r="S8" s="140">
        <f t="shared" si="11"/>
        <v>1</v>
      </c>
      <c r="T8" s="141">
        <f t="shared" si="12"/>
        <v>100</v>
      </c>
      <c r="U8" s="141">
        <f t="shared" si="12"/>
        <v>0</v>
      </c>
      <c r="V8" s="141">
        <f t="shared" si="12"/>
        <v>0</v>
      </c>
      <c r="W8" s="140">
        <f t="shared" si="13"/>
        <v>2</v>
      </c>
      <c r="X8" s="141">
        <f t="shared" si="14"/>
        <v>100</v>
      </c>
      <c r="Y8" s="141">
        <f t="shared" si="14"/>
        <v>0</v>
      </c>
      <c r="Z8" s="141">
        <f t="shared" si="14"/>
        <v>0</v>
      </c>
      <c r="AA8" s="140">
        <f t="shared" si="15"/>
        <v>3</v>
      </c>
      <c r="AB8" s="141">
        <f t="shared" si="16"/>
        <v>100</v>
      </c>
      <c r="AC8" s="141">
        <f t="shared" si="16"/>
        <v>0</v>
      </c>
      <c r="AD8" s="141">
        <f t="shared" si="16"/>
        <v>0</v>
      </c>
      <c r="AE8" s="140">
        <f t="shared" si="17"/>
        <v>5</v>
      </c>
      <c r="AF8" s="141">
        <f t="shared" si="18"/>
        <v>100</v>
      </c>
      <c r="AG8" s="141">
        <f t="shared" si="18"/>
        <v>0</v>
      </c>
      <c r="AH8" s="141">
        <f t="shared" si="18"/>
        <v>0</v>
      </c>
    </row>
    <row r="9" spans="1:34" ht="15" customHeight="1" x14ac:dyDescent="0.15">
      <c r="A9" s="202" t="s">
        <v>337</v>
      </c>
      <c r="B9" s="206" t="s">
        <v>341</v>
      </c>
      <c r="C9" s="140">
        <f t="shared" si="3"/>
        <v>74</v>
      </c>
      <c r="D9" s="141">
        <f t="shared" si="4"/>
        <v>90.540540540540533</v>
      </c>
      <c r="E9" s="141">
        <f t="shared" si="4"/>
        <v>5.4054054054054053</v>
      </c>
      <c r="F9" s="141">
        <f t="shared" si="4"/>
        <v>4.0540540540540544</v>
      </c>
      <c r="G9" s="140">
        <f t="shared" si="5"/>
        <v>76</v>
      </c>
      <c r="H9" s="141">
        <f t="shared" si="6"/>
        <v>93.421052631578945</v>
      </c>
      <c r="I9" s="141">
        <f t="shared" si="6"/>
        <v>5.2631578947368416</v>
      </c>
      <c r="J9" s="141">
        <f t="shared" si="6"/>
        <v>1.3157894736842104</v>
      </c>
      <c r="K9" s="140">
        <f t="shared" si="7"/>
        <v>42</v>
      </c>
      <c r="L9" s="141">
        <f t="shared" si="8"/>
        <v>95.238095238095227</v>
      </c>
      <c r="M9" s="141">
        <f t="shared" si="8"/>
        <v>0</v>
      </c>
      <c r="N9" s="141">
        <f t="shared" si="8"/>
        <v>4.7619047619047619</v>
      </c>
      <c r="O9" s="140">
        <f t="shared" si="9"/>
        <v>48</v>
      </c>
      <c r="P9" s="141">
        <f t="shared" si="10"/>
        <v>95.833333333333343</v>
      </c>
      <c r="Q9" s="141">
        <f t="shared" si="10"/>
        <v>2.083333333333333</v>
      </c>
      <c r="R9" s="141">
        <f t="shared" si="10"/>
        <v>2.083333333333333</v>
      </c>
      <c r="S9" s="140">
        <f t="shared" si="11"/>
        <v>3</v>
      </c>
      <c r="T9" s="141">
        <f t="shared" si="12"/>
        <v>33.333333333333329</v>
      </c>
      <c r="U9" s="141">
        <f t="shared" si="12"/>
        <v>33.333333333333329</v>
      </c>
      <c r="V9" s="141">
        <f t="shared" si="12"/>
        <v>33.333333333333329</v>
      </c>
      <c r="W9" s="140">
        <f t="shared" si="13"/>
        <v>4</v>
      </c>
      <c r="X9" s="141">
        <f t="shared" si="14"/>
        <v>100</v>
      </c>
      <c r="Y9" s="141">
        <f t="shared" si="14"/>
        <v>0</v>
      </c>
      <c r="Z9" s="141">
        <f t="shared" si="14"/>
        <v>0</v>
      </c>
      <c r="AA9" s="140">
        <f t="shared" si="15"/>
        <v>38</v>
      </c>
      <c r="AB9" s="141">
        <f t="shared" si="16"/>
        <v>92.10526315789474</v>
      </c>
      <c r="AC9" s="141">
        <f t="shared" si="16"/>
        <v>0</v>
      </c>
      <c r="AD9" s="141">
        <f t="shared" si="16"/>
        <v>7.8947368421052628</v>
      </c>
      <c r="AE9" s="140">
        <f t="shared" si="17"/>
        <v>51</v>
      </c>
      <c r="AF9" s="141">
        <f t="shared" si="18"/>
        <v>98.039215686274503</v>
      </c>
      <c r="AG9" s="141">
        <f t="shared" si="18"/>
        <v>1.9607843137254901</v>
      </c>
      <c r="AH9" s="141">
        <f t="shared" si="18"/>
        <v>0</v>
      </c>
    </row>
    <row r="10" spans="1:34" ht="15" customHeight="1" x14ac:dyDescent="0.15">
      <c r="A10" s="198"/>
      <c r="B10" s="207" t="s">
        <v>332</v>
      </c>
      <c r="C10" s="146">
        <f t="shared" si="3"/>
        <v>0</v>
      </c>
      <c r="D10" s="132">
        <f t="shared" si="4"/>
        <v>0</v>
      </c>
      <c r="E10" s="132">
        <f t="shared" si="4"/>
        <v>0</v>
      </c>
      <c r="F10" s="132">
        <f t="shared" si="4"/>
        <v>0</v>
      </c>
      <c r="G10" s="146">
        <f t="shared" si="5"/>
        <v>6</v>
      </c>
      <c r="H10" s="132">
        <f t="shared" si="6"/>
        <v>83.333333333333343</v>
      </c>
      <c r="I10" s="132">
        <f t="shared" si="6"/>
        <v>16.666666666666664</v>
      </c>
      <c r="J10" s="132">
        <f t="shared" si="6"/>
        <v>0</v>
      </c>
      <c r="K10" s="146">
        <f t="shared" si="7"/>
        <v>0</v>
      </c>
      <c r="L10" s="132">
        <f t="shared" si="8"/>
        <v>0</v>
      </c>
      <c r="M10" s="132">
        <f t="shared" si="8"/>
        <v>0</v>
      </c>
      <c r="N10" s="132">
        <f t="shared" si="8"/>
        <v>0</v>
      </c>
      <c r="O10" s="146">
        <f t="shared" si="9"/>
        <v>1</v>
      </c>
      <c r="P10" s="132">
        <f t="shared" si="10"/>
        <v>100</v>
      </c>
      <c r="Q10" s="132">
        <f t="shared" si="10"/>
        <v>0</v>
      </c>
      <c r="R10" s="132">
        <f t="shared" si="10"/>
        <v>0</v>
      </c>
      <c r="S10" s="146">
        <f t="shared" si="11"/>
        <v>0</v>
      </c>
      <c r="T10" s="132">
        <f t="shared" si="12"/>
        <v>0</v>
      </c>
      <c r="U10" s="132">
        <f t="shared" si="12"/>
        <v>0</v>
      </c>
      <c r="V10" s="132">
        <f t="shared" si="12"/>
        <v>0</v>
      </c>
      <c r="W10" s="146">
        <f t="shared" si="13"/>
        <v>1</v>
      </c>
      <c r="X10" s="132">
        <f t="shared" si="14"/>
        <v>100</v>
      </c>
      <c r="Y10" s="132">
        <f t="shared" si="14"/>
        <v>0</v>
      </c>
      <c r="Z10" s="132">
        <f t="shared" si="14"/>
        <v>0</v>
      </c>
      <c r="AA10" s="146">
        <f t="shared" si="15"/>
        <v>0</v>
      </c>
      <c r="AB10" s="132">
        <f t="shared" si="16"/>
        <v>0</v>
      </c>
      <c r="AC10" s="132">
        <f t="shared" si="16"/>
        <v>0</v>
      </c>
      <c r="AD10" s="132">
        <f t="shared" si="16"/>
        <v>0</v>
      </c>
      <c r="AE10" s="146">
        <f t="shared" si="17"/>
        <v>2</v>
      </c>
      <c r="AF10" s="132">
        <f t="shared" si="18"/>
        <v>100</v>
      </c>
      <c r="AG10" s="132">
        <f t="shared" si="18"/>
        <v>0</v>
      </c>
      <c r="AH10" s="132">
        <f t="shared" si="18"/>
        <v>0</v>
      </c>
    </row>
    <row r="11" spans="1:34" ht="15" customHeight="1" x14ac:dyDescent="0.15">
      <c r="A11" s="202" t="s">
        <v>530</v>
      </c>
      <c r="B11" s="206" t="s">
        <v>531</v>
      </c>
      <c r="C11" s="140">
        <f t="shared" si="3"/>
        <v>70</v>
      </c>
      <c r="D11" s="141">
        <f t="shared" si="4"/>
        <v>97.142857142857139</v>
      </c>
      <c r="E11" s="141">
        <f t="shared" si="4"/>
        <v>0</v>
      </c>
      <c r="F11" s="141">
        <f t="shared" si="4"/>
        <v>2.8571428571428572</v>
      </c>
      <c r="G11" s="140">
        <f t="shared" si="5"/>
        <v>79</v>
      </c>
      <c r="H11" s="141">
        <f t="shared" si="6"/>
        <v>96.202531645569621</v>
      </c>
      <c r="I11" s="141">
        <f t="shared" si="6"/>
        <v>1.2658227848101267</v>
      </c>
      <c r="J11" s="141">
        <f t="shared" si="6"/>
        <v>2.5316455696202533</v>
      </c>
      <c r="K11" s="140">
        <f t="shared" si="7"/>
        <v>44</v>
      </c>
      <c r="L11" s="141">
        <f t="shared" si="8"/>
        <v>97.727272727272734</v>
      </c>
      <c r="M11" s="141">
        <f t="shared" si="8"/>
        <v>2.2727272727272729</v>
      </c>
      <c r="N11" s="141">
        <f t="shared" si="8"/>
        <v>0</v>
      </c>
      <c r="O11" s="140">
        <f t="shared" si="9"/>
        <v>48</v>
      </c>
      <c r="P11" s="141">
        <f t="shared" si="10"/>
        <v>97.916666666666657</v>
      </c>
      <c r="Q11" s="141">
        <f t="shared" si="10"/>
        <v>0</v>
      </c>
      <c r="R11" s="141">
        <f t="shared" si="10"/>
        <v>2.083333333333333</v>
      </c>
      <c r="S11" s="140">
        <f t="shared" si="11"/>
        <v>9</v>
      </c>
      <c r="T11" s="141">
        <f t="shared" si="12"/>
        <v>100</v>
      </c>
      <c r="U11" s="141">
        <f t="shared" si="12"/>
        <v>0</v>
      </c>
      <c r="V11" s="141">
        <f t="shared" si="12"/>
        <v>0</v>
      </c>
      <c r="W11" s="140">
        <f t="shared" si="13"/>
        <v>3</v>
      </c>
      <c r="X11" s="141">
        <f t="shared" si="14"/>
        <v>100</v>
      </c>
      <c r="Y11" s="141">
        <f t="shared" si="14"/>
        <v>0</v>
      </c>
      <c r="Z11" s="141">
        <f t="shared" si="14"/>
        <v>0</v>
      </c>
      <c r="AA11" s="140">
        <f t="shared" si="15"/>
        <v>37</v>
      </c>
      <c r="AB11" s="141">
        <f t="shared" si="16"/>
        <v>89.189189189189193</v>
      </c>
      <c r="AC11" s="141">
        <f t="shared" si="16"/>
        <v>2.7027027027027026</v>
      </c>
      <c r="AD11" s="141">
        <f t="shared" si="16"/>
        <v>8.1081081081081088</v>
      </c>
      <c r="AE11" s="140">
        <f t="shared" si="17"/>
        <v>40</v>
      </c>
      <c r="AF11" s="141">
        <f t="shared" si="18"/>
        <v>82.5</v>
      </c>
      <c r="AG11" s="141">
        <f t="shared" si="18"/>
        <v>2.5</v>
      </c>
      <c r="AH11" s="141">
        <f t="shared" si="18"/>
        <v>15</v>
      </c>
    </row>
    <row r="12" spans="1:34" ht="15" customHeight="1" x14ac:dyDescent="0.15">
      <c r="A12" s="202" t="s">
        <v>529</v>
      </c>
      <c r="B12" s="206" t="s">
        <v>532</v>
      </c>
      <c r="C12" s="140">
        <f t="shared" si="3"/>
        <v>12</v>
      </c>
      <c r="D12" s="141">
        <f t="shared" si="4"/>
        <v>100</v>
      </c>
      <c r="E12" s="141">
        <f t="shared" si="4"/>
        <v>0</v>
      </c>
      <c r="F12" s="141">
        <f t="shared" si="4"/>
        <v>0</v>
      </c>
      <c r="G12" s="140">
        <f t="shared" si="5"/>
        <v>13</v>
      </c>
      <c r="H12" s="141">
        <f t="shared" si="6"/>
        <v>84.615384615384613</v>
      </c>
      <c r="I12" s="141">
        <f t="shared" si="6"/>
        <v>15.384615384615385</v>
      </c>
      <c r="J12" s="141">
        <f t="shared" si="6"/>
        <v>0</v>
      </c>
      <c r="K12" s="140">
        <f t="shared" si="7"/>
        <v>5</v>
      </c>
      <c r="L12" s="141">
        <f t="shared" si="8"/>
        <v>100</v>
      </c>
      <c r="M12" s="141">
        <f t="shared" si="8"/>
        <v>0</v>
      </c>
      <c r="N12" s="141">
        <f t="shared" si="8"/>
        <v>0</v>
      </c>
      <c r="O12" s="140">
        <f t="shared" si="9"/>
        <v>1</v>
      </c>
      <c r="P12" s="141">
        <f t="shared" si="10"/>
        <v>100</v>
      </c>
      <c r="Q12" s="141">
        <f t="shared" si="10"/>
        <v>0</v>
      </c>
      <c r="R12" s="141">
        <f t="shared" si="10"/>
        <v>0</v>
      </c>
      <c r="S12" s="140">
        <f t="shared" si="11"/>
        <v>0</v>
      </c>
      <c r="T12" s="141">
        <f t="shared" si="12"/>
        <v>0</v>
      </c>
      <c r="U12" s="141">
        <f t="shared" si="12"/>
        <v>0</v>
      </c>
      <c r="V12" s="141">
        <f t="shared" si="12"/>
        <v>0</v>
      </c>
      <c r="W12" s="140">
        <f t="shared" si="13"/>
        <v>2</v>
      </c>
      <c r="X12" s="141">
        <f t="shared" si="14"/>
        <v>100</v>
      </c>
      <c r="Y12" s="141">
        <f t="shared" si="14"/>
        <v>0</v>
      </c>
      <c r="Z12" s="141">
        <f t="shared" si="14"/>
        <v>0</v>
      </c>
      <c r="AA12" s="140">
        <f t="shared" si="15"/>
        <v>3</v>
      </c>
      <c r="AB12" s="141">
        <f t="shared" si="16"/>
        <v>100</v>
      </c>
      <c r="AC12" s="141">
        <f t="shared" si="16"/>
        <v>0</v>
      </c>
      <c r="AD12" s="141">
        <f t="shared" si="16"/>
        <v>0</v>
      </c>
      <c r="AE12" s="140">
        <f t="shared" si="17"/>
        <v>7</v>
      </c>
      <c r="AF12" s="141">
        <f t="shared" si="18"/>
        <v>85.714285714285708</v>
      </c>
      <c r="AG12" s="141">
        <f t="shared" si="18"/>
        <v>0</v>
      </c>
      <c r="AH12" s="141">
        <f t="shared" si="18"/>
        <v>14.285714285714285</v>
      </c>
    </row>
    <row r="13" spans="1:34" ht="15" customHeight="1" x14ac:dyDescent="0.15">
      <c r="A13" s="202" t="s">
        <v>533</v>
      </c>
      <c r="B13" s="206" t="s">
        <v>534</v>
      </c>
      <c r="C13" s="140">
        <f t="shared" si="3"/>
        <v>112</v>
      </c>
      <c r="D13" s="141">
        <f t="shared" si="4"/>
        <v>91.964285714285708</v>
      </c>
      <c r="E13" s="141">
        <f t="shared" si="4"/>
        <v>4.4642857142857144</v>
      </c>
      <c r="F13" s="141">
        <f t="shared" si="4"/>
        <v>3.5714285714285712</v>
      </c>
      <c r="G13" s="140">
        <f t="shared" si="5"/>
        <v>134</v>
      </c>
      <c r="H13" s="141">
        <f t="shared" si="6"/>
        <v>91.791044776119406</v>
      </c>
      <c r="I13" s="141">
        <f t="shared" si="6"/>
        <v>5.2238805970149249</v>
      </c>
      <c r="J13" s="141">
        <f t="shared" si="6"/>
        <v>2.9850746268656714</v>
      </c>
      <c r="K13" s="140">
        <f t="shared" si="7"/>
        <v>68</v>
      </c>
      <c r="L13" s="141">
        <f t="shared" si="8"/>
        <v>95.588235294117652</v>
      </c>
      <c r="M13" s="141">
        <f t="shared" si="8"/>
        <v>0</v>
      </c>
      <c r="N13" s="141">
        <f t="shared" si="8"/>
        <v>4.4117647058823533</v>
      </c>
      <c r="O13" s="140">
        <f t="shared" si="9"/>
        <v>76</v>
      </c>
      <c r="P13" s="141">
        <f t="shared" si="10"/>
        <v>93.421052631578945</v>
      </c>
      <c r="Q13" s="141">
        <f t="shared" si="10"/>
        <v>1.3157894736842104</v>
      </c>
      <c r="R13" s="141">
        <f t="shared" si="10"/>
        <v>5.2631578947368416</v>
      </c>
      <c r="S13" s="140">
        <f t="shared" si="11"/>
        <v>11</v>
      </c>
      <c r="T13" s="141">
        <f t="shared" si="12"/>
        <v>81.818181818181827</v>
      </c>
      <c r="U13" s="141">
        <f t="shared" si="12"/>
        <v>9.0909090909090917</v>
      </c>
      <c r="V13" s="141">
        <f t="shared" si="12"/>
        <v>9.0909090909090917</v>
      </c>
      <c r="W13" s="140">
        <f t="shared" si="13"/>
        <v>12</v>
      </c>
      <c r="X13" s="141">
        <f t="shared" si="14"/>
        <v>91.666666666666657</v>
      </c>
      <c r="Y13" s="141">
        <f t="shared" si="14"/>
        <v>0</v>
      </c>
      <c r="Z13" s="141">
        <f t="shared" si="14"/>
        <v>8.3333333333333321</v>
      </c>
      <c r="AA13" s="140">
        <f t="shared" si="15"/>
        <v>57</v>
      </c>
      <c r="AB13" s="141">
        <f t="shared" si="16"/>
        <v>94.73684210526315</v>
      </c>
      <c r="AC13" s="141">
        <f t="shared" si="16"/>
        <v>0</v>
      </c>
      <c r="AD13" s="141">
        <f t="shared" si="16"/>
        <v>5.2631578947368416</v>
      </c>
      <c r="AE13" s="140">
        <f t="shared" si="17"/>
        <v>87</v>
      </c>
      <c r="AF13" s="141">
        <f t="shared" si="18"/>
        <v>93.103448275862064</v>
      </c>
      <c r="AG13" s="141">
        <f t="shared" si="18"/>
        <v>2.2988505747126435</v>
      </c>
      <c r="AH13" s="141">
        <f t="shared" si="18"/>
        <v>4.5977011494252871</v>
      </c>
    </row>
    <row r="14" spans="1:34" ht="15" customHeight="1" x14ac:dyDescent="0.15">
      <c r="A14" s="198"/>
      <c r="B14" s="207" t="s">
        <v>332</v>
      </c>
      <c r="C14" s="146">
        <f t="shared" si="3"/>
        <v>1</v>
      </c>
      <c r="D14" s="132">
        <f t="shared" si="4"/>
        <v>100</v>
      </c>
      <c r="E14" s="132">
        <f t="shared" si="4"/>
        <v>0</v>
      </c>
      <c r="F14" s="132">
        <f t="shared" si="4"/>
        <v>0</v>
      </c>
      <c r="G14" s="146">
        <f t="shared" si="5"/>
        <v>1</v>
      </c>
      <c r="H14" s="132">
        <f t="shared" si="6"/>
        <v>100</v>
      </c>
      <c r="I14" s="132">
        <f t="shared" si="6"/>
        <v>0</v>
      </c>
      <c r="J14" s="132">
        <f t="shared" si="6"/>
        <v>0</v>
      </c>
      <c r="K14" s="146">
        <f t="shared" si="7"/>
        <v>1</v>
      </c>
      <c r="L14" s="132">
        <f t="shared" si="8"/>
        <v>100</v>
      </c>
      <c r="M14" s="132">
        <f t="shared" si="8"/>
        <v>0</v>
      </c>
      <c r="N14" s="132">
        <f t="shared" si="8"/>
        <v>0</v>
      </c>
      <c r="O14" s="146">
        <f t="shared" si="9"/>
        <v>0</v>
      </c>
      <c r="P14" s="132">
        <f t="shared" si="10"/>
        <v>0</v>
      </c>
      <c r="Q14" s="132">
        <f t="shared" si="10"/>
        <v>0</v>
      </c>
      <c r="R14" s="132">
        <f t="shared" si="10"/>
        <v>0</v>
      </c>
      <c r="S14" s="146">
        <f t="shared" si="11"/>
        <v>0</v>
      </c>
      <c r="T14" s="132">
        <f t="shared" si="12"/>
        <v>0</v>
      </c>
      <c r="U14" s="132">
        <f t="shared" si="12"/>
        <v>0</v>
      </c>
      <c r="V14" s="132">
        <f t="shared" si="12"/>
        <v>0</v>
      </c>
      <c r="W14" s="146">
        <f t="shared" si="13"/>
        <v>0</v>
      </c>
      <c r="X14" s="132">
        <f t="shared" si="14"/>
        <v>0</v>
      </c>
      <c r="Y14" s="132">
        <f t="shared" si="14"/>
        <v>0</v>
      </c>
      <c r="Z14" s="132">
        <f t="shared" si="14"/>
        <v>0</v>
      </c>
      <c r="AA14" s="146">
        <f t="shared" si="15"/>
        <v>0</v>
      </c>
      <c r="AB14" s="132">
        <f t="shared" si="16"/>
        <v>0</v>
      </c>
      <c r="AC14" s="132">
        <f t="shared" si="16"/>
        <v>0</v>
      </c>
      <c r="AD14" s="132">
        <f t="shared" si="16"/>
        <v>0</v>
      </c>
      <c r="AE14" s="146">
        <f t="shared" si="17"/>
        <v>0</v>
      </c>
      <c r="AF14" s="132">
        <f t="shared" si="18"/>
        <v>0</v>
      </c>
      <c r="AG14" s="132">
        <f t="shared" si="18"/>
        <v>0</v>
      </c>
      <c r="AH14" s="132">
        <f t="shared" si="18"/>
        <v>0</v>
      </c>
    </row>
    <row r="18" spans="1:34" ht="15" customHeight="1" x14ac:dyDescent="0.15">
      <c r="A18" s="196" t="s">
        <v>504</v>
      </c>
      <c r="B18" s="197"/>
      <c r="C18" s="205">
        <v>195</v>
      </c>
      <c r="D18" s="205">
        <v>184</v>
      </c>
      <c r="E18" s="205">
        <v>5</v>
      </c>
      <c r="F18" s="205">
        <v>6</v>
      </c>
      <c r="G18" s="205">
        <v>227</v>
      </c>
      <c r="H18" s="205">
        <v>211</v>
      </c>
      <c r="I18" s="205">
        <v>10</v>
      </c>
      <c r="J18" s="205">
        <v>6</v>
      </c>
      <c r="K18" s="205">
        <v>118</v>
      </c>
      <c r="L18" s="205">
        <v>114</v>
      </c>
      <c r="M18" s="205">
        <v>1</v>
      </c>
      <c r="N18" s="205">
        <v>3</v>
      </c>
      <c r="O18" s="205">
        <v>125</v>
      </c>
      <c r="P18" s="205">
        <v>119</v>
      </c>
      <c r="Q18" s="205">
        <v>1</v>
      </c>
      <c r="R18" s="205">
        <v>5</v>
      </c>
      <c r="S18" s="205">
        <v>20</v>
      </c>
      <c r="T18" s="205">
        <v>18</v>
      </c>
      <c r="U18" s="205">
        <v>1</v>
      </c>
      <c r="V18" s="205">
        <v>1</v>
      </c>
      <c r="W18" s="205">
        <v>17</v>
      </c>
      <c r="X18" s="205">
        <v>16</v>
      </c>
      <c r="Y18" s="205">
        <v>0</v>
      </c>
      <c r="Z18" s="205">
        <v>1</v>
      </c>
      <c r="AA18" s="205">
        <v>97</v>
      </c>
      <c r="AB18" s="205">
        <v>90</v>
      </c>
      <c r="AC18" s="205">
        <v>1</v>
      </c>
      <c r="AD18" s="205">
        <v>6</v>
      </c>
      <c r="AE18" s="205">
        <v>134</v>
      </c>
      <c r="AF18" s="205">
        <v>120</v>
      </c>
      <c r="AG18" s="205">
        <v>3</v>
      </c>
      <c r="AH18" s="205">
        <v>11</v>
      </c>
    </row>
    <row r="19" spans="1:34" ht="15" customHeight="1" x14ac:dyDescent="0.15">
      <c r="A19" s="198"/>
      <c r="B19" s="199"/>
      <c r="C19" s="205"/>
      <c r="D19" s="205"/>
      <c r="E19" s="205"/>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row>
    <row r="20" spans="1:34" ht="15" customHeight="1" x14ac:dyDescent="0.15">
      <c r="A20" s="200" t="s">
        <v>528</v>
      </c>
      <c r="B20" s="210" t="s">
        <v>339</v>
      </c>
      <c r="C20" s="205">
        <v>115</v>
      </c>
      <c r="D20" s="205">
        <v>111</v>
      </c>
      <c r="E20" s="205">
        <v>1</v>
      </c>
      <c r="F20" s="205">
        <v>3</v>
      </c>
      <c r="G20" s="205">
        <v>137</v>
      </c>
      <c r="H20" s="205">
        <v>127</v>
      </c>
      <c r="I20" s="205">
        <v>5</v>
      </c>
      <c r="J20" s="205">
        <v>5</v>
      </c>
      <c r="K20" s="205">
        <v>72</v>
      </c>
      <c r="L20" s="205">
        <v>70</v>
      </c>
      <c r="M20" s="205">
        <v>1</v>
      </c>
      <c r="N20" s="205">
        <v>1</v>
      </c>
      <c r="O20" s="205">
        <v>73</v>
      </c>
      <c r="P20" s="205">
        <v>71</v>
      </c>
      <c r="Q20" s="205">
        <v>0</v>
      </c>
      <c r="R20" s="205">
        <v>2</v>
      </c>
      <c r="S20" s="205">
        <v>16</v>
      </c>
      <c r="T20" s="205">
        <v>16</v>
      </c>
      <c r="U20" s="205">
        <v>0</v>
      </c>
      <c r="V20" s="205">
        <v>0</v>
      </c>
      <c r="W20" s="205">
        <v>10</v>
      </c>
      <c r="X20" s="205">
        <v>9</v>
      </c>
      <c r="Y20" s="205">
        <v>0</v>
      </c>
      <c r="Z20" s="205">
        <v>1</v>
      </c>
      <c r="AA20" s="205">
        <v>56</v>
      </c>
      <c r="AB20" s="205">
        <v>52</v>
      </c>
      <c r="AC20" s="205">
        <v>1</v>
      </c>
      <c r="AD20" s="205">
        <v>3</v>
      </c>
      <c r="AE20" s="205">
        <v>76</v>
      </c>
      <c r="AF20" s="205">
        <v>63</v>
      </c>
      <c r="AG20" s="205">
        <v>2</v>
      </c>
      <c r="AH20" s="205">
        <v>11</v>
      </c>
    </row>
    <row r="21" spans="1:34" ht="15" customHeight="1" x14ac:dyDescent="0.15">
      <c r="A21" s="202" t="s">
        <v>529</v>
      </c>
      <c r="B21" s="206" t="s">
        <v>340</v>
      </c>
      <c r="C21" s="205">
        <v>6</v>
      </c>
      <c r="D21" s="205">
        <v>6</v>
      </c>
      <c r="E21" s="205">
        <v>0</v>
      </c>
      <c r="F21" s="205">
        <v>0</v>
      </c>
      <c r="G21" s="205">
        <v>8</v>
      </c>
      <c r="H21" s="205">
        <v>8</v>
      </c>
      <c r="I21" s="205">
        <v>0</v>
      </c>
      <c r="J21" s="205">
        <v>0</v>
      </c>
      <c r="K21" s="205">
        <v>4</v>
      </c>
      <c r="L21" s="205">
        <v>4</v>
      </c>
      <c r="M21" s="205">
        <v>0</v>
      </c>
      <c r="N21" s="205">
        <v>0</v>
      </c>
      <c r="O21" s="205">
        <v>3</v>
      </c>
      <c r="P21" s="205">
        <v>1</v>
      </c>
      <c r="Q21" s="205">
        <v>0</v>
      </c>
      <c r="R21" s="205">
        <v>2</v>
      </c>
      <c r="S21" s="205">
        <v>1</v>
      </c>
      <c r="T21" s="205">
        <v>1</v>
      </c>
      <c r="U21" s="205">
        <v>0</v>
      </c>
      <c r="V21" s="205">
        <v>0</v>
      </c>
      <c r="W21" s="205">
        <v>2</v>
      </c>
      <c r="X21" s="205">
        <v>2</v>
      </c>
      <c r="Y21" s="205">
        <v>0</v>
      </c>
      <c r="Z21" s="205">
        <v>0</v>
      </c>
      <c r="AA21" s="205">
        <v>3</v>
      </c>
      <c r="AB21" s="205">
        <v>3</v>
      </c>
      <c r="AC21" s="205">
        <v>0</v>
      </c>
      <c r="AD21" s="205">
        <v>0</v>
      </c>
      <c r="AE21" s="205">
        <v>5</v>
      </c>
      <c r="AF21" s="205">
        <v>5</v>
      </c>
      <c r="AG21" s="205">
        <v>0</v>
      </c>
      <c r="AH21" s="205">
        <v>0</v>
      </c>
    </row>
    <row r="22" spans="1:34" ht="15" customHeight="1" x14ac:dyDescent="0.15">
      <c r="A22" s="202" t="s">
        <v>337</v>
      </c>
      <c r="B22" s="206" t="s">
        <v>341</v>
      </c>
      <c r="C22" s="205">
        <v>74</v>
      </c>
      <c r="D22" s="205">
        <v>67</v>
      </c>
      <c r="E22" s="205">
        <v>4</v>
      </c>
      <c r="F22" s="205">
        <v>3</v>
      </c>
      <c r="G22" s="205">
        <v>76</v>
      </c>
      <c r="H22" s="205">
        <v>71</v>
      </c>
      <c r="I22" s="205">
        <v>4</v>
      </c>
      <c r="J22" s="205">
        <v>1</v>
      </c>
      <c r="K22" s="205">
        <v>42</v>
      </c>
      <c r="L22" s="205">
        <v>40</v>
      </c>
      <c r="M22" s="205">
        <v>0</v>
      </c>
      <c r="N22" s="205">
        <v>2</v>
      </c>
      <c r="O22" s="205">
        <v>48</v>
      </c>
      <c r="P22" s="205">
        <v>46</v>
      </c>
      <c r="Q22" s="205">
        <v>1</v>
      </c>
      <c r="R22" s="205">
        <v>1</v>
      </c>
      <c r="S22" s="205">
        <v>3</v>
      </c>
      <c r="T22" s="205">
        <v>1</v>
      </c>
      <c r="U22" s="205">
        <v>1</v>
      </c>
      <c r="V22" s="205">
        <v>1</v>
      </c>
      <c r="W22" s="205">
        <v>4</v>
      </c>
      <c r="X22" s="205">
        <v>4</v>
      </c>
      <c r="Y22" s="205">
        <v>0</v>
      </c>
      <c r="Z22" s="205">
        <v>0</v>
      </c>
      <c r="AA22" s="205">
        <v>38</v>
      </c>
      <c r="AB22" s="205">
        <v>35</v>
      </c>
      <c r="AC22" s="205">
        <v>0</v>
      </c>
      <c r="AD22" s="205">
        <v>3</v>
      </c>
      <c r="AE22" s="205">
        <v>51</v>
      </c>
      <c r="AF22" s="205">
        <v>50</v>
      </c>
      <c r="AG22" s="205">
        <v>1</v>
      </c>
      <c r="AH22" s="205">
        <v>0</v>
      </c>
    </row>
    <row r="23" spans="1:34" ht="15" customHeight="1" x14ac:dyDescent="0.15">
      <c r="A23" s="198"/>
      <c r="B23" s="207" t="s">
        <v>332</v>
      </c>
      <c r="C23" s="205">
        <v>0</v>
      </c>
      <c r="D23" s="205">
        <v>0</v>
      </c>
      <c r="E23" s="205">
        <v>0</v>
      </c>
      <c r="F23" s="205">
        <v>0</v>
      </c>
      <c r="G23" s="205">
        <v>6</v>
      </c>
      <c r="H23" s="205">
        <v>5</v>
      </c>
      <c r="I23" s="205">
        <v>1</v>
      </c>
      <c r="J23" s="205">
        <v>0</v>
      </c>
      <c r="K23" s="205">
        <v>0</v>
      </c>
      <c r="L23" s="205">
        <v>0</v>
      </c>
      <c r="M23" s="205">
        <v>0</v>
      </c>
      <c r="N23" s="205">
        <v>0</v>
      </c>
      <c r="O23" s="205">
        <v>1</v>
      </c>
      <c r="P23" s="205">
        <v>1</v>
      </c>
      <c r="Q23" s="205">
        <v>0</v>
      </c>
      <c r="R23" s="205">
        <v>0</v>
      </c>
      <c r="S23" s="205">
        <v>0</v>
      </c>
      <c r="T23" s="205">
        <v>0</v>
      </c>
      <c r="U23" s="205">
        <v>0</v>
      </c>
      <c r="V23" s="205">
        <v>0</v>
      </c>
      <c r="W23" s="205">
        <v>1</v>
      </c>
      <c r="X23" s="205">
        <v>1</v>
      </c>
      <c r="Y23" s="205">
        <v>0</v>
      </c>
      <c r="Z23" s="205">
        <v>0</v>
      </c>
      <c r="AA23" s="205">
        <v>0</v>
      </c>
      <c r="AB23" s="205">
        <v>0</v>
      </c>
      <c r="AC23" s="205">
        <v>0</v>
      </c>
      <c r="AD23" s="205">
        <v>0</v>
      </c>
      <c r="AE23" s="205">
        <v>2</v>
      </c>
      <c r="AF23" s="205">
        <v>2</v>
      </c>
      <c r="AG23" s="205">
        <v>0</v>
      </c>
      <c r="AH23" s="205">
        <v>0</v>
      </c>
    </row>
    <row r="24" spans="1:34" ht="15" customHeight="1" x14ac:dyDescent="0.15">
      <c r="A24" s="202" t="s">
        <v>530</v>
      </c>
      <c r="B24" s="206" t="s">
        <v>531</v>
      </c>
      <c r="C24" s="205">
        <v>70</v>
      </c>
      <c r="D24" s="205">
        <v>68</v>
      </c>
      <c r="E24" s="205">
        <v>0</v>
      </c>
      <c r="F24" s="205">
        <v>2</v>
      </c>
      <c r="G24" s="205">
        <v>79</v>
      </c>
      <c r="H24" s="205">
        <v>76</v>
      </c>
      <c r="I24" s="205">
        <v>1</v>
      </c>
      <c r="J24" s="205">
        <v>2</v>
      </c>
      <c r="K24" s="205">
        <v>44</v>
      </c>
      <c r="L24" s="205">
        <v>43</v>
      </c>
      <c r="M24" s="205">
        <v>1</v>
      </c>
      <c r="N24" s="205">
        <v>0</v>
      </c>
      <c r="O24" s="205">
        <v>48</v>
      </c>
      <c r="P24" s="205">
        <v>47</v>
      </c>
      <c r="Q24" s="205">
        <v>0</v>
      </c>
      <c r="R24" s="205">
        <v>1</v>
      </c>
      <c r="S24" s="205">
        <v>9</v>
      </c>
      <c r="T24" s="205">
        <v>9</v>
      </c>
      <c r="U24" s="205">
        <v>0</v>
      </c>
      <c r="V24" s="205">
        <v>0</v>
      </c>
      <c r="W24" s="205">
        <v>3</v>
      </c>
      <c r="X24" s="205">
        <v>3</v>
      </c>
      <c r="Y24" s="205">
        <v>0</v>
      </c>
      <c r="Z24" s="205">
        <v>0</v>
      </c>
      <c r="AA24" s="205">
        <v>37</v>
      </c>
      <c r="AB24" s="205">
        <v>33</v>
      </c>
      <c r="AC24" s="205">
        <v>1</v>
      </c>
      <c r="AD24" s="205">
        <v>3</v>
      </c>
      <c r="AE24" s="205">
        <v>40</v>
      </c>
      <c r="AF24" s="205">
        <v>33</v>
      </c>
      <c r="AG24" s="205">
        <v>1</v>
      </c>
      <c r="AH24" s="205">
        <v>6</v>
      </c>
    </row>
    <row r="25" spans="1:34" ht="15" customHeight="1" x14ac:dyDescent="0.15">
      <c r="A25" s="202" t="s">
        <v>529</v>
      </c>
      <c r="B25" s="206" t="s">
        <v>532</v>
      </c>
      <c r="C25" s="205">
        <v>12</v>
      </c>
      <c r="D25" s="205">
        <v>12</v>
      </c>
      <c r="E25" s="205">
        <v>0</v>
      </c>
      <c r="F25" s="205">
        <v>0</v>
      </c>
      <c r="G25" s="205">
        <v>13</v>
      </c>
      <c r="H25" s="205">
        <v>11</v>
      </c>
      <c r="I25" s="205">
        <v>2</v>
      </c>
      <c r="J25" s="205">
        <v>0</v>
      </c>
      <c r="K25" s="205">
        <v>5</v>
      </c>
      <c r="L25" s="205">
        <v>5</v>
      </c>
      <c r="M25" s="205">
        <v>0</v>
      </c>
      <c r="N25" s="205">
        <v>0</v>
      </c>
      <c r="O25" s="205">
        <v>1</v>
      </c>
      <c r="P25" s="205">
        <v>1</v>
      </c>
      <c r="Q25" s="205">
        <v>0</v>
      </c>
      <c r="R25" s="205">
        <v>0</v>
      </c>
      <c r="S25" s="205">
        <v>0</v>
      </c>
      <c r="T25" s="205">
        <v>0</v>
      </c>
      <c r="U25" s="205">
        <v>0</v>
      </c>
      <c r="V25" s="205">
        <v>0</v>
      </c>
      <c r="W25" s="205">
        <v>2</v>
      </c>
      <c r="X25" s="205">
        <v>2</v>
      </c>
      <c r="Y25" s="205">
        <v>0</v>
      </c>
      <c r="Z25" s="205">
        <v>0</v>
      </c>
      <c r="AA25" s="205">
        <v>3</v>
      </c>
      <c r="AB25" s="205">
        <v>3</v>
      </c>
      <c r="AC25" s="205">
        <v>0</v>
      </c>
      <c r="AD25" s="205">
        <v>0</v>
      </c>
      <c r="AE25" s="205">
        <v>7</v>
      </c>
      <c r="AF25" s="205">
        <v>6</v>
      </c>
      <c r="AG25" s="205">
        <v>0</v>
      </c>
      <c r="AH25" s="205">
        <v>1</v>
      </c>
    </row>
    <row r="26" spans="1:34" ht="15" customHeight="1" x14ac:dyDescent="0.15">
      <c r="A26" s="202" t="s">
        <v>533</v>
      </c>
      <c r="B26" s="206" t="s">
        <v>534</v>
      </c>
      <c r="C26" s="205">
        <v>112</v>
      </c>
      <c r="D26" s="205">
        <v>103</v>
      </c>
      <c r="E26" s="205">
        <v>5</v>
      </c>
      <c r="F26" s="205">
        <v>4</v>
      </c>
      <c r="G26" s="205">
        <v>134</v>
      </c>
      <c r="H26" s="205">
        <v>123</v>
      </c>
      <c r="I26" s="205">
        <v>7</v>
      </c>
      <c r="J26" s="205">
        <v>4</v>
      </c>
      <c r="K26" s="205">
        <v>68</v>
      </c>
      <c r="L26" s="205">
        <v>65</v>
      </c>
      <c r="M26" s="205">
        <v>0</v>
      </c>
      <c r="N26" s="205">
        <v>3</v>
      </c>
      <c r="O26" s="205">
        <v>76</v>
      </c>
      <c r="P26" s="205">
        <v>71</v>
      </c>
      <c r="Q26" s="205">
        <v>1</v>
      </c>
      <c r="R26" s="205">
        <v>4</v>
      </c>
      <c r="S26" s="205">
        <v>11</v>
      </c>
      <c r="T26" s="205">
        <v>9</v>
      </c>
      <c r="U26" s="205">
        <v>1</v>
      </c>
      <c r="V26" s="205">
        <v>1</v>
      </c>
      <c r="W26" s="205">
        <v>12</v>
      </c>
      <c r="X26" s="205">
        <v>11</v>
      </c>
      <c r="Y26" s="205">
        <v>0</v>
      </c>
      <c r="Z26" s="205">
        <v>1</v>
      </c>
      <c r="AA26" s="205">
        <v>57</v>
      </c>
      <c r="AB26" s="205">
        <v>54</v>
      </c>
      <c r="AC26" s="205">
        <v>0</v>
      </c>
      <c r="AD26" s="205">
        <v>3</v>
      </c>
      <c r="AE26" s="205">
        <v>87</v>
      </c>
      <c r="AF26" s="205">
        <v>81</v>
      </c>
      <c r="AG26" s="205">
        <v>2</v>
      </c>
      <c r="AH26" s="205">
        <v>4</v>
      </c>
    </row>
    <row r="27" spans="1:34" ht="15" customHeight="1" x14ac:dyDescent="0.15">
      <c r="A27" s="198"/>
      <c r="B27" s="207" t="s">
        <v>332</v>
      </c>
      <c r="C27" s="205">
        <v>1</v>
      </c>
      <c r="D27" s="205">
        <v>1</v>
      </c>
      <c r="E27" s="205">
        <v>0</v>
      </c>
      <c r="F27" s="205">
        <v>0</v>
      </c>
      <c r="G27" s="205">
        <v>1</v>
      </c>
      <c r="H27" s="205">
        <v>1</v>
      </c>
      <c r="I27" s="205">
        <v>0</v>
      </c>
      <c r="J27" s="205">
        <v>0</v>
      </c>
      <c r="K27" s="205">
        <v>1</v>
      </c>
      <c r="L27" s="205">
        <v>1</v>
      </c>
      <c r="M27" s="205">
        <v>0</v>
      </c>
      <c r="N27" s="205">
        <v>0</v>
      </c>
      <c r="O27" s="205">
        <v>0</v>
      </c>
      <c r="P27" s="205">
        <v>0</v>
      </c>
      <c r="Q27" s="205">
        <v>0</v>
      </c>
      <c r="R27" s="205">
        <v>0</v>
      </c>
      <c r="S27" s="205">
        <v>0</v>
      </c>
      <c r="T27" s="205">
        <v>0</v>
      </c>
      <c r="U27" s="205">
        <v>0</v>
      </c>
      <c r="V27" s="205">
        <v>0</v>
      </c>
      <c r="W27" s="205">
        <v>0</v>
      </c>
      <c r="X27" s="205">
        <v>0</v>
      </c>
      <c r="Y27" s="205">
        <v>0</v>
      </c>
      <c r="Z27" s="205">
        <v>0</v>
      </c>
      <c r="AA27" s="205">
        <v>0</v>
      </c>
      <c r="AB27" s="205">
        <v>0</v>
      </c>
      <c r="AC27" s="205">
        <v>0</v>
      </c>
      <c r="AD27" s="205">
        <v>0</v>
      </c>
      <c r="AE27" s="205">
        <v>0</v>
      </c>
      <c r="AF27" s="205">
        <v>0</v>
      </c>
      <c r="AG27" s="205">
        <v>0</v>
      </c>
      <c r="AH27" s="205">
        <v>0</v>
      </c>
    </row>
  </sheetData>
  <mergeCells count="9">
    <mergeCell ref="AA3:AD3"/>
    <mergeCell ref="AE3:AH3"/>
    <mergeCell ref="A4:B4"/>
    <mergeCell ref="C3:F3"/>
    <mergeCell ref="G3:J3"/>
    <mergeCell ref="K3:N3"/>
    <mergeCell ref="O3:R3"/>
    <mergeCell ref="S3:V3"/>
    <mergeCell ref="W3:Z3"/>
  </mergeCells>
  <phoneticPr fontId="1"/>
  <pageMargins left="0.31496062992125984" right="0.31496062992125984" top="0.70866141732283472" bottom="0.39370078740157483" header="0.31496062992125984" footer="0.19685039370078741"/>
  <pageSetup paperSize="9" scale="80" orientation="landscape" horizontalDpi="200" verticalDpi="200" r:id="rId1"/>
  <headerFooter alignWithMargins="0">
    <oddHeader>&amp;R【３．介護サービスの選択・変更が与える満足度等への影響】
 &amp;A  (&amp;P/&amp;N)</oddHeader>
  </headerFooter>
  <colBreaks count="4" manualBreakCount="4">
    <brk id="2" max="13" man="1"/>
    <brk id="10" max="13" man="1"/>
    <brk id="18" max="13" man="1"/>
    <brk id="26" max="13"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E27"/>
  <sheetViews>
    <sheetView showGridLines="0" view="pageBreakPreview" zoomScale="70" zoomScaleNormal="100" zoomScaleSheetLayoutView="70" workbookViewId="0"/>
  </sheetViews>
  <sheetFormatPr defaultColWidth="8" defaultRowHeight="15" customHeight="1" x14ac:dyDescent="0.15"/>
  <cols>
    <col min="1" max="1" width="9.85546875" style="190" customWidth="1"/>
    <col min="2" max="2" width="8.7109375" style="190" customWidth="1"/>
    <col min="3" max="30" width="8.140625" style="190" hidden="1" customWidth="1"/>
    <col min="31" max="51" width="9.7109375" style="190" hidden="1" customWidth="1"/>
    <col min="52" max="135" width="8" style="190" hidden="1" customWidth="1"/>
    <col min="136" max="142" width="9.5703125" style="190" hidden="1" customWidth="1"/>
    <col min="143" max="143" width="8.140625" style="190" hidden="1" customWidth="1"/>
    <col min="144" max="151" width="9.5703125" style="190" customWidth="1"/>
    <col min="152" max="159" width="9.5703125" style="190" hidden="1" customWidth="1"/>
    <col min="160" max="183" width="8.140625" style="190" hidden="1" customWidth="1"/>
    <col min="184" max="207" width="9.5703125" style="190" hidden="1" customWidth="1"/>
    <col min="208" max="291" width="8.140625" style="190" hidden="1" customWidth="1"/>
    <col min="292" max="16384" width="8" style="190"/>
  </cols>
  <sheetData>
    <row r="1" spans="1:291" ht="15" customHeight="1" x14ac:dyDescent="0.15">
      <c r="C1" s="190" t="s">
        <v>535</v>
      </c>
      <c r="G1" s="190" t="s">
        <v>536</v>
      </c>
      <c r="O1" s="209" t="s">
        <v>537</v>
      </c>
      <c r="T1" s="209" t="s">
        <v>538</v>
      </c>
      <c r="AA1" s="209" t="s">
        <v>539</v>
      </c>
      <c r="AE1" s="209" t="s">
        <v>540</v>
      </c>
      <c r="AO1" s="209" t="s">
        <v>541</v>
      </c>
      <c r="AZ1" s="190" t="s">
        <v>542</v>
      </c>
      <c r="BN1" s="190" t="s">
        <v>542</v>
      </c>
      <c r="CB1" s="190" t="s">
        <v>542</v>
      </c>
      <c r="CP1" s="190" t="s">
        <v>542</v>
      </c>
      <c r="DD1" s="190" t="s">
        <v>542</v>
      </c>
      <c r="DR1" s="190" t="s">
        <v>542</v>
      </c>
      <c r="EF1" s="209" t="s">
        <v>543</v>
      </c>
      <c r="EJ1" s="209"/>
      <c r="EN1" s="209" t="s">
        <v>509</v>
      </c>
      <c r="ER1" s="209"/>
      <c r="EV1" s="209" t="s">
        <v>544</v>
      </c>
      <c r="EZ1" s="209"/>
      <c r="FD1" s="209" t="s">
        <v>545</v>
      </c>
      <c r="FH1" s="209" t="s">
        <v>546</v>
      </c>
      <c r="FL1" s="209" t="s">
        <v>545</v>
      </c>
      <c r="FP1" s="209" t="s">
        <v>546</v>
      </c>
      <c r="FT1" s="209" t="s">
        <v>545</v>
      </c>
      <c r="FX1" s="209" t="s">
        <v>546</v>
      </c>
      <c r="GB1" s="209" t="s">
        <v>519</v>
      </c>
      <c r="GF1" s="209"/>
      <c r="GJ1" s="209" t="s">
        <v>519</v>
      </c>
      <c r="GN1" s="209"/>
      <c r="GR1" s="209" t="s">
        <v>519</v>
      </c>
      <c r="GV1" s="209"/>
      <c r="GZ1" s="209" t="s">
        <v>547</v>
      </c>
      <c r="HE1" s="209"/>
      <c r="HJ1" s="209" t="s">
        <v>547</v>
      </c>
      <c r="HO1" s="209"/>
      <c r="HT1" s="209" t="s">
        <v>547</v>
      </c>
      <c r="HY1" s="209"/>
      <c r="ID1" s="209" t="s">
        <v>548</v>
      </c>
      <c r="IJ1" s="209" t="s">
        <v>548</v>
      </c>
      <c r="IP1" s="209" t="s">
        <v>548</v>
      </c>
      <c r="IV1" s="209" t="s">
        <v>548</v>
      </c>
      <c r="JB1" s="209" t="s">
        <v>548</v>
      </c>
      <c r="JH1" s="209" t="s">
        <v>548</v>
      </c>
      <c r="JN1" s="209" t="s">
        <v>548</v>
      </c>
      <c r="JT1" s="209" t="s">
        <v>548</v>
      </c>
      <c r="JZ1" s="209" t="s">
        <v>548</v>
      </c>
    </row>
    <row r="2" spans="1:291" ht="15" customHeight="1" x14ac:dyDescent="0.15">
      <c r="O2" s="209"/>
      <c r="T2" s="209"/>
      <c r="AA2" s="209"/>
      <c r="AE2" s="209"/>
      <c r="AO2" s="209"/>
      <c r="AZ2" s="190" t="s">
        <v>549</v>
      </c>
      <c r="BN2" s="190" t="s">
        <v>550</v>
      </c>
      <c r="CB2" s="190" t="s">
        <v>551</v>
      </c>
      <c r="CP2" s="190" t="s">
        <v>552</v>
      </c>
      <c r="DD2" s="190" t="s">
        <v>553</v>
      </c>
      <c r="DR2" s="190" t="s">
        <v>554</v>
      </c>
      <c r="FD2" s="190" t="s">
        <v>520</v>
      </c>
      <c r="FL2" s="190" t="s">
        <v>521</v>
      </c>
      <c r="FT2" s="190" t="s">
        <v>555</v>
      </c>
      <c r="GB2" s="190" t="s">
        <v>520</v>
      </c>
      <c r="GJ2" s="190" t="s">
        <v>521</v>
      </c>
      <c r="GR2" s="190" t="s">
        <v>522</v>
      </c>
      <c r="GZ2" s="190" t="s">
        <v>520</v>
      </c>
      <c r="HJ2" s="190" t="s">
        <v>521</v>
      </c>
      <c r="HT2" s="190" t="s">
        <v>522</v>
      </c>
      <c r="ID2" s="190" t="s">
        <v>556</v>
      </c>
      <c r="IJ2" s="190" t="s">
        <v>557</v>
      </c>
      <c r="IP2" s="190" t="s">
        <v>558</v>
      </c>
      <c r="IV2" s="190" t="s">
        <v>559</v>
      </c>
      <c r="JB2" s="190" t="s">
        <v>560</v>
      </c>
      <c r="JH2" s="190" t="s">
        <v>561</v>
      </c>
      <c r="JN2" s="190" t="s">
        <v>562</v>
      </c>
      <c r="JT2" s="190" t="s">
        <v>563</v>
      </c>
      <c r="JZ2" s="190" t="s">
        <v>564</v>
      </c>
    </row>
    <row r="3" spans="1:291" ht="15" customHeight="1" x14ac:dyDescent="0.15">
      <c r="AZ3" s="309" t="s">
        <v>523</v>
      </c>
      <c r="BA3" s="310"/>
      <c r="BB3" s="310"/>
      <c r="BC3" s="310"/>
      <c r="BD3" s="310"/>
      <c r="BE3" s="310"/>
      <c r="BF3" s="311"/>
      <c r="BG3" s="309" t="s">
        <v>524</v>
      </c>
      <c r="BH3" s="310"/>
      <c r="BI3" s="310"/>
      <c r="BJ3" s="310"/>
      <c r="BK3" s="310"/>
      <c r="BL3" s="310"/>
      <c r="BM3" s="311"/>
      <c r="BN3" s="309" t="s">
        <v>523</v>
      </c>
      <c r="BO3" s="310"/>
      <c r="BP3" s="310"/>
      <c r="BQ3" s="310"/>
      <c r="BR3" s="310"/>
      <c r="BS3" s="310"/>
      <c r="BT3" s="311"/>
      <c r="BU3" s="309" t="s">
        <v>524</v>
      </c>
      <c r="BV3" s="310"/>
      <c r="BW3" s="310"/>
      <c r="BX3" s="310"/>
      <c r="BY3" s="310"/>
      <c r="BZ3" s="310"/>
      <c r="CA3" s="311"/>
      <c r="CB3" s="309" t="s">
        <v>523</v>
      </c>
      <c r="CC3" s="310"/>
      <c r="CD3" s="310"/>
      <c r="CE3" s="310"/>
      <c r="CF3" s="310"/>
      <c r="CG3" s="310"/>
      <c r="CH3" s="311"/>
      <c r="CI3" s="309" t="s">
        <v>524</v>
      </c>
      <c r="CJ3" s="310"/>
      <c r="CK3" s="310"/>
      <c r="CL3" s="310"/>
      <c r="CM3" s="310"/>
      <c r="CN3" s="310"/>
      <c r="CO3" s="311"/>
      <c r="CP3" s="309" t="s">
        <v>523</v>
      </c>
      <c r="CQ3" s="310"/>
      <c r="CR3" s="310"/>
      <c r="CS3" s="310"/>
      <c r="CT3" s="310"/>
      <c r="CU3" s="310"/>
      <c r="CV3" s="311"/>
      <c r="CW3" s="309" t="s">
        <v>524</v>
      </c>
      <c r="CX3" s="310"/>
      <c r="CY3" s="310"/>
      <c r="CZ3" s="310"/>
      <c r="DA3" s="310"/>
      <c r="DB3" s="310"/>
      <c r="DC3" s="311"/>
      <c r="DD3" s="309" t="s">
        <v>523</v>
      </c>
      <c r="DE3" s="310"/>
      <c r="DF3" s="310"/>
      <c r="DG3" s="310"/>
      <c r="DH3" s="310"/>
      <c r="DI3" s="310"/>
      <c r="DJ3" s="311"/>
      <c r="DK3" s="309" t="s">
        <v>524</v>
      </c>
      <c r="DL3" s="310"/>
      <c r="DM3" s="310"/>
      <c r="DN3" s="310"/>
      <c r="DO3" s="310"/>
      <c r="DP3" s="310"/>
      <c r="DQ3" s="311"/>
      <c r="DR3" s="309" t="s">
        <v>523</v>
      </c>
      <c r="DS3" s="310"/>
      <c r="DT3" s="310"/>
      <c r="DU3" s="310"/>
      <c r="DV3" s="310"/>
      <c r="DW3" s="310"/>
      <c r="DX3" s="311"/>
      <c r="DY3" s="309" t="s">
        <v>524</v>
      </c>
      <c r="DZ3" s="310"/>
      <c r="EA3" s="310"/>
      <c r="EB3" s="310"/>
      <c r="EC3" s="310"/>
      <c r="ED3" s="310"/>
      <c r="EE3" s="311"/>
      <c r="EF3" s="309" t="s">
        <v>523</v>
      </c>
      <c r="EG3" s="310"/>
      <c r="EH3" s="310"/>
      <c r="EI3" s="311"/>
      <c r="EJ3" s="309" t="s">
        <v>524</v>
      </c>
      <c r="EK3" s="310"/>
      <c r="EL3" s="310"/>
      <c r="EM3" s="311"/>
      <c r="EN3" s="309" t="s">
        <v>523</v>
      </c>
      <c r="EO3" s="310"/>
      <c r="EP3" s="310"/>
      <c r="EQ3" s="311"/>
      <c r="ER3" s="309" t="s">
        <v>524</v>
      </c>
      <c r="ES3" s="310"/>
      <c r="ET3" s="310"/>
      <c r="EU3" s="311"/>
      <c r="EV3" s="309" t="s">
        <v>523</v>
      </c>
      <c r="EW3" s="310"/>
      <c r="EX3" s="310"/>
      <c r="EY3" s="311"/>
      <c r="EZ3" s="309" t="s">
        <v>524</v>
      </c>
      <c r="FA3" s="310"/>
      <c r="FB3" s="310"/>
      <c r="FC3" s="311"/>
      <c r="FD3" s="309" t="s">
        <v>565</v>
      </c>
      <c r="FE3" s="310"/>
      <c r="FF3" s="310"/>
      <c r="FG3" s="311"/>
      <c r="FH3" s="309" t="s">
        <v>566</v>
      </c>
      <c r="FI3" s="310"/>
      <c r="FJ3" s="310"/>
      <c r="FK3" s="311"/>
      <c r="FL3" s="309" t="s">
        <v>565</v>
      </c>
      <c r="FM3" s="310"/>
      <c r="FN3" s="310"/>
      <c r="FO3" s="311"/>
      <c r="FP3" s="309" t="s">
        <v>566</v>
      </c>
      <c r="FQ3" s="310"/>
      <c r="FR3" s="310"/>
      <c r="FS3" s="311"/>
      <c r="FT3" s="309" t="s">
        <v>565</v>
      </c>
      <c r="FU3" s="310"/>
      <c r="FV3" s="310"/>
      <c r="FW3" s="311"/>
      <c r="FX3" s="309" t="s">
        <v>566</v>
      </c>
      <c r="FY3" s="310"/>
      <c r="FZ3" s="310"/>
      <c r="GA3" s="311"/>
      <c r="GB3" s="309" t="s">
        <v>523</v>
      </c>
      <c r="GC3" s="310"/>
      <c r="GD3" s="310"/>
      <c r="GE3" s="311"/>
      <c r="GF3" s="309" t="s">
        <v>524</v>
      </c>
      <c r="GG3" s="310"/>
      <c r="GH3" s="310"/>
      <c r="GI3" s="311"/>
      <c r="GJ3" s="309" t="s">
        <v>523</v>
      </c>
      <c r="GK3" s="310"/>
      <c r="GL3" s="310"/>
      <c r="GM3" s="311"/>
      <c r="GN3" s="309" t="s">
        <v>524</v>
      </c>
      <c r="GO3" s="310"/>
      <c r="GP3" s="310"/>
      <c r="GQ3" s="311"/>
      <c r="GR3" s="309" t="s">
        <v>523</v>
      </c>
      <c r="GS3" s="310"/>
      <c r="GT3" s="310"/>
      <c r="GU3" s="311"/>
      <c r="GV3" s="309" t="s">
        <v>524</v>
      </c>
      <c r="GW3" s="310"/>
      <c r="GX3" s="310"/>
      <c r="GY3" s="311"/>
      <c r="GZ3" s="309" t="s">
        <v>523</v>
      </c>
      <c r="HA3" s="310"/>
      <c r="HB3" s="310"/>
      <c r="HC3" s="310"/>
      <c r="HD3" s="311"/>
      <c r="HE3" s="309" t="s">
        <v>524</v>
      </c>
      <c r="HF3" s="310"/>
      <c r="HG3" s="310"/>
      <c r="HH3" s="310"/>
      <c r="HI3" s="311"/>
      <c r="HJ3" s="309" t="s">
        <v>523</v>
      </c>
      <c r="HK3" s="310"/>
      <c r="HL3" s="310"/>
      <c r="HM3" s="310"/>
      <c r="HN3" s="311"/>
      <c r="HO3" s="309" t="s">
        <v>524</v>
      </c>
      <c r="HP3" s="310"/>
      <c r="HQ3" s="310"/>
      <c r="HR3" s="310"/>
      <c r="HS3" s="311"/>
      <c r="HT3" s="309" t="s">
        <v>523</v>
      </c>
      <c r="HU3" s="310"/>
      <c r="HV3" s="310"/>
      <c r="HW3" s="310"/>
      <c r="HX3" s="311"/>
      <c r="HY3" s="309" t="s">
        <v>524</v>
      </c>
      <c r="HZ3" s="310"/>
      <c r="IA3" s="310"/>
      <c r="IB3" s="310"/>
      <c r="IC3" s="311"/>
    </row>
    <row r="4" spans="1:291" s="195" customFormat="1" ht="56.25" x14ac:dyDescent="0.15">
      <c r="A4" s="312" t="s">
        <v>567</v>
      </c>
      <c r="B4" s="313"/>
      <c r="C4" s="193" t="s">
        <v>499</v>
      </c>
      <c r="D4" s="193" t="s">
        <v>568</v>
      </c>
      <c r="E4" s="193" t="s">
        <v>524</v>
      </c>
      <c r="F4" s="193" t="s">
        <v>332</v>
      </c>
      <c r="G4" s="193" t="s">
        <v>499</v>
      </c>
      <c r="H4" s="194" t="s">
        <v>569</v>
      </c>
      <c r="I4" s="194" t="s">
        <v>570</v>
      </c>
      <c r="J4" s="194" t="s">
        <v>571</v>
      </c>
      <c r="K4" s="194" t="s">
        <v>572</v>
      </c>
      <c r="L4" s="194" t="s">
        <v>573</v>
      </c>
      <c r="M4" s="193" t="s">
        <v>574</v>
      </c>
      <c r="N4" s="193" t="s">
        <v>377</v>
      </c>
      <c r="O4" s="193" t="s">
        <v>499</v>
      </c>
      <c r="P4" s="194" t="s">
        <v>575</v>
      </c>
      <c r="Q4" s="194" t="s">
        <v>576</v>
      </c>
      <c r="R4" s="193" t="s">
        <v>577</v>
      </c>
      <c r="S4" s="193" t="s">
        <v>332</v>
      </c>
      <c r="T4" s="193" t="s">
        <v>499</v>
      </c>
      <c r="U4" s="194" t="s">
        <v>578</v>
      </c>
      <c r="V4" s="194" t="s">
        <v>579</v>
      </c>
      <c r="W4" s="194" t="s">
        <v>580</v>
      </c>
      <c r="X4" s="193" t="s">
        <v>574</v>
      </c>
      <c r="Y4" s="193" t="s">
        <v>581</v>
      </c>
      <c r="Z4" s="193" t="s">
        <v>332</v>
      </c>
      <c r="AA4" s="193" t="s">
        <v>499</v>
      </c>
      <c r="AB4" s="194" t="s">
        <v>582</v>
      </c>
      <c r="AC4" s="194" t="s">
        <v>583</v>
      </c>
      <c r="AD4" s="193" t="s">
        <v>332</v>
      </c>
      <c r="AE4" s="193" t="s">
        <v>499</v>
      </c>
      <c r="AF4" s="194" t="s">
        <v>584</v>
      </c>
      <c r="AG4" s="194" t="s">
        <v>585</v>
      </c>
      <c r="AH4" s="194" t="s">
        <v>586</v>
      </c>
      <c r="AI4" s="194" t="s">
        <v>587</v>
      </c>
      <c r="AJ4" s="194" t="s">
        <v>588</v>
      </c>
      <c r="AK4" s="194" t="s">
        <v>589</v>
      </c>
      <c r="AL4" s="194" t="s">
        <v>590</v>
      </c>
      <c r="AM4" s="193" t="s">
        <v>574</v>
      </c>
      <c r="AN4" s="193" t="s">
        <v>377</v>
      </c>
      <c r="AO4" s="193" t="s">
        <v>499</v>
      </c>
      <c r="AP4" s="194" t="s">
        <v>591</v>
      </c>
      <c r="AQ4" s="194" t="s">
        <v>592</v>
      </c>
      <c r="AR4" s="194" t="s">
        <v>593</v>
      </c>
      <c r="AS4" s="194" t="s">
        <v>594</v>
      </c>
      <c r="AT4" s="194" t="s">
        <v>595</v>
      </c>
      <c r="AU4" s="194" t="s">
        <v>596</v>
      </c>
      <c r="AV4" s="194" t="s">
        <v>597</v>
      </c>
      <c r="AW4" s="194" t="s">
        <v>598</v>
      </c>
      <c r="AX4" s="193" t="s">
        <v>574</v>
      </c>
      <c r="AY4" s="193" t="s">
        <v>377</v>
      </c>
      <c r="AZ4" s="193" t="s">
        <v>499</v>
      </c>
      <c r="BA4" s="211" t="s">
        <v>599</v>
      </c>
      <c r="BB4" s="212" t="s">
        <v>600</v>
      </c>
      <c r="BC4" s="213" t="s">
        <v>601</v>
      </c>
      <c r="BD4" s="212" t="s">
        <v>602</v>
      </c>
      <c r="BE4" s="213" t="s">
        <v>331</v>
      </c>
      <c r="BF4" s="193" t="s">
        <v>332</v>
      </c>
      <c r="BG4" s="193" t="s">
        <v>499</v>
      </c>
      <c r="BH4" s="211" t="s">
        <v>599</v>
      </c>
      <c r="BI4" s="212" t="s">
        <v>600</v>
      </c>
      <c r="BJ4" s="213" t="s">
        <v>601</v>
      </c>
      <c r="BK4" s="212" t="s">
        <v>602</v>
      </c>
      <c r="BL4" s="213" t="s">
        <v>331</v>
      </c>
      <c r="BM4" s="193" t="s">
        <v>332</v>
      </c>
      <c r="BN4" s="193" t="s">
        <v>499</v>
      </c>
      <c r="BO4" s="211" t="s">
        <v>599</v>
      </c>
      <c r="BP4" s="212" t="s">
        <v>600</v>
      </c>
      <c r="BQ4" s="213" t="s">
        <v>601</v>
      </c>
      <c r="BR4" s="212" t="s">
        <v>602</v>
      </c>
      <c r="BS4" s="213" t="s">
        <v>331</v>
      </c>
      <c r="BT4" s="193" t="s">
        <v>332</v>
      </c>
      <c r="BU4" s="193" t="s">
        <v>499</v>
      </c>
      <c r="BV4" s="211" t="s">
        <v>599</v>
      </c>
      <c r="BW4" s="212" t="s">
        <v>600</v>
      </c>
      <c r="BX4" s="213" t="s">
        <v>601</v>
      </c>
      <c r="BY4" s="212" t="s">
        <v>602</v>
      </c>
      <c r="BZ4" s="213" t="s">
        <v>331</v>
      </c>
      <c r="CA4" s="193" t="s">
        <v>332</v>
      </c>
      <c r="CB4" s="193" t="s">
        <v>499</v>
      </c>
      <c r="CC4" s="211" t="s">
        <v>599</v>
      </c>
      <c r="CD4" s="212" t="s">
        <v>600</v>
      </c>
      <c r="CE4" s="213" t="s">
        <v>601</v>
      </c>
      <c r="CF4" s="212" t="s">
        <v>602</v>
      </c>
      <c r="CG4" s="213" t="s">
        <v>331</v>
      </c>
      <c r="CH4" s="193" t="s">
        <v>332</v>
      </c>
      <c r="CI4" s="193" t="s">
        <v>499</v>
      </c>
      <c r="CJ4" s="211" t="s">
        <v>599</v>
      </c>
      <c r="CK4" s="212" t="s">
        <v>600</v>
      </c>
      <c r="CL4" s="213" t="s">
        <v>601</v>
      </c>
      <c r="CM4" s="212" t="s">
        <v>602</v>
      </c>
      <c r="CN4" s="213" t="s">
        <v>331</v>
      </c>
      <c r="CO4" s="193" t="s">
        <v>332</v>
      </c>
      <c r="CP4" s="193" t="s">
        <v>499</v>
      </c>
      <c r="CQ4" s="211" t="s">
        <v>599</v>
      </c>
      <c r="CR4" s="212" t="s">
        <v>600</v>
      </c>
      <c r="CS4" s="213" t="s">
        <v>601</v>
      </c>
      <c r="CT4" s="212" t="s">
        <v>602</v>
      </c>
      <c r="CU4" s="213" t="s">
        <v>331</v>
      </c>
      <c r="CV4" s="193" t="s">
        <v>332</v>
      </c>
      <c r="CW4" s="193" t="s">
        <v>499</v>
      </c>
      <c r="CX4" s="211" t="s">
        <v>599</v>
      </c>
      <c r="CY4" s="212" t="s">
        <v>600</v>
      </c>
      <c r="CZ4" s="213" t="s">
        <v>601</v>
      </c>
      <c r="DA4" s="212" t="s">
        <v>602</v>
      </c>
      <c r="DB4" s="213" t="s">
        <v>331</v>
      </c>
      <c r="DC4" s="193" t="s">
        <v>332</v>
      </c>
      <c r="DD4" s="193" t="s">
        <v>499</v>
      </c>
      <c r="DE4" s="211" t="s">
        <v>599</v>
      </c>
      <c r="DF4" s="212" t="s">
        <v>600</v>
      </c>
      <c r="DG4" s="213" t="s">
        <v>601</v>
      </c>
      <c r="DH4" s="212" t="s">
        <v>602</v>
      </c>
      <c r="DI4" s="213" t="s">
        <v>331</v>
      </c>
      <c r="DJ4" s="193" t="s">
        <v>332</v>
      </c>
      <c r="DK4" s="193" t="s">
        <v>499</v>
      </c>
      <c r="DL4" s="211" t="s">
        <v>599</v>
      </c>
      <c r="DM4" s="212" t="s">
        <v>600</v>
      </c>
      <c r="DN4" s="213" t="s">
        <v>601</v>
      </c>
      <c r="DO4" s="212" t="s">
        <v>602</v>
      </c>
      <c r="DP4" s="213" t="s">
        <v>331</v>
      </c>
      <c r="DQ4" s="193" t="s">
        <v>332</v>
      </c>
      <c r="DR4" s="193" t="s">
        <v>499</v>
      </c>
      <c r="DS4" s="211" t="s">
        <v>599</v>
      </c>
      <c r="DT4" s="212" t="s">
        <v>600</v>
      </c>
      <c r="DU4" s="213" t="s">
        <v>601</v>
      </c>
      <c r="DV4" s="212" t="s">
        <v>602</v>
      </c>
      <c r="DW4" s="213" t="s">
        <v>331</v>
      </c>
      <c r="DX4" s="193" t="s">
        <v>332</v>
      </c>
      <c r="DY4" s="193" t="s">
        <v>499</v>
      </c>
      <c r="DZ4" s="211" t="s">
        <v>599</v>
      </c>
      <c r="EA4" s="212" t="s">
        <v>600</v>
      </c>
      <c r="EB4" s="213" t="s">
        <v>601</v>
      </c>
      <c r="EC4" s="212" t="s">
        <v>602</v>
      </c>
      <c r="ED4" s="213" t="s">
        <v>331</v>
      </c>
      <c r="EE4" s="193" t="s">
        <v>332</v>
      </c>
      <c r="EF4" s="193" t="s">
        <v>499</v>
      </c>
      <c r="EG4" s="194" t="s">
        <v>603</v>
      </c>
      <c r="EH4" s="193" t="s">
        <v>604</v>
      </c>
      <c r="EI4" s="193" t="s">
        <v>332</v>
      </c>
      <c r="EJ4" s="193" t="s">
        <v>499</v>
      </c>
      <c r="EK4" s="194" t="s">
        <v>603</v>
      </c>
      <c r="EL4" s="193" t="s">
        <v>604</v>
      </c>
      <c r="EM4" s="193" t="s">
        <v>332</v>
      </c>
      <c r="EN4" s="193" t="s">
        <v>499</v>
      </c>
      <c r="EO4" s="194" t="s">
        <v>526</v>
      </c>
      <c r="EP4" s="194" t="s">
        <v>527</v>
      </c>
      <c r="EQ4" s="193" t="s">
        <v>332</v>
      </c>
      <c r="ER4" s="193" t="s">
        <v>499</v>
      </c>
      <c r="ES4" s="194" t="s">
        <v>526</v>
      </c>
      <c r="ET4" s="194" t="s">
        <v>527</v>
      </c>
      <c r="EU4" s="193" t="s">
        <v>332</v>
      </c>
      <c r="EV4" s="193" t="s">
        <v>499</v>
      </c>
      <c r="EW4" s="194" t="s">
        <v>603</v>
      </c>
      <c r="EX4" s="193" t="s">
        <v>604</v>
      </c>
      <c r="EY4" s="193" t="s">
        <v>377</v>
      </c>
      <c r="EZ4" s="193" t="s">
        <v>499</v>
      </c>
      <c r="FA4" s="194" t="s">
        <v>603</v>
      </c>
      <c r="FB4" s="193" t="s">
        <v>604</v>
      </c>
      <c r="FC4" s="193" t="s">
        <v>332</v>
      </c>
      <c r="FD4" s="193" t="s">
        <v>499</v>
      </c>
      <c r="FE4" s="194" t="s">
        <v>605</v>
      </c>
      <c r="FF4" s="194" t="s">
        <v>606</v>
      </c>
      <c r="FG4" s="193" t="s">
        <v>332</v>
      </c>
      <c r="FH4" s="193" t="s">
        <v>499</v>
      </c>
      <c r="FI4" s="194" t="s">
        <v>607</v>
      </c>
      <c r="FJ4" s="194" t="s">
        <v>608</v>
      </c>
      <c r="FK4" s="194" t="s">
        <v>483</v>
      </c>
      <c r="FL4" s="193" t="s">
        <v>499</v>
      </c>
      <c r="FM4" s="194" t="s">
        <v>605</v>
      </c>
      <c r="FN4" s="194" t="s">
        <v>606</v>
      </c>
      <c r="FO4" s="193" t="s">
        <v>332</v>
      </c>
      <c r="FP4" s="193" t="s">
        <v>499</v>
      </c>
      <c r="FQ4" s="194" t="s">
        <v>607</v>
      </c>
      <c r="FR4" s="194" t="s">
        <v>608</v>
      </c>
      <c r="FS4" s="194" t="s">
        <v>483</v>
      </c>
      <c r="FT4" s="193" t="s">
        <v>499</v>
      </c>
      <c r="FU4" s="194" t="s">
        <v>605</v>
      </c>
      <c r="FV4" s="194" t="s">
        <v>606</v>
      </c>
      <c r="FW4" s="193" t="s">
        <v>332</v>
      </c>
      <c r="FX4" s="193" t="s">
        <v>499</v>
      </c>
      <c r="FY4" s="194" t="s">
        <v>607</v>
      </c>
      <c r="FZ4" s="194" t="s">
        <v>608</v>
      </c>
      <c r="GA4" s="194" t="s">
        <v>483</v>
      </c>
      <c r="GB4" s="193" t="s">
        <v>499</v>
      </c>
      <c r="GC4" s="194" t="s">
        <v>526</v>
      </c>
      <c r="GD4" s="193" t="s">
        <v>527</v>
      </c>
      <c r="GE4" s="193" t="s">
        <v>377</v>
      </c>
      <c r="GF4" s="193" t="s">
        <v>499</v>
      </c>
      <c r="GG4" s="194" t="s">
        <v>526</v>
      </c>
      <c r="GH4" s="193" t="s">
        <v>527</v>
      </c>
      <c r="GI4" s="193" t="s">
        <v>377</v>
      </c>
      <c r="GJ4" s="193" t="s">
        <v>499</v>
      </c>
      <c r="GK4" s="194" t="s">
        <v>526</v>
      </c>
      <c r="GL4" s="193" t="s">
        <v>527</v>
      </c>
      <c r="GM4" s="193" t="s">
        <v>377</v>
      </c>
      <c r="GN4" s="193" t="s">
        <v>499</v>
      </c>
      <c r="GO4" s="194" t="s">
        <v>526</v>
      </c>
      <c r="GP4" s="193" t="s">
        <v>527</v>
      </c>
      <c r="GQ4" s="193" t="s">
        <v>377</v>
      </c>
      <c r="GR4" s="193" t="s">
        <v>499</v>
      </c>
      <c r="GS4" s="194" t="s">
        <v>526</v>
      </c>
      <c r="GT4" s="193" t="s">
        <v>527</v>
      </c>
      <c r="GU4" s="193" t="s">
        <v>377</v>
      </c>
      <c r="GV4" s="193" t="s">
        <v>499</v>
      </c>
      <c r="GW4" s="194" t="s">
        <v>526</v>
      </c>
      <c r="GX4" s="193" t="s">
        <v>527</v>
      </c>
      <c r="GY4" s="193" t="s">
        <v>377</v>
      </c>
      <c r="GZ4" s="193" t="s">
        <v>499</v>
      </c>
      <c r="HA4" s="194" t="s">
        <v>609</v>
      </c>
      <c r="HB4" s="194" t="s">
        <v>610</v>
      </c>
      <c r="HC4" s="194" t="s">
        <v>611</v>
      </c>
      <c r="HD4" s="193" t="s">
        <v>332</v>
      </c>
      <c r="HE4" s="193" t="s">
        <v>499</v>
      </c>
      <c r="HF4" s="194" t="s">
        <v>609</v>
      </c>
      <c r="HG4" s="194" t="s">
        <v>610</v>
      </c>
      <c r="HH4" s="194" t="s">
        <v>611</v>
      </c>
      <c r="HI4" s="193" t="s">
        <v>332</v>
      </c>
      <c r="HJ4" s="193" t="s">
        <v>499</v>
      </c>
      <c r="HK4" s="194" t="s">
        <v>609</v>
      </c>
      <c r="HL4" s="194" t="s">
        <v>610</v>
      </c>
      <c r="HM4" s="194" t="s">
        <v>611</v>
      </c>
      <c r="HN4" s="193" t="s">
        <v>332</v>
      </c>
      <c r="HO4" s="193" t="s">
        <v>499</v>
      </c>
      <c r="HP4" s="194" t="s">
        <v>609</v>
      </c>
      <c r="HQ4" s="194" t="s">
        <v>610</v>
      </c>
      <c r="HR4" s="194" t="s">
        <v>611</v>
      </c>
      <c r="HS4" s="193" t="s">
        <v>332</v>
      </c>
      <c r="HT4" s="193" t="s">
        <v>499</v>
      </c>
      <c r="HU4" s="194" t="s">
        <v>609</v>
      </c>
      <c r="HV4" s="194" t="s">
        <v>610</v>
      </c>
      <c r="HW4" s="194" t="s">
        <v>611</v>
      </c>
      <c r="HX4" s="193" t="s">
        <v>332</v>
      </c>
      <c r="HY4" s="193" t="s">
        <v>499</v>
      </c>
      <c r="HZ4" s="194" t="s">
        <v>609</v>
      </c>
      <c r="IA4" s="194" t="s">
        <v>610</v>
      </c>
      <c r="IB4" s="194" t="s">
        <v>611</v>
      </c>
      <c r="IC4" s="193" t="s">
        <v>332</v>
      </c>
      <c r="ID4" s="193" t="s">
        <v>499</v>
      </c>
      <c r="IE4" s="194" t="s">
        <v>612</v>
      </c>
      <c r="IF4" s="194" t="s">
        <v>613</v>
      </c>
      <c r="IG4" s="194" t="s">
        <v>614</v>
      </c>
      <c r="IH4" s="194" t="s">
        <v>615</v>
      </c>
      <c r="II4" s="193" t="s">
        <v>377</v>
      </c>
      <c r="IJ4" s="193" t="s">
        <v>499</v>
      </c>
      <c r="IK4" s="194" t="s">
        <v>612</v>
      </c>
      <c r="IL4" s="194" t="s">
        <v>613</v>
      </c>
      <c r="IM4" s="194" t="s">
        <v>614</v>
      </c>
      <c r="IN4" s="194" t="s">
        <v>615</v>
      </c>
      <c r="IO4" s="193" t="s">
        <v>377</v>
      </c>
      <c r="IP4" s="193" t="s">
        <v>499</v>
      </c>
      <c r="IQ4" s="194" t="s">
        <v>612</v>
      </c>
      <c r="IR4" s="194" t="s">
        <v>613</v>
      </c>
      <c r="IS4" s="194" t="s">
        <v>614</v>
      </c>
      <c r="IT4" s="194" t="s">
        <v>615</v>
      </c>
      <c r="IU4" s="193" t="s">
        <v>377</v>
      </c>
      <c r="IV4" s="193" t="s">
        <v>499</v>
      </c>
      <c r="IW4" s="194" t="s">
        <v>612</v>
      </c>
      <c r="IX4" s="194" t="s">
        <v>613</v>
      </c>
      <c r="IY4" s="194" t="s">
        <v>614</v>
      </c>
      <c r="IZ4" s="194" t="s">
        <v>615</v>
      </c>
      <c r="JA4" s="193" t="s">
        <v>377</v>
      </c>
      <c r="JB4" s="193" t="s">
        <v>499</v>
      </c>
      <c r="JC4" s="194" t="s">
        <v>612</v>
      </c>
      <c r="JD4" s="194" t="s">
        <v>613</v>
      </c>
      <c r="JE4" s="194" t="s">
        <v>614</v>
      </c>
      <c r="JF4" s="194" t="s">
        <v>615</v>
      </c>
      <c r="JG4" s="193" t="s">
        <v>377</v>
      </c>
      <c r="JH4" s="193" t="s">
        <v>499</v>
      </c>
      <c r="JI4" s="194" t="s">
        <v>612</v>
      </c>
      <c r="JJ4" s="194" t="s">
        <v>613</v>
      </c>
      <c r="JK4" s="194" t="s">
        <v>614</v>
      </c>
      <c r="JL4" s="194" t="s">
        <v>615</v>
      </c>
      <c r="JM4" s="193" t="s">
        <v>377</v>
      </c>
      <c r="JN4" s="193" t="s">
        <v>499</v>
      </c>
      <c r="JO4" s="194" t="s">
        <v>612</v>
      </c>
      <c r="JP4" s="194" t="s">
        <v>613</v>
      </c>
      <c r="JQ4" s="194" t="s">
        <v>614</v>
      </c>
      <c r="JR4" s="194" t="s">
        <v>615</v>
      </c>
      <c r="JS4" s="193" t="s">
        <v>377</v>
      </c>
      <c r="JT4" s="193" t="s">
        <v>499</v>
      </c>
      <c r="JU4" s="194" t="s">
        <v>612</v>
      </c>
      <c r="JV4" s="194" t="s">
        <v>613</v>
      </c>
      <c r="JW4" s="194" t="s">
        <v>614</v>
      </c>
      <c r="JX4" s="194" t="s">
        <v>615</v>
      </c>
      <c r="JY4" s="193" t="s">
        <v>377</v>
      </c>
      <c r="JZ4" s="193" t="s">
        <v>499</v>
      </c>
      <c r="KA4" s="194" t="s">
        <v>612</v>
      </c>
      <c r="KB4" s="194" t="s">
        <v>613</v>
      </c>
      <c r="KC4" s="194" t="s">
        <v>614</v>
      </c>
      <c r="KD4" s="194" t="s">
        <v>615</v>
      </c>
      <c r="KE4" s="193" t="s">
        <v>377</v>
      </c>
    </row>
    <row r="5" spans="1:291" ht="15" customHeight="1" x14ac:dyDescent="0.15">
      <c r="A5" s="196" t="s">
        <v>504</v>
      </c>
      <c r="B5" s="197"/>
      <c r="C5" s="127">
        <f t="shared" ref="C5:BN5" si="0">C18</f>
        <v>432</v>
      </c>
      <c r="D5" s="127">
        <f t="shared" si="0"/>
        <v>195</v>
      </c>
      <c r="E5" s="127">
        <f t="shared" si="0"/>
        <v>227</v>
      </c>
      <c r="F5" s="127">
        <f t="shared" si="0"/>
        <v>10</v>
      </c>
      <c r="G5" s="127">
        <f t="shared" si="0"/>
        <v>432</v>
      </c>
      <c r="H5" s="127">
        <f t="shared" si="0"/>
        <v>225</v>
      </c>
      <c r="I5" s="127">
        <f t="shared" si="0"/>
        <v>111</v>
      </c>
      <c r="J5" s="127">
        <f t="shared" si="0"/>
        <v>6</v>
      </c>
      <c r="K5" s="127">
        <f t="shared" si="0"/>
        <v>24</v>
      </c>
      <c r="L5" s="127">
        <f t="shared" si="0"/>
        <v>8</v>
      </c>
      <c r="M5" s="127">
        <f t="shared" si="0"/>
        <v>53</v>
      </c>
      <c r="N5" s="127">
        <f t="shared" si="0"/>
        <v>5</v>
      </c>
      <c r="O5" s="127">
        <f t="shared" si="0"/>
        <v>432</v>
      </c>
      <c r="P5" s="127">
        <f t="shared" si="0"/>
        <v>288</v>
      </c>
      <c r="Q5" s="127">
        <f t="shared" si="0"/>
        <v>105</v>
      </c>
      <c r="R5" s="127">
        <f t="shared" si="0"/>
        <v>34</v>
      </c>
      <c r="S5" s="127">
        <f t="shared" si="0"/>
        <v>5</v>
      </c>
      <c r="T5" s="127">
        <f t="shared" si="0"/>
        <v>432</v>
      </c>
      <c r="U5" s="127">
        <f t="shared" si="0"/>
        <v>244</v>
      </c>
      <c r="V5" s="127">
        <f t="shared" si="0"/>
        <v>68</v>
      </c>
      <c r="W5" s="127">
        <f t="shared" si="0"/>
        <v>87</v>
      </c>
      <c r="X5" s="127">
        <f t="shared" si="0"/>
        <v>30</v>
      </c>
      <c r="Y5" s="127">
        <f t="shared" si="0"/>
        <v>0</v>
      </c>
      <c r="Z5" s="127">
        <f t="shared" si="0"/>
        <v>3</v>
      </c>
      <c r="AA5" s="127">
        <f t="shared" si="0"/>
        <v>432</v>
      </c>
      <c r="AB5" s="127">
        <f t="shared" si="0"/>
        <v>264</v>
      </c>
      <c r="AC5" s="127">
        <f t="shared" si="0"/>
        <v>137</v>
      </c>
      <c r="AD5" s="127">
        <f t="shared" si="0"/>
        <v>31</v>
      </c>
      <c r="AE5" s="127">
        <f t="shared" si="0"/>
        <v>432</v>
      </c>
      <c r="AF5" s="127">
        <f t="shared" si="0"/>
        <v>54</v>
      </c>
      <c r="AG5" s="127">
        <f t="shared" si="0"/>
        <v>157</v>
      </c>
      <c r="AH5" s="127">
        <f t="shared" si="0"/>
        <v>79</v>
      </c>
      <c r="AI5" s="127">
        <f t="shared" si="0"/>
        <v>20</v>
      </c>
      <c r="AJ5" s="127">
        <f t="shared" si="0"/>
        <v>122</v>
      </c>
      <c r="AK5" s="127">
        <f t="shared" si="0"/>
        <v>15</v>
      </c>
      <c r="AL5" s="127">
        <f t="shared" si="0"/>
        <v>2</v>
      </c>
      <c r="AM5" s="127">
        <f t="shared" si="0"/>
        <v>44</v>
      </c>
      <c r="AN5" s="127">
        <f t="shared" si="0"/>
        <v>13</v>
      </c>
      <c r="AO5" s="127">
        <f t="shared" si="0"/>
        <v>432</v>
      </c>
      <c r="AP5" s="127">
        <f t="shared" si="0"/>
        <v>210</v>
      </c>
      <c r="AQ5" s="127">
        <f t="shared" si="0"/>
        <v>163</v>
      </c>
      <c r="AR5" s="127">
        <f t="shared" si="0"/>
        <v>113</v>
      </c>
      <c r="AS5" s="127">
        <f t="shared" si="0"/>
        <v>102</v>
      </c>
      <c r="AT5" s="127">
        <f t="shared" si="0"/>
        <v>157</v>
      </c>
      <c r="AU5" s="127">
        <f t="shared" si="0"/>
        <v>60</v>
      </c>
      <c r="AV5" s="127">
        <f t="shared" si="0"/>
        <v>127</v>
      </c>
      <c r="AW5" s="127">
        <f t="shared" si="0"/>
        <v>157</v>
      </c>
      <c r="AX5" s="127">
        <f t="shared" si="0"/>
        <v>30</v>
      </c>
      <c r="AY5" s="127">
        <f t="shared" si="0"/>
        <v>13</v>
      </c>
      <c r="AZ5" s="127">
        <f t="shared" si="0"/>
        <v>195</v>
      </c>
      <c r="BA5" s="127">
        <f t="shared" si="0"/>
        <v>52</v>
      </c>
      <c r="BB5" s="127">
        <f t="shared" si="0"/>
        <v>126</v>
      </c>
      <c r="BC5" s="127">
        <f t="shared" si="0"/>
        <v>9</v>
      </c>
      <c r="BD5" s="127">
        <f t="shared" si="0"/>
        <v>0</v>
      </c>
      <c r="BE5" s="127">
        <f t="shared" si="0"/>
        <v>4</v>
      </c>
      <c r="BF5" s="127">
        <f t="shared" si="0"/>
        <v>4</v>
      </c>
      <c r="BG5" s="127">
        <f t="shared" si="0"/>
        <v>227</v>
      </c>
      <c r="BH5" s="127">
        <f t="shared" si="0"/>
        <v>106</v>
      </c>
      <c r="BI5" s="127">
        <f t="shared" si="0"/>
        <v>88</v>
      </c>
      <c r="BJ5" s="127">
        <f t="shared" si="0"/>
        <v>2</v>
      </c>
      <c r="BK5" s="127">
        <f t="shared" si="0"/>
        <v>0</v>
      </c>
      <c r="BL5" s="127">
        <f t="shared" si="0"/>
        <v>0</v>
      </c>
      <c r="BM5" s="127">
        <f t="shared" si="0"/>
        <v>31</v>
      </c>
      <c r="BN5" s="127">
        <f t="shared" si="0"/>
        <v>195</v>
      </c>
      <c r="BO5" s="127">
        <f t="shared" ref="BO5:DZ5" si="1">BO18</f>
        <v>62</v>
      </c>
      <c r="BP5" s="127">
        <f t="shared" si="1"/>
        <v>121</v>
      </c>
      <c r="BQ5" s="127">
        <f t="shared" si="1"/>
        <v>7</v>
      </c>
      <c r="BR5" s="127">
        <f t="shared" si="1"/>
        <v>1</v>
      </c>
      <c r="BS5" s="127">
        <f t="shared" si="1"/>
        <v>2</v>
      </c>
      <c r="BT5" s="127">
        <f t="shared" si="1"/>
        <v>2</v>
      </c>
      <c r="BU5" s="127">
        <f t="shared" si="1"/>
        <v>227</v>
      </c>
      <c r="BV5" s="127">
        <f t="shared" si="1"/>
        <v>99</v>
      </c>
      <c r="BW5" s="127">
        <f t="shared" si="1"/>
        <v>95</v>
      </c>
      <c r="BX5" s="127">
        <f t="shared" si="1"/>
        <v>4</v>
      </c>
      <c r="BY5" s="127">
        <f t="shared" si="1"/>
        <v>1</v>
      </c>
      <c r="BZ5" s="127">
        <f t="shared" si="1"/>
        <v>1</v>
      </c>
      <c r="CA5" s="127">
        <f t="shared" si="1"/>
        <v>27</v>
      </c>
      <c r="CB5" s="127">
        <f t="shared" si="1"/>
        <v>195</v>
      </c>
      <c r="CC5" s="127">
        <f t="shared" si="1"/>
        <v>53</v>
      </c>
      <c r="CD5" s="127">
        <f t="shared" si="1"/>
        <v>92</v>
      </c>
      <c r="CE5" s="127">
        <f t="shared" si="1"/>
        <v>34</v>
      </c>
      <c r="CF5" s="127">
        <f t="shared" si="1"/>
        <v>9</v>
      </c>
      <c r="CG5" s="127">
        <f t="shared" si="1"/>
        <v>5</v>
      </c>
      <c r="CH5" s="127">
        <f t="shared" si="1"/>
        <v>2</v>
      </c>
      <c r="CI5" s="127">
        <f t="shared" si="1"/>
        <v>227</v>
      </c>
      <c r="CJ5" s="127">
        <f t="shared" si="1"/>
        <v>88</v>
      </c>
      <c r="CK5" s="127">
        <f t="shared" si="1"/>
        <v>90</v>
      </c>
      <c r="CL5" s="127">
        <f t="shared" si="1"/>
        <v>11</v>
      </c>
      <c r="CM5" s="127">
        <f t="shared" si="1"/>
        <v>2</v>
      </c>
      <c r="CN5" s="127">
        <f t="shared" si="1"/>
        <v>8</v>
      </c>
      <c r="CO5" s="127">
        <f t="shared" si="1"/>
        <v>28</v>
      </c>
      <c r="CP5" s="127">
        <f t="shared" si="1"/>
        <v>195</v>
      </c>
      <c r="CQ5" s="127">
        <f t="shared" si="1"/>
        <v>39</v>
      </c>
      <c r="CR5" s="127">
        <f t="shared" si="1"/>
        <v>109</v>
      </c>
      <c r="CS5" s="127">
        <f t="shared" si="1"/>
        <v>13</v>
      </c>
      <c r="CT5" s="127">
        <f t="shared" si="1"/>
        <v>2</v>
      </c>
      <c r="CU5" s="127">
        <f t="shared" si="1"/>
        <v>25</v>
      </c>
      <c r="CV5" s="127">
        <f t="shared" si="1"/>
        <v>7</v>
      </c>
      <c r="CW5" s="127">
        <f t="shared" si="1"/>
        <v>227</v>
      </c>
      <c r="CX5" s="127">
        <f t="shared" si="1"/>
        <v>73</v>
      </c>
      <c r="CY5" s="127">
        <f t="shared" si="1"/>
        <v>109</v>
      </c>
      <c r="CZ5" s="127">
        <f t="shared" si="1"/>
        <v>14</v>
      </c>
      <c r="DA5" s="127">
        <f t="shared" si="1"/>
        <v>1</v>
      </c>
      <c r="DB5" s="127">
        <f t="shared" si="1"/>
        <v>1</v>
      </c>
      <c r="DC5" s="127">
        <f t="shared" si="1"/>
        <v>29</v>
      </c>
      <c r="DD5" s="127">
        <f t="shared" si="1"/>
        <v>195</v>
      </c>
      <c r="DE5" s="127">
        <f t="shared" si="1"/>
        <v>79</v>
      </c>
      <c r="DF5" s="127">
        <f t="shared" si="1"/>
        <v>102</v>
      </c>
      <c r="DG5" s="127">
        <f t="shared" si="1"/>
        <v>9</v>
      </c>
      <c r="DH5" s="127">
        <f t="shared" si="1"/>
        <v>0</v>
      </c>
      <c r="DI5" s="127">
        <f t="shared" si="1"/>
        <v>3</v>
      </c>
      <c r="DJ5" s="127">
        <f t="shared" si="1"/>
        <v>2</v>
      </c>
      <c r="DK5" s="127">
        <f t="shared" si="1"/>
        <v>227</v>
      </c>
      <c r="DL5" s="127">
        <f t="shared" si="1"/>
        <v>105</v>
      </c>
      <c r="DM5" s="127">
        <f t="shared" si="1"/>
        <v>85</v>
      </c>
      <c r="DN5" s="127">
        <f t="shared" si="1"/>
        <v>8</v>
      </c>
      <c r="DO5" s="127">
        <f t="shared" si="1"/>
        <v>0</v>
      </c>
      <c r="DP5" s="127">
        <f t="shared" si="1"/>
        <v>1</v>
      </c>
      <c r="DQ5" s="127">
        <f t="shared" si="1"/>
        <v>28</v>
      </c>
      <c r="DR5" s="127">
        <f t="shared" si="1"/>
        <v>195</v>
      </c>
      <c r="DS5" s="127">
        <f t="shared" si="1"/>
        <v>73</v>
      </c>
      <c r="DT5" s="127">
        <f t="shared" si="1"/>
        <v>106</v>
      </c>
      <c r="DU5" s="127">
        <f t="shared" si="1"/>
        <v>6</v>
      </c>
      <c r="DV5" s="127">
        <f t="shared" si="1"/>
        <v>0</v>
      </c>
      <c r="DW5" s="127">
        <f t="shared" si="1"/>
        <v>7</v>
      </c>
      <c r="DX5" s="127">
        <f t="shared" si="1"/>
        <v>3</v>
      </c>
      <c r="DY5" s="127">
        <f t="shared" si="1"/>
        <v>227</v>
      </c>
      <c r="DZ5" s="127">
        <f t="shared" si="1"/>
        <v>113</v>
      </c>
      <c r="EA5" s="127">
        <f t="shared" ref="EA5:EQ5" si="2">EA18</f>
        <v>80</v>
      </c>
      <c r="EB5" s="127">
        <f t="shared" si="2"/>
        <v>5</v>
      </c>
      <c r="EC5" s="127">
        <f t="shared" si="2"/>
        <v>0</v>
      </c>
      <c r="ED5" s="127">
        <f t="shared" si="2"/>
        <v>2</v>
      </c>
      <c r="EE5" s="127">
        <f t="shared" si="2"/>
        <v>27</v>
      </c>
      <c r="EF5" s="127">
        <f t="shared" si="2"/>
        <v>195</v>
      </c>
      <c r="EG5" s="127">
        <f t="shared" si="2"/>
        <v>125</v>
      </c>
      <c r="EH5" s="127">
        <f t="shared" si="2"/>
        <v>67</v>
      </c>
      <c r="EI5" s="127">
        <f t="shared" si="2"/>
        <v>3</v>
      </c>
      <c r="EJ5" s="127">
        <f t="shared" si="2"/>
        <v>227</v>
      </c>
      <c r="EK5" s="127">
        <f t="shared" si="2"/>
        <v>185</v>
      </c>
      <c r="EL5" s="127">
        <f t="shared" si="2"/>
        <v>40</v>
      </c>
      <c r="EM5" s="127">
        <f t="shared" si="2"/>
        <v>2</v>
      </c>
      <c r="EN5" s="127">
        <f t="shared" si="2"/>
        <v>195</v>
      </c>
      <c r="EO5" s="127">
        <f t="shared" si="2"/>
        <v>184</v>
      </c>
      <c r="EP5" s="127">
        <f t="shared" si="2"/>
        <v>5</v>
      </c>
      <c r="EQ5" s="127">
        <f t="shared" si="2"/>
        <v>6</v>
      </c>
      <c r="ER5" s="127">
        <f>ER18</f>
        <v>227</v>
      </c>
      <c r="ES5" s="127">
        <f>ES18</f>
        <v>211</v>
      </c>
      <c r="ET5" s="127">
        <f>ET18</f>
        <v>10</v>
      </c>
      <c r="EU5" s="127">
        <f>EU18</f>
        <v>6</v>
      </c>
      <c r="EV5" s="127">
        <f t="shared" ref="EV5:FC5" si="3">EV18</f>
        <v>195</v>
      </c>
      <c r="EW5" s="127">
        <f t="shared" si="3"/>
        <v>122</v>
      </c>
      <c r="EX5" s="127">
        <f t="shared" si="3"/>
        <v>69</v>
      </c>
      <c r="EY5" s="127">
        <f t="shared" si="3"/>
        <v>4</v>
      </c>
      <c r="EZ5" s="127">
        <f t="shared" si="3"/>
        <v>227</v>
      </c>
      <c r="FA5" s="127">
        <f t="shared" si="3"/>
        <v>189</v>
      </c>
      <c r="FB5" s="127">
        <f t="shared" si="3"/>
        <v>35</v>
      </c>
      <c r="FC5" s="127">
        <f t="shared" si="3"/>
        <v>3</v>
      </c>
      <c r="FD5" s="127">
        <f>FD18</f>
        <v>432</v>
      </c>
      <c r="FE5" s="127">
        <f>FE18</f>
        <v>132</v>
      </c>
      <c r="FF5" s="127">
        <f>FF18</f>
        <v>205</v>
      </c>
      <c r="FG5" s="127">
        <f>FG18</f>
        <v>95</v>
      </c>
      <c r="FH5" s="127">
        <f t="shared" ref="FH5:GQ5" si="4">FH18</f>
        <v>432</v>
      </c>
      <c r="FI5" s="127">
        <f t="shared" si="4"/>
        <v>250</v>
      </c>
      <c r="FJ5" s="127">
        <f t="shared" si="4"/>
        <v>64</v>
      </c>
      <c r="FK5" s="127">
        <f t="shared" si="4"/>
        <v>118</v>
      </c>
      <c r="FL5" s="127">
        <f t="shared" si="4"/>
        <v>432</v>
      </c>
      <c r="FM5" s="127">
        <f t="shared" si="4"/>
        <v>23</v>
      </c>
      <c r="FN5" s="127">
        <f t="shared" si="4"/>
        <v>233</v>
      </c>
      <c r="FO5" s="127">
        <f t="shared" si="4"/>
        <v>176</v>
      </c>
      <c r="FP5" s="127">
        <f t="shared" si="4"/>
        <v>432</v>
      </c>
      <c r="FQ5" s="127">
        <f t="shared" si="4"/>
        <v>38</v>
      </c>
      <c r="FR5" s="127">
        <f t="shared" si="4"/>
        <v>180</v>
      </c>
      <c r="FS5" s="127">
        <f t="shared" si="4"/>
        <v>214</v>
      </c>
      <c r="FT5" s="127">
        <f t="shared" si="4"/>
        <v>432</v>
      </c>
      <c r="FU5" s="127">
        <f t="shared" si="4"/>
        <v>162</v>
      </c>
      <c r="FV5" s="127">
        <f t="shared" si="4"/>
        <v>169</v>
      </c>
      <c r="FW5" s="127">
        <f t="shared" si="4"/>
        <v>101</v>
      </c>
      <c r="FX5" s="127">
        <f t="shared" si="4"/>
        <v>432</v>
      </c>
      <c r="FY5" s="127">
        <f t="shared" si="4"/>
        <v>236</v>
      </c>
      <c r="FZ5" s="127">
        <f t="shared" si="4"/>
        <v>72</v>
      </c>
      <c r="GA5" s="127">
        <f t="shared" si="4"/>
        <v>124</v>
      </c>
      <c r="GB5" s="127">
        <f t="shared" si="4"/>
        <v>118</v>
      </c>
      <c r="GC5" s="127">
        <f t="shared" si="4"/>
        <v>114</v>
      </c>
      <c r="GD5" s="127">
        <f t="shared" si="4"/>
        <v>1</v>
      </c>
      <c r="GE5" s="127">
        <f t="shared" si="4"/>
        <v>3</v>
      </c>
      <c r="GF5" s="127">
        <f t="shared" si="4"/>
        <v>125</v>
      </c>
      <c r="GG5" s="127">
        <f t="shared" si="4"/>
        <v>119</v>
      </c>
      <c r="GH5" s="127">
        <f t="shared" si="4"/>
        <v>1</v>
      </c>
      <c r="GI5" s="127">
        <f t="shared" si="4"/>
        <v>5</v>
      </c>
      <c r="GJ5" s="127">
        <f t="shared" si="4"/>
        <v>20</v>
      </c>
      <c r="GK5" s="127">
        <f t="shared" si="4"/>
        <v>18</v>
      </c>
      <c r="GL5" s="127">
        <f t="shared" si="4"/>
        <v>1</v>
      </c>
      <c r="GM5" s="127">
        <f t="shared" si="4"/>
        <v>1</v>
      </c>
      <c r="GN5" s="127">
        <f t="shared" si="4"/>
        <v>17</v>
      </c>
      <c r="GO5" s="127">
        <f t="shared" si="4"/>
        <v>16</v>
      </c>
      <c r="GP5" s="127">
        <f t="shared" si="4"/>
        <v>0</v>
      </c>
      <c r="GQ5" s="127">
        <f t="shared" si="4"/>
        <v>1</v>
      </c>
      <c r="GR5" s="127">
        <f>GR18</f>
        <v>97</v>
      </c>
      <c r="GS5" s="127">
        <f>GS18</f>
        <v>90</v>
      </c>
      <c r="GT5" s="127">
        <f>GT18</f>
        <v>1</v>
      </c>
      <c r="GU5" s="127">
        <f>GU18</f>
        <v>6</v>
      </c>
      <c r="GV5" s="127">
        <f t="shared" ref="GV5:GY5" si="5">GV18</f>
        <v>134</v>
      </c>
      <c r="GW5" s="127">
        <f t="shared" si="5"/>
        <v>120</v>
      </c>
      <c r="GX5" s="127">
        <f t="shared" si="5"/>
        <v>3</v>
      </c>
      <c r="GY5" s="127">
        <f t="shared" si="5"/>
        <v>11</v>
      </c>
      <c r="GZ5" s="127">
        <f>GZ18</f>
        <v>195</v>
      </c>
      <c r="HA5" s="127">
        <f>HA18</f>
        <v>2</v>
      </c>
      <c r="HB5" s="127">
        <f>HB18</f>
        <v>130</v>
      </c>
      <c r="HC5" s="127">
        <f>HC18</f>
        <v>8</v>
      </c>
      <c r="HD5" s="127">
        <f>HD18</f>
        <v>55</v>
      </c>
      <c r="HE5" s="127">
        <f t="shared" ref="HE5:JP5" si="6">HE18</f>
        <v>227</v>
      </c>
      <c r="HF5" s="127">
        <f t="shared" si="6"/>
        <v>1</v>
      </c>
      <c r="HG5" s="127">
        <f t="shared" si="6"/>
        <v>120</v>
      </c>
      <c r="HH5" s="127">
        <f t="shared" si="6"/>
        <v>8</v>
      </c>
      <c r="HI5" s="127">
        <f t="shared" si="6"/>
        <v>98</v>
      </c>
      <c r="HJ5" s="127">
        <f t="shared" si="6"/>
        <v>195</v>
      </c>
      <c r="HK5" s="127">
        <f t="shared" si="6"/>
        <v>3</v>
      </c>
      <c r="HL5" s="127">
        <f t="shared" si="6"/>
        <v>56</v>
      </c>
      <c r="HM5" s="127">
        <f t="shared" si="6"/>
        <v>1</v>
      </c>
      <c r="HN5" s="127">
        <f t="shared" si="6"/>
        <v>135</v>
      </c>
      <c r="HO5" s="127">
        <f t="shared" si="6"/>
        <v>227</v>
      </c>
      <c r="HP5" s="127">
        <f t="shared" si="6"/>
        <v>0</v>
      </c>
      <c r="HQ5" s="127">
        <f t="shared" si="6"/>
        <v>70</v>
      </c>
      <c r="HR5" s="127">
        <f t="shared" si="6"/>
        <v>2</v>
      </c>
      <c r="HS5" s="127">
        <f t="shared" si="6"/>
        <v>155</v>
      </c>
      <c r="HT5" s="127">
        <f t="shared" si="6"/>
        <v>195</v>
      </c>
      <c r="HU5" s="127">
        <f t="shared" si="6"/>
        <v>2</v>
      </c>
      <c r="HV5" s="127">
        <f t="shared" si="6"/>
        <v>96</v>
      </c>
      <c r="HW5" s="127">
        <f t="shared" si="6"/>
        <v>5</v>
      </c>
      <c r="HX5" s="127">
        <f t="shared" si="6"/>
        <v>92</v>
      </c>
      <c r="HY5" s="127">
        <f t="shared" si="6"/>
        <v>227</v>
      </c>
      <c r="HZ5" s="127">
        <f t="shared" si="6"/>
        <v>0</v>
      </c>
      <c r="IA5" s="127">
        <f t="shared" si="6"/>
        <v>110</v>
      </c>
      <c r="IB5" s="127">
        <f t="shared" si="6"/>
        <v>9</v>
      </c>
      <c r="IC5" s="127">
        <f t="shared" si="6"/>
        <v>108</v>
      </c>
      <c r="ID5" s="127">
        <f t="shared" si="6"/>
        <v>432</v>
      </c>
      <c r="IE5" s="127">
        <f t="shared" si="6"/>
        <v>67</v>
      </c>
      <c r="IF5" s="127">
        <f t="shared" si="6"/>
        <v>311</v>
      </c>
      <c r="IG5" s="127">
        <f t="shared" si="6"/>
        <v>41</v>
      </c>
      <c r="IH5" s="127">
        <f t="shared" si="6"/>
        <v>7</v>
      </c>
      <c r="II5" s="127">
        <f t="shared" si="6"/>
        <v>6</v>
      </c>
      <c r="IJ5" s="127">
        <f t="shared" si="6"/>
        <v>432</v>
      </c>
      <c r="IK5" s="127">
        <f t="shared" si="6"/>
        <v>28</v>
      </c>
      <c r="IL5" s="127">
        <f t="shared" si="6"/>
        <v>295</v>
      </c>
      <c r="IM5" s="127">
        <f t="shared" si="6"/>
        <v>86</v>
      </c>
      <c r="IN5" s="127">
        <f t="shared" si="6"/>
        <v>18</v>
      </c>
      <c r="IO5" s="127">
        <f t="shared" si="6"/>
        <v>5</v>
      </c>
      <c r="IP5" s="127">
        <f t="shared" si="6"/>
        <v>432</v>
      </c>
      <c r="IQ5" s="127">
        <f t="shared" si="6"/>
        <v>49</v>
      </c>
      <c r="IR5" s="127">
        <f t="shared" si="6"/>
        <v>278</v>
      </c>
      <c r="IS5" s="127">
        <f t="shared" si="6"/>
        <v>92</v>
      </c>
      <c r="IT5" s="127">
        <f t="shared" si="6"/>
        <v>7</v>
      </c>
      <c r="IU5" s="127">
        <f t="shared" si="6"/>
        <v>6</v>
      </c>
      <c r="IV5" s="127">
        <f t="shared" si="6"/>
        <v>432</v>
      </c>
      <c r="IW5" s="127">
        <f t="shared" si="6"/>
        <v>42</v>
      </c>
      <c r="IX5" s="127">
        <f t="shared" si="6"/>
        <v>288</v>
      </c>
      <c r="IY5" s="127">
        <f t="shared" si="6"/>
        <v>90</v>
      </c>
      <c r="IZ5" s="127">
        <f t="shared" si="6"/>
        <v>9</v>
      </c>
      <c r="JA5" s="127">
        <f t="shared" si="6"/>
        <v>3</v>
      </c>
      <c r="JB5" s="127">
        <f t="shared" si="6"/>
        <v>432</v>
      </c>
      <c r="JC5" s="127">
        <f t="shared" si="6"/>
        <v>131</v>
      </c>
      <c r="JD5" s="127">
        <f t="shared" si="6"/>
        <v>227</v>
      </c>
      <c r="JE5" s="127">
        <f t="shared" si="6"/>
        <v>64</v>
      </c>
      <c r="JF5" s="127">
        <f t="shared" si="6"/>
        <v>6</v>
      </c>
      <c r="JG5" s="127">
        <f t="shared" si="6"/>
        <v>4</v>
      </c>
      <c r="JH5" s="127">
        <f t="shared" si="6"/>
        <v>432</v>
      </c>
      <c r="JI5" s="127">
        <f t="shared" si="6"/>
        <v>162</v>
      </c>
      <c r="JJ5" s="127">
        <f t="shared" si="6"/>
        <v>217</v>
      </c>
      <c r="JK5" s="127">
        <f t="shared" si="6"/>
        <v>33</v>
      </c>
      <c r="JL5" s="127">
        <f t="shared" si="6"/>
        <v>17</v>
      </c>
      <c r="JM5" s="127">
        <f t="shared" si="6"/>
        <v>3</v>
      </c>
      <c r="JN5" s="127">
        <f t="shared" si="6"/>
        <v>432</v>
      </c>
      <c r="JO5" s="127">
        <f t="shared" si="6"/>
        <v>35</v>
      </c>
      <c r="JP5" s="127">
        <f t="shared" si="6"/>
        <v>266</v>
      </c>
      <c r="JQ5" s="127">
        <f t="shared" ref="JQ5:KE5" si="7">JQ18</f>
        <v>113</v>
      </c>
      <c r="JR5" s="127">
        <f t="shared" si="7"/>
        <v>16</v>
      </c>
      <c r="JS5" s="127">
        <f t="shared" si="7"/>
        <v>2</v>
      </c>
      <c r="JT5" s="127">
        <f t="shared" si="7"/>
        <v>432</v>
      </c>
      <c r="JU5" s="127">
        <f t="shared" si="7"/>
        <v>38</v>
      </c>
      <c r="JV5" s="127">
        <f t="shared" si="7"/>
        <v>288</v>
      </c>
      <c r="JW5" s="127">
        <f t="shared" si="7"/>
        <v>89</v>
      </c>
      <c r="JX5" s="127">
        <f t="shared" si="7"/>
        <v>10</v>
      </c>
      <c r="JY5" s="127">
        <f t="shared" si="7"/>
        <v>7</v>
      </c>
      <c r="JZ5" s="127">
        <f t="shared" si="7"/>
        <v>432</v>
      </c>
      <c r="KA5" s="127">
        <f t="shared" si="7"/>
        <v>65</v>
      </c>
      <c r="KB5" s="127">
        <f t="shared" si="7"/>
        <v>217</v>
      </c>
      <c r="KC5" s="127">
        <f t="shared" si="7"/>
        <v>128</v>
      </c>
      <c r="KD5" s="127">
        <f t="shared" si="7"/>
        <v>18</v>
      </c>
      <c r="KE5" s="127">
        <f t="shared" si="7"/>
        <v>4</v>
      </c>
    </row>
    <row r="6" spans="1:291" ht="15" customHeight="1" x14ac:dyDescent="0.15">
      <c r="A6" s="198"/>
      <c r="B6" s="199"/>
      <c r="C6" s="131">
        <f>IF(SUM(D6:F6)&gt;100,"－",SUM(D6:F6))</f>
        <v>100</v>
      </c>
      <c r="D6" s="132">
        <f t="shared" ref="D6:F6" si="8">D5/$C5*100</f>
        <v>45.138888888888893</v>
      </c>
      <c r="E6" s="132">
        <f t="shared" si="8"/>
        <v>52.546296296296291</v>
      </c>
      <c r="F6" s="132">
        <f t="shared" si="8"/>
        <v>2.3148148148148149</v>
      </c>
      <c r="G6" s="131">
        <f>IF(SUM(H6:N6)&gt;100,"－",SUM(H6:N6))</f>
        <v>99.999999999999986</v>
      </c>
      <c r="H6" s="132">
        <f t="shared" ref="H6:N6" si="9">H5/$G5*100</f>
        <v>52.083333333333336</v>
      </c>
      <c r="I6" s="132">
        <f t="shared" si="9"/>
        <v>25.694444444444443</v>
      </c>
      <c r="J6" s="132">
        <f t="shared" si="9"/>
        <v>1.3888888888888888</v>
      </c>
      <c r="K6" s="132">
        <f t="shared" si="9"/>
        <v>5.5555555555555554</v>
      </c>
      <c r="L6" s="132">
        <f t="shared" si="9"/>
        <v>1.8518518518518516</v>
      </c>
      <c r="M6" s="132">
        <f t="shared" si="9"/>
        <v>12.268518518518519</v>
      </c>
      <c r="N6" s="132">
        <f t="shared" si="9"/>
        <v>1.1574074074074074</v>
      </c>
      <c r="O6" s="131">
        <f>IF(SUM(P6:S6)&gt;100,"－",SUM(P6:S6))</f>
        <v>99.999999999999986</v>
      </c>
      <c r="P6" s="132">
        <f t="shared" ref="P6:S6" si="10">P5/$O5*100</f>
        <v>66.666666666666657</v>
      </c>
      <c r="Q6" s="132">
        <f t="shared" si="10"/>
        <v>24.305555555555554</v>
      </c>
      <c r="R6" s="132">
        <f t="shared" si="10"/>
        <v>7.8703703703703702</v>
      </c>
      <c r="S6" s="132">
        <f t="shared" si="10"/>
        <v>1.1574074074074074</v>
      </c>
      <c r="T6" s="131">
        <f>IF(SUM(U6:Z6)&gt;100,"－",SUM(U6:Z6))</f>
        <v>99.999999999999986</v>
      </c>
      <c r="U6" s="132">
        <f t="shared" ref="U6:Z6" si="11">U5/$T5*100</f>
        <v>56.481481481481474</v>
      </c>
      <c r="V6" s="132">
        <f t="shared" si="11"/>
        <v>15.74074074074074</v>
      </c>
      <c r="W6" s="132">
        <f t="shared" si="11"/>
        <v>20.138888888888889</v>
      </c>
      <c r="X6" s="132">
        <f t="shared" si="11"/>
        <v>6.9444444444444446</v>
      </c>
      <c r="Y6" s="132">
        <f t="shared" si="11"/>
        <v>0</v>
      </c>
      <c r="Z6" s="132">
        <f t="shared" si="11"/>
        <v>0.69444444444444442</v>
      </c>
      <c r="AA6" s="131">
        <f>IF(SUM(AB6:AD6)&gt;100,"－",SUM(AB6:AD6))</f>
        <v>100</v>
      </c>
      <c r="AB6" s="132">
        <f t="shared" ref="AB6:AD6" si="12">AB5/$AA5*100</f>
        <v>61.111111111111114</v>
      </c>
      <c r="AC6" s="132">
        <f t="shared" si="12"/>
        <v>31.712962962962965</v>
      </c>
      <c r="AD6" s="132">
        <f t="shared" si="12"/>
        <v>7.1759259259259256</v>
      </c>
      <c r="AE6" s="131" t="str">
        <f>IF(SUM(AF6:AN6)&gt;100,"－",SUM(AF6:AN6))</f>
        <v>－</v>
      </c>
      <c r="AF6" s="132">
        <f t="shared" ref="AF6:AN6" si="13">AF5/$AE5*100</f>
        <v>12.5</v>
      </c>
      <c r="AG6" s="132">
        <f t="shared" si="13"/>
        <v>36.342592592592595</v>
      </c>
      <c r="AH6" s="132">
        <f t="shared" si="13"/>
        <v>18.287037037037038</v>
      </c>
      <c r="AI6" s="132">
        <f t="shared" si="13"/>
        <v>4.6296296296296298</v>
      </c>
      <c r="AJ6" s="132">
        <f t="shared" si="13"/>
        <v>28.240740740740737</v>
      </c>
      <c r="AK6" s="132">
        <f t="shared" si="13"/>
        <v>3.4722222222222223</v>
      </c>
      <c r="AL6" s="132">
        <f t="shared" si="13"/>
        <v>0.46296296296296291</v>
      </c>
      <c r="AM6" s="132">
        <f t="shared" si="13"/>
        <v>10.185185185185185</v>
      </c>
      <c r="AN6" s="132">
        <f t="shared" si="13"/>
        <v>3.0092592592592591</v>
      </c>
      <c r="AO6" s="131" t="str">
        <f>IF(SUM(AP6:AY6)&gt;100,"－",SUM(AP6:AY6))</f>
        <v>－</v>
      </c>
      <c r="AP6" s="132">
        <f t="shared" ref="AP6:AY6" si="14">AP5/$AO5*100</f>
        <v>48.611111111111107</v>
      </c>
      <c r="AQ6" s="132">
        <f t="shared" si="14"/>
        <v>37.731481481481481</v>
      </c>
      <c r="AR6" s="132">
        <f t="shared" si="14"/>
        <v>26.157407407407408</v>
      </c>
      <c r="AS6" s="132">
        <f t="shared" si="14"/>
        <v>23.611111111111111</v>
      </c>
      <c r="AT6" s="132">
        <f t="shared" si="14"/>
        <v>36.342592592592595</v>
      </c>
      <c r="AU6" s="132">
        <f t="shared" si="14"/>
        <v>13.888888888888889</v>
      </c>
      <c r="AV6" s="132">
        <f t="shared" si="14"/>
        <v>29.398148148148145</v>
      </c>
      <c r="AW6" s="132">
        <f t="shared" si="14"/>
        <v>36.342592592592595</v>
      </c>
      <c r="AX6" s="132">
        <f t="shared" si="14"/>
        <v>6.9444444444444446</v>
      </c>
      <c r="AY6" s="132">
        <f t="shared" si="14"/>
        <v>3.0092592592592591</v>
      </c>
      <c r="AZ6" s="131">
        <f>IF(SUM(BA6:BF6)&gt;100,"－",SUM(BA6:BF6))</f>
        <v>100</v>
      </c>
      <c r="BA6" s="132">
        <f t="shared" ref="BA6:BF6" si="15">BA5/$AZ5*100</f>
        <v>26.666666666666668</v>
      </c>
      <c r="BB6" s="132">
        <f t="shared" si="15"/>
        <v>64.615384615384613</v>
      </c>
      <c r="BC6" s="132">
        <f t="shared" si="15"/>
        <v>4.6153846153846159</v>
      </c>
      <c r="BD6" s="132">
        <f t="shared" si="15"/>
        <v>0</v>
      </c>
      <c r="BE6" s="132">
        <f t="shared" si="15"/>
        <v>2.0512820512820511</v>
      </c>
      <c r="BF6" s="132">
        <f t="shared" si="15"/>
        <v>2.0512820512820511</v>
      </c>
      <c r="BG6" s="131">
        <f>IF(SUM(BH6:BM6)&gt;100,"－",SUM(BH6:BM6))</f>
        <v>100</v>
      </c>
      <c r="BH6" s="132">
        <f t="shared" ref="BH6:BM6" si="16">BH5/$BG5*100</f>
        <v>46.696035242290748</v>
      </c>
      <c r="BI6" s="132">
        <f t="shared" si="16"/>
        <v>38.766519823788549</v>
      </c>
      <c r="BJ6" s="132">
        <f t="shared" si="16"/>
        <v>0.88105726872246704</v>
      </c>
      <c r="BK6" s="132">
        <f t="shared" si="16"/>
        <v>0</v>
      </c>
      <c r="BL6" s="132">
        <f t="shared" si="16"/>
        <v>0</v>
      </c>
      <c r="BM6" s="132">
        <f t="shared" si="16"/>
        <v>13.656387665198238</v>
      </c>
      <c r="BN6" s="131">
        <f>IF(SUM(BO6:BT6)&gt;100,"－",SUM(BO6:BT6))</f>
        <v>99.999999999999986</v>
      </c>
      <c r="BO6" s="132">
        <f t="shared" ref="BO6:BT6" si="17">BO5/$BN5*100</f>
        <v>31.794871794871792</v>
      </c>
      <c r="BP6" s="132">
        <f t="shared" si="17"/>
        <v>62.051282051282051</v>
      </c>
      <c r="BQ6" s="132">
        <f t="shared" si="17"/>
        <v>3.5897435897435894</v>
      </c>
      <c r="BR6" s="132">
        <f t="shared" si="17"/>
        <v>0.51282051282051277</v>
      </c>
      <c r="BS6" s="132">
        <f t="shared" si="17"/>
        <v>1.0256410256410255</v>
      </c>
      <c r="BT6" s="132">
        <f t="shared" si="17"/>
        <v>1.0256410256410255</v>
      </c>
      <c r="BU6" s="131">
        <f>IF(SUM(BV6:CA6)&gt;100,"－",SUM(BV6:CA6))</f>
        <v>99.999999999999986</v>
      </c>
      <c r="BV6" s="132">
        <f t="shared" ref="BV6:CA6" si="18">BV5/$BU5*100</f>
        <v>43.612334801762117</v>
      </c>
      <c r="BW6" s="132">
        <f t="shared" si="18"/>
        <v>41.85022026431718</v>
      </c>
      <c r="BX6" s="132">
        <f t="shared" si="18"/>
        <v>1.7621145374449341</v>
      </c>
      <c r="BY6" s="132">
        <f t="shared" si="18"/>
        <v>0.44052863436123352</v>
      </c>
      <c r="BZ6" s="132">
        <f t="shared" si="18"/>
        <v>0.44052863436123352</v>
      </c>
      <c r="CA6" s="132">
        <f t="shared" si="18"/>
        <v>11.894273127753303</v>
      </c>
      <c r="CB6" s="131">
        <f>IF(SUM(CC6:CH6)&gt;100,"－",SUM(CC6:CH6))</f>
        <v>99.999999999999986</v>
      </c>
      <c r="CC6" s="132">
        <f t="shared" ref="CC6:CH6" si="19">CC5/$CB5*100</f>
        <v>27.179487179487179</v>
      </c>
      <c r="CD6" s="132">
        <f t="shared" si="19"/>
        <v>47.179487179487175</v>
      </c>
      <c r="CE6" s="132">
        <f t="shared" si="19"/>
        <v>17.435897435897434</v>
      </c>
      <c r="CF6" s="132">
        <f t="shared" si="19"/>
        <v>4.6153846153846159</v>
      </c>
      <c r="CG6" s="132">
        <f t="shared" si="19"/>
        <v>2.5641025641025639</v>
      </c>
      <c r="CH6" s="132">
        <f t="shared" si="19"/>
        <v>1.0256410256410255</v>
      </c>
      <c r="CI6" s="131">
        <f>IF(SUM(CJ6:CO6)&gt;100,"－",SUM(CJ6:CO6))</f>
        <v>100.00000000000003</v>
      </c>
      <c r="CJ6" s="132">
        <f t="shared" ref="CJ6:CO6" si="20">CJ5/$CI5*100</f>
        <v>38.766519823788549</v>
      </c>
      <c r="CK6" s="132">
        <f t="shared" si="20"/>
        <v>39.647577092511014</v>
      </c>
      <c r="CL6" s="132">
        <f t="shared" si="20"/>
        <v>4.8458149779735686</v>
      </c>
      <c r="CM6" s="132">
        <f t="shared" si="20"/>
        <v>0.88105726872246704</v>
      </c>
      <c r="CN6" s="132">
        <f t="shared" si="20"/>
        <v>3.5242290748898681</v>
      </c>
      <c r="CO6" s="132">
        <f t="shared" si="20"/>
        <v>12.334801762114537</v>
      </c>
      <c r="CP6" s="131">
        <f>IF(SUM(CQ6:CV6)&gt;100,"－",SUM(CQ6:CV6))</f>
        <v>100</v>
      </c>
      <c r="CQ6" s="132">
        <f t="shared" ref="CQ6:CV6" si="21">CQ5/$CP5*100</f>
        <v>20</v>
      </c>
      <c r="CR6" s="132">
        <f t="shared" si="21"/>
        <v>55.897435897435898</v>
      </c>
      <c r="CS6" s="132">
        <f t="shared" si="21"/>
        <v>6.666666666666667</v>
      </c>
      <c r="CT6" s="132">
        <f t="shared" si="21"/>
        <v>1.0256410256410255</v>
      </c>
      <c r="CU6" s="132">
        <f t="shared" si="21"/>
        <v>12.820512820512819</v>
      </c>
      <c r="CV6" s="132">
        <f t="shared" si="21"/>
        <v>3.5897435897435894</v>
      </c>
      <c r="CW6" s="131">
        <f>IF(SUM(CX6:DC6)&gt;100,"－",SUM(CX6:DC6))</f>
        <v>99.999999999999972</v>
      </c>
      <c r="CX6" s="132">
        <f t="shared" ref="CX6:DC6" si="22">CX5/$CW5*100</f>
        <v>32.158590308370044</v>
      </c>
      <c r="CY6" s="132">
        <f t="shared" si="22"/>
        <v>48.017621145374449</v>
      </c>
      <c r="CZ6" s="132">
        <f t="shared" si="22"/>
        <v>6.1674008810572687</v>
      </c>
      <c r="DA6" s="132">
        <f t="shared" si="22"/>
        <v>0.44052863436123352</v>
      </c>
      <c r="DB6" s="132">
        <f t="shared" si="22"/>
        <v>0.44052863436123352</v>
      </c>
      <c r="DC6" s="132">
        <f t="shared" si="22"/>
        <v>12.77533039647577</v>
      </c>
      <c r="DD6" s="131">
        <f>IF(SUM(DE6:DJ6)&gt;100,"－",SUM(DE6:DJ6))</f>
        <v>99.999999999999986</v>
      </c>
      <c r="DE6" s="132">
        <f t="shared" ref="DE6:DJ6" si="23">DE5/$DD5*100</f>
        <v>40.512820512820511</v>
      </c>
      <c r="DF6" s="132">
        <f t="shared" si="23"/>
        <v>52.307692307692314</v>
      </c>
      <c r="DG6" s="132">
        <f t="shared" si="23"/>
        <v>4.6153846153846159</v>
      </c>
      <c r="DH6" s="132">
        <f t="shared" si="23"/>
        <v>0</v>
      </c>
      <c r="DI6" s="132">
        <f t="shared" si="23"/>
        <v>1.5384615384615385</v>
      </c>
      <c r="DJ6" s="132">
        <f t="shared" si="23"/>
        <v>1.0256410256410255</v>
      </c>
      <c r="DK6" s="131">
        <f>IF(SUM(DL6:DQ6)&gt;100,"－",SUM(DL6:DQ6))</f>
        <v>100</v>
      </c>
      <c r="DL6" s="132">
        <f t="shared" ref="DL6:DQ6" si="24">DL5/$DK5*100</f>
        <v>46.255506607929512</v>
      </c>
      <c r="DM6" s="132">
        <f t="shared" si="24"/>
        <v>37.444933920704848</v>
      </c>
      <c r="DN6" s="132">
        <f t="shared" si="24"/>
        <v>3.5242290748898681</v>
      </c>
      <c r="DO6" s="132">
        <f t="shared" si="24"/>
        <v>0</v>
      </c>
      <c r="DP6" s="132">
        <f t="shared" si="24"/>
        <v>0.44052863436123352</v>
      </c>
      <c r="DQ6" s="132">
        <f t="shared" si="24"/>
        <v>12.334801762114537</v>
      </c>
      <c r="DR6" s="131">
        <f>IF(SUM(DS6:DX6)&gt;100,"－",SUM(DS6:DX6))</f>
        <v>100</v>
      </c>
      <c r="DS6" s="132">
        <f t="shared" ref="DS6:DX6" si="25">DS5/$DR5*100</f>
        <v>37.435897435897438</v>
      </c>
      <c r="DT6" s="132">
        <f t="shared" si="25"/>
        <v>54.358974358974358</v>
      </c>
      <c r="DU6" s="132">
        <f t="shared" si="25"/>
        <v>3.0769230769230771</v>
      </c>
      <c r="DV6" s="132">
        <f t="shared" si="25"/>
        <v>0</v>
      </c>
      <c r="DW6" s="132">
        <f t="shared" si="25"/>
        <v>3.5897435897435894</v>
      </c>
      <c r="DX6" s="132">
        <f t="shared" si="25"/>
        <v>1.5384615384615385</v>
      </c>
      <c r="DY6" s="131">
        <f>IF(SUM(DZ6:EE6)&gt;100,"－",SUM(DZ6:EE6))</f>
        <v>100.00000000000001</v>
      </c>
      <c r="DZ6" s="132">
        <f t="shared" ref="DZ6:EE6" si="26">DZ5/$DY5*100</f>
        <v>49.779735682819378</v>
      </c>
      <c r="EA6" s="132">
        <f t="shared" si="26"/>
        <v>35.242290748898682</v>
      </c>
      <c r="EB6" s="132">
        <f t="shared" si="26"/>
        <v>2.2026431718061676</v>
      </c>
      <c r="EC6" s="132">
        <f t="shared" si="26"/>
        <v>0</v>
      </c>
      <c r="ED6" s="132">
        <f t="shared" si="26"/>
        <v>0.88105726872246704</v>
      </c>
      <c r="EE6" s="132">
        <f t="shared" si="26"/>
        <v>11.894273127753303</v>
      </c>
      <c r="EF6" s="131">
        <f>IF(SUM(EG6:EI6)&gt;100,"－",SUM(EG6:EI6))</f>
        <v>99.999999999999986</v>
      </c>
      <c r="EG6" s="132">
        <f t="shared" ref="EG6:EI6" si="27">EG5/$EF5*100</f>
        <v>64.102564102564102</v>
      </c>
      <c r="EH6" s="132">
        <f t="shared" si="27"/>
        <v>34.358974358974358</v>
      </c>
      <c r="EI6" s="132">
        <f t="shared" si="27"/>
        <v>1.5384615384615385</v>
      </c>
      <c r="EJ6" s="131">
        <f>IF(SUM(EK6:EM6)&gt;100,"－",SUM(EK6:EM6))</f>
        <v>100.00000000000001</v>
      </c>
      <c r="EK6" s="132">
        <f>EK5/$EJ5*100</f>
        <v>81.497797356828201</v>
      </c>
      <c r="EL6" s="132">
        <f>EL5/$EJ5*100</f>
        <v>17.621145374449341</v>
      </c>
      <c r="EM6" s="132">
        <f>EM5/$EJ5*100</f>
        <v>0.88105726872246704</v>
      </c>
      <c r="EN6" s="131">
        <f>IF(SUM(EO6:EQ6)&gt;100,"－",SUM(EO6:EQ6))</f>
        <v>100</v>
      </c>
      <c r="EO6" s="132">
        <f>EO5/$EN5*100</f>
        <v>94.358974358974351</v>
      </c>
      <c r="EP6" s="132">
        <f>EP5/$EN5*100</f>
        <v>2.5641025641025639</v>
      </c>
      <c r="EQ6" s="132">
        <f>EQ5/$EN5*100</f>
        <v>3.0769230769230771</v>
      </c>
      <c r="ER6" s="131">
        <f>IF(SUM(ES6:EU6)&gt;100,"－",SUM(ES6:EU6))</f>
        <v>100</v>
      </c>
      <c r="ES6" s="132">
        <f>ES5/$ER5*100</f>
        <v>92.951541850220266</v>
      </c>
      <c r="ET6" s="132">
        <f>ET5/$ER5*100</f>
        <v>4.4052863436123353</v>
      </c>
      <c r="EU6" s="132">
        <f>EU5/$ER5*100</f>
        <v>2.643171806167401</v>
      </c>
      <c r="EV6" s="131">
        <f>IF(SUM(EW6:EY6)&gt;100,"－",SUM(EW6:EY6))</f>
        <v>100</v>
      </c>
      <c r="EW6" s="132">
        <f>EW5/$EV5*100</f>
        <v>62.564102564102562</v>
      </c>
      <c r="EX6" s="132">
        <f>EX5/$EV5*100</f>
        <v>35.384615384615387</v>
      </c>
      <c r="EY6" s="132">
        <f>EY5/$EV5*100</f>
        <v>2.0512820512820511</v>
      </c>
      <c r="EZ6" s="131">
        <f>IF(SUM(FA6:FC6)&gt;100,"－",SUM(FA6:FC6))</f>
        <v>100</v>
      </c>
      <c r="FA6" s="132">
        <f>FA5/$EZ5*100</f>
        <v>83.259911894273131</v>
      </c>
      <c r="FB6" s="132">
        <f>FB5/$EZ5*100</f>
        <v>15.418502202643172</v>
      </c>
      <c r="FC6" s="132">
        <f>FC5/$EZ5*100</f>
        <v>1.3215859030837005</v>
      </c>
      <c r="FD6" s="131">
        <f>IF(SUM(FE6:FG6)&gt;100,"－",SUM(FE6:FG6))</f>
        <v>100</v>
      </c>
      <c r="FE6" s="132">
        <f>FE5/$FD5*100</f>
        <v>30.555555555555557</v>
      </c>
      <c r="FF6" s="132">
        <f>FF5/$FD5*100</f>
        <v>47.453703703703702</v>
      </c>
      <c r="FG6" s="132">
        <f>FG5/$FD5*100</f>
        <v>21.99074074074074</v>
      </c>
      <c r="FH6" s="131">
        <f>IF(SUM(FI6:FK6)&gt;100,"－",SUM(FI6:FK6))</f>
        <v>100</v>
      </c>
      <c r="FI6" s="132">
        <f>FI5/$FH5*100</f>
        <v>57.870370370370374</v>
      </c>
      <c r="FJ6" s="132">
        <f>FJ5/$FH5*100</f>
        <v>14.814814814814813</v>
      </c>
      <c r="FK6" s="132">
        <f>FK5/$FH5*100</f>
        <v>27.314814814814813</v>
      </c>
      <c r="FL6" s="131">
        <f>IF(SUM(FM6:FO6)&gt;100,"－",SUM(FM6:FO6))</f>
        <v>100</v>
      </c>
      <c r="FM6" s="132">
        <f>FM5/$FL5*100</f>
        <v>5.3240740740740744</v>
      </c>
      <c r="FN6" s="132">
        <f>FN5/$FL5*100</f>
        <v>53.935185185185183</v>
      </c>
      <c r="FO6" s="132">
        <f>FO5/$FL5*100</f>
        <v>40.74074074074074</v>
      </c>
      <c r="FP6" s="131">
        <f>IF(SUM(FQ6:FS6)&gt;100,"－",SUM(FQ6:FS6))</f>
        <v>100</v>
      </c>
      <c r="FQ6" s="132">
        <f>FQ5/$FP5*100</f>
        <v>8.7962962962962958</v>
      </c>
      <c r="FR6" s="132">
        <f>FR5/$FP5*100</f>
        <v>41.666666666666671</v>
      </c>
      <c r="FS6" s="132">
        <f>FS5/$FP5*100</f>
        <v>49.537037037037038</v>
      </c>
      <c r="FT6" s="131">
        <f>IF(SUM(FU6:FW6)&gt;100,"－",SUM(FU6:FW6))</f>
        <v>100.00000000000001</v>
      </c>
      <c r="FU6" s="132">
        <f>FU5/$FT5*100</f>
        <v>37.5</v>
      </c>
      <c r="FV6" s="132">
        <f>FV5/$FT5*100</f>
        <v>39.120370370370374</v>
      </c>
      <c r="FW6" s="132">
        <f>FW5/$FT5*100</f>
        <v>23.37962962962963</v>
      </c>
      <c r="FX6" s="131">
        <f>IF(SUM(FY6:GA6)&gt;100,"－",SUM(FY6:GA6))</f>
        <v>100</v>
      </c>
      <c r="FY6" s="132">
        <f>FY5/$FX5*100</f>
        <v>54.629629629629626</v>
      </c>
      <c r="FZ6" s="132">
        <f>FZ5/$FX5*100</f>
        <v>16.666666666666664</v>
      </c>
      <c r="GA6" s="132">
        <f>GA5/$FX5*100</f>
        <v>28.703703703703702</v>
      </c>
      <c r="GB6" s="131">
        <f>IF(SUM(GC6:GE6)&gt;100,"－",SUM(GC6:GE6))</f>
        <v>100</v>
      </c>
      <c r="GC6" s="132">
        <f>GC5/$GB5*100</f>
        <v>96.610169491525426</v>
      </c>
      <c r="GD6" s="132">
        <f>GD5/$GB5*100</f>
        <v>0.84745762711864403</v>
      </c>
      <c r="GE6" s="132">
        <f>GE5/$GB5*100</f>
        <v>2.5423728813559325</v>
      </c>
      <c r="GF6" s="131">
        <f>IF(SUM(GG6:GI6)&gt;100,"－",SUM(GG6:GI6))</f>
        <v>99.999999999999986</v>
      </c>
      <c r="GG6" s="132">
        <f>GG5/$GF5*100</f>
        <v>95.199999999999989</v>
      </c>
      <c r="GH6" s="132">
        <f>GH5/$GF5*100</f>
        <v>0.8</v>
      </c>
      <c r="GI6" s="132">
        <f>GI5/$GF5*100</f>
        <v>4</v>
      </c>
      <c r="GJ6" s="131">
        <f>IF(SUM(GK6:GM6)&gt;100,"－",SUM(GK6:GM6))</f>
        <v>100</v>
      </c>
      <c r="GK6" s="132">
        <f>GK5/$GJ5*100</f>
        <v>90</v>
      </c>
      <c r="GL6" s="132">
        <f>GL5/$GJ5*100</f>
        <v>5</v>
      </c>
      <c r="GM6" s="132">
        <f>GM5/$GJ5*100</f>
        <v>5</v>
      </c>
      <c r="GN6" s="131">
        <f>IF(SUM(GO6:GQ6)&gt;100,"－",SUM(GO6:GQ6))</f>
        <v>99.999999999999986</v>
      </c>
      <c r="GO6" s="132">
        <f>GO5/$GN5*100</f>
        <v>94.117647058823522</v>
      </c>
      <c r="GP6" s="132">
        <f>GP5/$GN5*100</f>
        <v>0</v>
      </c>
      <c r="GQ6" s="132">
        <f>GQ5/$GN5*100</f>
        <v>5.8823529411764701</v>
      </c>
      <c r="GR6" s="131">
        <f>IF(SUM(GS6:GU6)&gt;100,"－",SUM(GS6:GU6))</f>
        <v>100</v>
      </c>
      <c r="GS6" s="132">
        <f>GS5/$GR5*100</f>
        <v>92.783505154639172</v>
      </c>
      <c r="GT6" s="132">
        <f>GT5/$GR5*100</f>
        <v>1.0309278350515463</v>
      </c>
      <c r="GU6" s="132">
        <f>GU5/$GR5*100</f>
        <v>6.1855670103092786</v>
      </c>
      <c r="GV6" s="131">
        <f>IF(SUM(GW6:GY6)&gt;100,"－",SUM(GW6:GY6))</f>
        <v>100</v>
      </c>
      <c r="GW6" s="132">
        <f>GW5/$GV5*100</f>
        <v>89.552238805970148</v>
      </c>
      <c r="GX6" s="132">
        <f>GX5/$GV5*100</f>
        <v>2.2388059701492535</v>
      </c>
      <c r="GY6" s="132">
        <f>GY5/$GV5*100</f>
        <v>8.2089552238805972</v>
      </c>
      <c r="GZ6" s="131">
        <f>IF(SUM(HA6:HD6)&gt;100,"－",SUM(HA6:HD6))</f>
        <v>99.999999999999986</v>
      </c>
      <c r="HA6" s="132">
        <f>HA5/$GZ5*100</f>
        <v>1.0256410256410255</v>
      </c>
      <c r="HB6" s="132">
        <f>HB5/$GZ5*100</f>
        <v>66.666666666666657</v>
      </c>
      <c r="HC6" s="132">
        <f>HC5/$GZ5*100</f>
        <v>4.1025641025641022</v>
      </c>
      <c r="HD6" s="132">
        <f>HD5/$GZ5*100</f>
        <v>28.205128205128204</v>
      </c>
      <c r="HE6" s="131">
        <f>IF(SUM(HF6:HI6)&gt;100,"－",SUM(HF6:HI6))</f>
        <v>100</v>
      </c>
      <c r="HF6" s="132">
        <f>HF5/$HE5*100</f>
        <v>0.44052863436123352</v>
      </c>
      <c r="HG6" s="132">
        <f>HG5/$HE5*100</f>
        <v>52.863436123348016</v>
      </c>
      <c r="HH6" s="132">
        <f>HH5/$HE5*100</f>
        <v>3.5242290748898681</v>
      </c>
      <c r="HI6" s="132">
        <f>HI5/$HE5*100</f>
        <v>43.171806167400881</v>
      </c>
      <c r="HJ6" s="131">
        <f>IF(SUM(HK6:HN6)&gt;100,"－",SUM(HK6:HN6))</f>
        <v>100</v>
      </c>
      <c r="HK6" s="132">
        <f>HK5/$HJ5*100</f>
        <v>1.5384615384615385</v>
      </c>
      <c r="HL6" s="132">
        <f>HL5/$HJ5*100</f>
        <v>28.717948717948715</v>
      </c>
      <c r="HM6" s="132">
        <f>HM5/$HJ5*100</f>
        <v>0.51282051282051277</v>
      </c>
      <c r="HN6" s="132">
        <f>HN5/$HJ5*100</f>
        <v>69.230769230769226</v>
      </c>
      <c r="HO6" s="131">
        <f>IF(SUM(HP6:HS6)&gt;100,"－",SUM(HP6:HS6))</f>
        <v>100</v>
      </c>
      <c r="HP6" s="132">
        <f>HP5/$HO5*100</f>
        <v>0</v>
      </c>
      <c r="HQ6" s="132">
        <f>HQ5/$HO5*100</f>
        <v>30.837004405286343</v>
      </c>
      <c r="HR6" s="132">
        <f>HR5/$HO5*100</f>
        <v>0.88105726872246704</v>
      </c>
      <c r="HS6" s="132">
        <f>HS5/$HO5*100</f>
        <v>68.281938325991192</v>
      </c>
      <c r="HT6" s="131">
        <f>IF(SUM(HU6:HX6)&gt;100,"－",SUM(HU6:HX6))</f>
        <v>100</v>
      </c>
      <c r="HU6" s="132">
        <f>HU5/$HT5*100</f>
        <v>1.0256410256410255</v>
      </c>
      <c r="HV6" s="132">
        <f>HV5/$HT5*100</f>
        <v>49.230769230769234</v>
      </c>
      <c r="HW6" s="132">
        <f>HW5/$HT5*100</f>
        <v>2.5641025641025639</v>
      </c>
      <c r="HX6" s="132">
        <f>HX5/$HT5*100</f>
        <v>47.179487179487175</v>
      </c>
      <c r="HY6" s="131">
        <f>IF(SUM(HZ6:IC6)&gt;100,"－",SUM(HZ6:IC6))</f>
        <v>100</v>
      </c>
      <c r="HZ6" s="132">
        <f>HZ5/$HY5*100</f>
        <v>0</v>
      </c>
      <c r="IA6" s="132">
        <f>IA5/$HY5*100</f>
        <v>48.458149779735685</v>
      </c>
      <c r="IB6" s="132">
        <f>IB5/$HY5*100</f>
        <v>3.9647577092511015</v>
      </c>
      <c r="IC6" s="132">
        <f>IC5/$HY5*100</f>
        <v>47.577092511013213</v>
      </c>
      <c r="ID6" s="131">
        <f>IF(SUM(IE6:II6)&gt;100,"－",SUM(IE6:II6))</f>
        <v>99.999999999999986</v>
      </c>
      <c r="IE6" s="132">
        <f>IE5/$ID5*100</f>
        <v>15.50925925925926</v>
      </c>
      <c r="IF6" s="132">
        <f>IF5/$ID5*100</f>
        <v>71.990740740740748</v>
      </c>
      <c r="IG6" s="132">
        <f>IG5/$ID5*100</f>
        <v>9.4907407407407405</v>
      </c>
      <c r="IH6" s="132">
        <f>IH5/$ID5*100</f>
        <v>1.6203703703703702</v>
      </c>
      <c r="II6" s="132">
        <f>II5/$ID5*100</f>
        <v>1.3888888888888888</v>
      </c>
      <c r="IJ6" s="131">
        <f>IF(SUM(IK6:IO6)&gt;100,"－",SUM(IK6:IO6))</f>
        <v>100</v>
      </c>
      <c r="IK6" s="132">
        <f>IK5/$IJ5*100</f>
        <v>6.481481481481481</v>
      </c>
      <c r="IL6" s="132">
        <f>IL5/$IJ5*100</f>
        <v>68.287037037037038</v>
      </c>
      <c r="IM6" s="132">
        <f>IM5/$IJ5*100</f>
        <v>19.907407407407408</v>
      </c>
      <c r="IN6" s="132">
        <f>IN5/$IJ5*100</f>
        <v>4.1666666666666661</v>
      </c>
      <c r="IO6" s="132">
        <f>IO5/$IJ5*100</f>
        <v>1.1574074074074074</v>
      </c>
      <c r="IP6" s="131">
        <f>IF(SUM(IQ6:IU6)&gt;100,"－",SUM(IQ6:IU6))</f>
        <v>99.999999999999986</v>
      </c>
      <c r="IQ6" s="132">
        <f>IQ5/$IP5*100</f>
        <v>11.342592592592593</v>
      </c>
      <c r="IR6" s="132">
        <f>IR5/$IP5*100</f>
        <v>64.351851851851848</v>
      </c>
      <c r="IS6" s="132">
        <f>IS5/$IP5*100</f>
        <v>21.296296296296298</v>
      </c>
      <c r="IT6" s="132">
        <f>IT5/$IP5*100</f>
        <v>1.6203703703703702</v>
      </c>
      <c r="IU6" s="132">
        <f>IU5/$IP5*100</f>
        <v>1.3888888888888888</v>
      </c>
      <c r="IV6" s="131">
        <f>IF(SUM(IW6:JA6)&gt;100,"－",SUM(IW6:JA6))</f>
        <v>100</v>
      </c>
      <c r="IW6" s="132">
        <f>IW5/$IV5*100</f>
        <v>9.7222222222222232</v>
      </c>
      <c r="IX6" s="132">
        <f>IX5/$IV5*100</f>
        <v>66.666666666666657</v>
      </c>
      <c r="IY6" s="132">
        <f>IY5/$IV5*100</f>
        <v>20.833333333333336</v>
      </c>
      <c r="IZ6" s="132">
        <f>IZ5/$IV5*100</f>
        <v>2.083333333333333</v>
      </c>
      <c r="JA6" s="132">
        <f>JA5/$IV5*100</f>
        <v>0.69444444444444442</v>
      </c>
      <c r="JB6" s="131">
        <f>IF(SUM(JC6:JG6)&gt;100,"－",SUM(JC6:JG6))</f>
        <v>99.999999999999986</v>
      </c>
      <c r="JC6" s="132">
        <f>JC5/$JB5*100</f>
        <v>30.324074074074076</v>
      </c>
      <c r="JD6" s="132">
        <f>JD5/$JB5*100</f>
        <v>52.546296296296291</v>
      </c>
      <c r="JE6" s="132">
        <f>JE5/$JB5*100</f>
        <v>14.814814814814813</v>
      </c>
      <c r="JF6" s="132">
        <f>JF5/$JB5*100</f>
        <v>1.3888888888888888</v>
      </c>
      <c r="JG6" s="132">
        <f>JG5/$JB5*100</f>
        <v>0.92592592592592582</v>
      </c>
      <c r="JH6" s="131">
        <f>IF(SUM(JI6:JM6)&gt;100,"－",SUM(JI6:JM6))</f>
        <v>99.999999999999986</v>
      </c>
      <c r="JI6" s="132">
        <f>JI5/$JH5*100</f>
        <v>37.5</v>
      </c>
      <c r="JJ6" s="132">
        <f>JJ5/$JH5*100</f>
        <v>50.231481481481474</v>
      </c>
      <c r="JK6" s="132">
        <f>JK5/$JH5*100</f>
        <v>7.6388888888888893</v>
      </c>
      <c r="JL6" s="132">
        <f>JL5/$JH5*100</f>
        <v>3.9351851851851851</v>
      </c>
      <c r="JM6" s="132">
        <f>JM5/$JH5*100</f>
        <v>0.69444444444444442</v>
      </c>
      <c r="JN6" s="131">
        <f>IF(SUM(JO6:JS6)&gt;100,"－",SUM(JO6:JS6))</f>
        <v>100</v>
      </c>
      <c r="JO6" s="132">
        <f>JO5/$JN5*100</f>
        <v>8.1018518518518512</v>
      </c>
      <c r="JP6" s="132">
        <f>JP5/$JN5*100</f>
        <v>61.574074074074069</v>
      </c>
      <c r="JQ6" s="132">
        <f>JQ5/$JN5*100</f>
        <v>26.157407407407408</v>
      </c>
      <c r="JR6" s="132">
        <f>JR5/$JN5*100</f>
        <v>3.7037037037037033</v>
      </c>
      <c r="JS6" s="132">
        <f>JS5/$JN5*100</f>
        <v>0.46296296296296291</v>
      </c>
      <c r="JT6" s="131">
        <f>IF(SUM(JU6:JY6)&gt;100,"－",SUM(JU6:JY6))</f>
        <v>99.999999999999972</v>
      </c>
      <c r="JU6" s="132">
        <f>JU5/$JT5*100</f>
        <v>8.7962962962962958</v>
      </c>
      <c r="JV6" s="132">
        <f>JV5/$JT5*100</f>
        <v>66.666666666666657</v>
      </c>
      <c r="JW6" s="132">
        <f>JW5/$JT5*100</f>
        <v>20.601851851851851</v>
      </c>
      <c r="JX6" s="132">
        <f>JX5/$JT5*100</f>
        <v>2.3148148148148149</v>
      </c>
      <c r="JY6" s="132">
        <f>JY5/$JT5*100</f>
        <v>1.6203703703703702</v>
      </c>
      <c r="JZ6" s="131">
        <f>IF(SUM(KA6:KE6)&gt;100,"－",SUM(KA6:KE6))</f>
        <v>99.999999999999986</v>
      </c>
      <c r="KA6" s="132">
        <f>KA5/$JZ5*100</f>
        <v>15.046296296296296</v>
      </c>
      <c r="KB6" s="132">
        <f>KB5/$JZ5*100</f>
        <v>50.231481481481474</v>
      </c>
      <c r="KC6" s="132">
        <f>KC5/$JZ5*100</f>
        <v>29.629629629629626</v>
      </c>
      <c r="KD6" s="132">
        <f>KD5/$JZ5*100</f>
        <v>4.1666666666666661</v>
      </c>
      <c r="KE6" s="132">
        <f>KE5/$JZ5*100</f>
        <v>0.92592592592592582</v>
      </c>
    </row>
    <row r="7" spans="1:291" ht="15" customHeight="1" x14ac:dyDescent="0.15">
      <c r="A7" s="200" t="s">
        <v>616</v>
      </c>
      <c r="B7" s="210" t="s">
        <v>617</v>
      </c>
      <c r="C7" s="127">
        <f t="shared" ref="C7:C14" si="28">C20</f>
        <v>19</v>
      </c>
      <c r="D7" s="137">
        <f t="shared" ref="D7:F14" si="29">IF($C7=0,0,D20/$C7*100)</f>
        <v>73.68421052631578</v>
      </c>
      <c r="E7" s="137">
        <f t="shared" si="29"/>
        <v>21.052631578947366</v>
      </c>
      <c r="F7" s="137">
        <f t="shared" si="29"/>
        <v>5.2631578947368416</v>
      </c>
      <c r="G7" s="127">
        <f t="shared" ref="G7:G14" si="30">G20</f>
        <v>19</v>
      </c>
      <c r="H7" s="137">
        <f t="shared" ref="H7:N14" si="31">IF($G7=0,0,H20/$G7*100)</f>
        <v>73.68421052631578</v>
      </c>
      <c r="I7" s="137">
        <f t="shared" si="31"/>
        <v>0</v>
      </c>
      <c r="J7" s="137">
        <f t="shared" si="31"/>
        <v>0</v>
      </c>
      <c r="K7" s="137">
        <f t="shared" si="31"/>
        <v>5.2631578947368416</v>
      </c>
      <c r="L7" s="137">
        <f t="shared" si="31"/>
        <v>0</v>
      </c>
      <c r="M7" s="137">
        <f t="shared" si="31"/>
        <v>15.789473684210526</v>
      </c>
      <c r="N7" s="137">
        <f t="shared" si="31"/>
        <v>5.2631578947368416</v>
      </c>
      <c r="O7" s="127">
        <f t="shared" ref="O7:O14" si="32">O20</f>
        <v>19</v>
      </c>
      <c r="P7" s="137">
        <f t="shared" ref="P7:S14" si="33">IF($O7=0,0,P20/$O7*100)</f>
        <v>42.105263157894733</v>
      </c>
      <c r="Q7" s="137">
        <f t="shared" si="33"/>
        <v>42.105263157894733</v>
      </c>
      <c r="R7" s="137">
        <f t="shared" si="33"/>
        <v>15.789473684210526</v>
      </c>
      <c r="S7" s="137">
        <f t="shared" si="33"/>
        <v>0</v>
      </c>
      <c r="T7" s="127">
        <f t="shared" ref="T7:T14" si="34">T20</f>
        <v>19</v>
      </c>
      <c r="U7" s="137">
        <f t="shared" ref="U7:Z14" si="35">IF($T7=0,0,U20/$T7*100)</f>
        <v>57.894736842105267</v>
      </c>
      <c r="V7" s="137">
        <f t="shared" si="35"/>
        <v>15.789473684210526</v>
      </c>
      <c r="W7" s="137">
        <f t="shared" si="35"/>
        <v>10.526315789473683</v>
      </c>
      <c r="X7" s="137">
        <f t="shared" si="35"/>
        <v>15.789473684210526</v>
      </c>
      <c r="Y7" s="137">
        <f t="shared" si="35"/>
        <v>0</v>
      </c>
      <c r="Z7" s="137">
        <f t="shared" si="35"/>
        <v>0</v>
      </c>
      <c r="AA7" s="127">
        <f t="shared" ref="AA7:AA14" si="36">AA20</f>
        <v>19</v>
      </c>
      <c r="AB7" s="137">
        <f t="shared" ref="AB7:AD14" si="37">IF($AA7=0,0,AB20/$AA7*100)</f>
        <v>36.84210526315789</v>
      </c>
      <c r="AC7" s="137">
        <f t="shared" si="37"/>
        <v>63.157894736842103</v>
      </c>
      <c r="AD7" s="137">
        <f t="shared" si="37"/>
        <v>0</v>
      </c>
      <c r="AE7" s="127">
        <f t="shared" ref="AE7:AE14" si="38">AE20</f>
        <v>19</v>
      </c>
      <c r="AF7" s="137">
        <f t="shared" ref="AF7:AN14" si="39">IF($AE7=0,0,AF20/$AE7*100)</f>
        <v>21.052631578947366</v>
      </c>
      <c r="AG7" s="137">
        <f t="shared" si="39"/>
        <v>36.84210526315789</v>
      </c>
      <c r="AH7" s="137">
        <f t="shared" si="39"/>
        <v>0</v>
      </c>
      <c r="AI7" s="137">
        <f t="shared" si="39"/>
        <v>10.526315789473683</v>
      </c>
      <c r="AJ7" s="137">
        <f t="shared" si="39"/>
        <v>15.789473684210526</v>
      </c>
      <c r="AK7" s="137">
        <f t="shared" si="39"/>
        <v>0</v>
      </c>
      <c r="AL7" s="137">
        <f t="shared" si="39"/>
        <v>5.2631578947368416</v>
      </c>
      <c r="AM7" s="137">
        <f t="shared" si="39"/>
        <v>15.789473684210526</v>
      </c>
      <c r="AN7" s="137">
        <f t="shared" si="39"/>
        <v>10.526315789473683</v>
      </c>
      <c r="AO7" s="127">
        <f t="shared" ref="AO7:AO14" si="40">AO20</f>
        <v>19</v>
      </c>
      <c r="AP7" s="137">
        <f t="shared" ref="AP7:AY14" si="41">IF($AO7=0,0,AP20/$AO7*100)</f>
        <v>52.631578947368418</v>
      </c>
      <c r="AQ7" s="137">
        <f t="shared" si="41"/>
        <v>42.105263157894733</v>
      </c>
      <c r="AR7" s="137">
        <f t="shared" si="41"/>
        <v>26.315789473684209</v>
      </c>
      <c r="AS7" s="137">
        <f t="shared" si="41"/>
        <v>10.526315789473683</v>
      </c>
      <c r="AT7" s="137">
        <f t="shared" si="41"/>
        <v>63.157894736842103</v>
      </c>
      <c r="AU7" s="137">
        <f t="shared" si="41"/>
        <v>21.052631578947366</v>
      </c>
      <c r="AV7" s="137">
        <f t="shared" si="41"/>
        <v>26.315789473684209</v>
      </c>
      <c r="AW7" s="137">
        <f t="shared" si="41"/>
        <v>31.578947368421051</v>
      </c>
      <c r="AX7" s="137">
        <f t="shared" si="41"/>
        <v>10.526315789473683</v>
      </c>
      <c r="AY7" s="137">
        <f t="shared" si="41"/>
        <v>0</v>
      </c>
      <c r="AZ7" s="127">
        <f t="shared" ref="AZ7:AZ14" si="42">AZ20</f>
        <v>14</v>
      </c>
      <c r="BA7" s="137">
        <f t="shared" ref="BA7:BF14" si="43">IF($AZ7=0,0,BA20/$AZ7*100)</f>
        <v>21.428571428571427</v>
      </c>
      <c r="BB7" s="137">
        <f t="shared" si="43"/>
        <v>71.428571428571431</v>
      </c>
      <c r="BC7" s="137">
        <f t="shared" si="43"/>
        <v>7.1428571428571423</v>
      </c>
      <c r="BD7" s="137">
        <f t="shared" si="43"/>
        <v>0</v>
      </c>
      <c r="BE7" s="137">
        <f t="shared" si="43"/>
        <v>0</v>
      </c>
      <c r="BF7" s="137">
        <f t="shared" si="43"/>
        <v>0</v>
      </c>
      <c r="BG7" s="127">
        <f t="shared" ref="BG7:BG14" si="44">BG20</f>
        <v>4</v>
      </c>
      <c r="BH7" s="137">
        <f t="shared" ref="BH7:BM14" si="45">IF($BG7=0,0,BH20/$BG7*100)</f>
        <v>50</v>
      </c>
      <c r="BI7" s="137">
        <f t="shared" si="45"/>
        <v>25</v>
      </c>
      <c r="BJ7" s="137">
        <f t="shared" si="45"/>
        <v>0</v>
      </c>
      <c r="BK7" s="137">
        <f t="shared" si="45"/>
        <v>0</v>
      </c>
      <c r="BL7" s="137">
        <f t="shared" si="45"/>
        <v>0</v>
      </c>
      <c r="BM7" s="137">
        <f t="shared" si="45"/>
        <v>25</v>
      </c>
      <c r="BN7" s="127">
        <f t="shared" ref="BN7:BN14" si="46">BN20</f>
        <v>14</v>
      </c>
      <c r="BO7" s="137">
        <f t="shared" ref="BO7:BT14" si="47">IF($BN7=0,0,BO20/$BN7*100)</f>
        <v>35.714285714285715</v>
      </c>
      <c r="BP7" s="137">
        <f t="shared" si="47"/>
        <v>57.142857142857139</v>
      </c>
      <c r="BQ7" s="137">
        <f t="shared" si="47"/>
        <v>7.1428571428571423</v>
      </c>
      <c r="BR7" s="137">
        <f t="shared" si="47"/>
        <v>0</v>
      </c>
      <c r="BS7" s="137">
        <f t="shared" si="47"/>
        <v>0</v>
      </c>
      <c r="BT7" s="137">
        <f t="shared" si="47"/>
        <v>0</v>
      </c>
      <c r="BU7" s="127">
        <f t="shared" ref="BU7:BU14" si="48">BU20</f>
        <v>4</v>
      </c>
      <c r="BV7" s="137">
        <f t="shared" ref="BV7:CA14" si="49">IF($BU7=0,0,BV20/$BU7*100)</f>
        <v>25</v>
      </c>
      <c r="BW7" s="137">
        <f t="shared" si="49"/>
        <v>50</v>
      </c>
      <c r="BX7" s="137">
        <f t="shared" si="49"/>
        <v>0</v>
      </c>
      <c r="BY7" s="137">
        <f t="shared" si="49"/>
        <v>0</v>
      </c>
      <c r="BZ7" s="137">
        <f t="shared" si="49"/>
        <v>0</v>
      </c>
      <c r="CA7" s="137">
        <f t="shared" si="49"/>
        <v>25</v>
      </c>
      <c r="CB7" s="127">
        <f t="shared" ref="CB7:CB14" si="50">CB20</f>
        <v>14</v>
      </c>
      <c r="CC7" s="137">
        <f t="shared" ref="CC7:CH14" si="51">IF($CB7=0,0,CC20/$CB7*100)</f>
        <v>0</v>
      </c>
      <c r="CD7" s="137">
        <f t="shared" si="51"/>
        <v>50</v>
      </c>
      <c r="CE7" s="137">
        <f t="shared" si="51"/>
        <v>28.571428571428569</v>
      </c>
      <c r="CF7" s="137">
        <f t="shared" si="51"/>
        <v>14.285714285714285</v>
      </c>
      <c r="CG7" s="137">
        <f t="shared" si="51"/>
        <v>7.1428571428571423</v>
      </c>
      <c r="CH7" s="137">
        <f t="shared" si="51"/>
        <v>0</v>
      </c>
      <c r="CI7" s="127">
        <f t="shared" ref="CI7:CI14" si="52">CI20</f>
        <v>4</v>
      </c>
      <c r="CJ7" s="137">
        <f t="shared" ref="CJ7:CO14" si="53">IF($CI7=0,0,CJ20/$CI7*100)</f>
        <v>25</v>
      </c>
      <c r="CK7" s="137">
        <f t="shared" si="53"/>
        <v>25</v>
      </c>
      <c r="CL7" s="137">
        <f t="shared" si="53"/>
        <v>25</v>
      </c>
      <c r="CM7" s="137">
        <f t="shared" si="53"/>
        <v>0</v>
      </c>
      <c r="CN7" s="137">
        <f t="shared" si="53"/>
        <v>0</v>
      </c>
      <c r="CO7" s="137">
        <f t="shared" si="53"/>
        <v>25</v>
      </c>
      <c r="CP7" s="127">
        <f t="shared" ref="CP7:CP14" si="54">CP20</f>
        <v>14</v>
      </c>
      <c r="CQ7" s="137">
        <f t="shared" ref="CQ7:CV14" si="55">IF($CP7=0,0,CQ20/$CP7*100)</f>
        <v>7.1428571428571423</v>
      </c>
      <c r="CR7" s="137">
        <f t="shared" si="55"/>
        <v>71.428571428571431</v>
      </c>
      <c r="CS7" s="137">
        <f t="shared" si="55"/>
        <v>7.1428571428571423</v>
      </c>
      <c r="CT7" s="137">
        <f t="shared" si="55"/>
        <v>7.1428571428571423</v>
      </c>
      <c r="CU7" s="137">
        <f t="shared" si="55"/>
        <v>0</v>
      </c>
      <c r="CV7" s="137">
        <f t="shared" si="55"/>
        <v>7.1428571428571423</v>
      </c>
      <c r="CW7" s="127">
        <f t="shared" ref="CW7:CW14" si="56">CW20</f>
        <v>4</v>
      </c>
      <c r="CX7" s="137">
        <f t="shared" ref="CX7:DC14" si="57">IF($CW7=0,0,CX20/$CW7*100)</f>
        <v>25</v>
      </c>
      <c r="CY7" s="137">
        <f t="shared" si="57"/>
        <v>50</v>
      </c>
      <c r="CZ7" s="137">
        <f t="shared" si="57"/>
        <v>0</v>
      </c>
      <c r="DA7" s="137">
        <f t="shared" si="57"/>
        <v>0</v>
      </c>
      <c r="DB7" s="137">
        <f t="shared" si="57"/>
        <v>0</v>
      </c>
      <c r="DC7" s="137">
        <f t="shared" si="57"/>
        <v>25</v>
      </c>
      <c r="DD7" s="127">
        <f t="shared" ref="DD7:DD14" si="58">DD20</f>
        <v>14</v>
      </c>
      <c r="DE7" s="137">
        <f t="shared" ref="DE7:DJ14" si="59">IF($DD7=0,0,DE20/$DD7*100)</f>
        <v>57.142857142857139</v>
      </c>
      <c r="DF7" s="137">
        <f t="shared" si="59"/>
        <v>35.714285714285715</v>
      </c>
      <c r="DG7" s="137">
        <f t="shared" si="59"/>
        <v>7.1428571428571423</v>
      </c>
      <c r="DH7" s="137">
        <f t="shared" si="59"/>
        <v>0</v>
      </c>
      <c r="DI7" s="137">
        <f t="shared" si="59"/>
        <v>0</v>
      </c>
      <c r="DJ7" s="137">
        <f t="shared" si="59"/>
        <v>0</v>
      </c>
      <c r="DK7" s="127">
        <f t="shared" ref="DK7:DK14" si="60">DK20</f>
        <v>4</v>
      </c>
      <c r="DL7" s="137">
        <f t="shared" ref="DL7:DQ14" si="61">IF($DK7=0,0,DL20/$DK7*100)</f>
        <v>25</v>
      </c>
      <c r="DM7" s="137">
        <f t="shared" si="61"/>
        <v>50</v>
      </c>
      <c r="DN7" s="137">
        <f t="shared" si="61"/>
        <v>0</v>
      </c>
      <c r="DO7" s="137">
        <f t="shared" si="61"/>
        <v>0</v>
      </c>
      <c r="DP7" s="137">
        <f t="shared" si="61"/>
        <v>0</v>
      </c>
      <c r="DQ7" s="137">
        <f t="shared" si="61"/>
        <v>25</v>
      </c>
      <c r="DR7" s="127">
        <f t="shared" ref="DR7:DR14" si="62">DR20</f>
        <v>14</v>
      </c>
      <c r="DS7" s="137">
        <f t="shared" ref="DS7:DX14" si="63">IF($DR7=0,0,DS20/$DR7*100)</f>
        <v>35.714285714285715</v>
      </c>
      <c r="DT7" s="137">
        <f t="shared" si="63"/>
        <v>50</v>
      </c>
      <c r="DU7" s="137">
        <f t="shared" si="63"/>
        <v>0</v>
      </c>
      <c r="DV7" s="137">
        <f t="shared" si="63"/>
        <v>0</v>
      </c>
      <c r="DW7" s="137">
        <f t="shared" si="63"/>
        <v>7.1428571428571423</v>
      </c>
      <c r="DX7" s="137">
        <f t="shared" si="63"/>
        <v>7.1428571428571423</v>
      </c>
      <c r="DY7" s="127">
        <f t="shared" ref="DY7:DY14" si="64">DY20</f>
        <v>4</v>
      </c>
      <c r="DZ7" s="137">
        <f t="shared" ref="DZ7:EE14" si="65">IF($DY7=0,0,DZ20/$DY7*100)</f>
        <v>50</v>
      </c>
      <c r="EA7" s="137">
        <f t="shared" si="65"/>
        <v>25</v>
      </c>
      <c r="EB7" s="137">
        <f t="shared" si="65"/>
        <v>0</v>
      </c>
      <c r="EC7" s="137">
        <f t="shared" si="65"/>
        <v>0</v>
      </c>
      <c r="ED7" s="137">
        <f t="shared" si="65"/>
        <v>0</v>
      </c>
      <c r="EE7" s="137">
        <f t="shared" si="65"/>
        <v>25</v>
      </c>
      <c r="EF7" s="127">
        <f t="shared" ref="EF7:EF14" si="66">EF20</f>
        <v>14</v>
      </c>
      <c r="EG7" s="137">
        <f t="shared" ref="EG7:EI14" si="67">IF($EF7=0,0,EG20/$EF7*100)</f>
        <v>57.142857142857139</v>
      </c>
      <c r="EH7" s="137">
        <f t="shared" si="67"/>
        <v>42.857142857142854</v>
      </c>
      <c r="EI7" s="137">
        <f t="shared" si="67"/>
        <v>0</v>
      </c>
      <c r="EJ7" s="127">
        <f t="shared" ref="EJ7:EJ14" si="68">EJ20</f>
        <v>4</v>
      </c>
      <c r="EK7" s="137">
        <f t="shared" ref="EK7:EM14" si="69">IF($EJ7=0,0,EK20/$EJ7*100)</f>
        <v>75</v>
      </c>
      <c r="EL7" s="137">
        <f t="shared" si="69"/>
        <v>25</v>
      </c>
      <c r="EM7" s="137">
        <f t="shared" si="69"/>
        <v>0</v>
      </c>
      <c r="EN7" s="127">
        <f t="shared" ref="EN7:EN14" si="70">EN20</f>
        <v>14</v>
      </c>
      <c r="EO7" s="137">
        <f t="shared" ref="EO7:EQ14" si="71">IF($EN7=0,0,EO20/$EN7*100)</f>
        <v>100</v>
      </c>
      <c r="EP7" s="137">
        <f t="shared" si="71"/>
        <v>0</v>
      </c>
      <c r="EQ7" s="137">
        <f t="shared" si="71"/>
        <v>0</v>
      </c>
      <c r="ER7" s="127">
        <f t="shared" ref="ER7:ER14" si="72">ER20</f>
        <v>4</v>
      </c>
      <c r="ES7" s="137">
        <f t="shared" ref="ES7:EU14" si="73">IF($ER7=0,0,ES20/$ER7*100)</f>
        <v>50</v>
      </c>
      <c r="ET7" s="137">
        <f t="shared" si="73"/>
        <v>50</v>
      </c>
      <c r="EU7" s="137">
        <f t="shared" si="73"/>
        <v>0</v>
      </c>
      <c r="EV7" s="127">
        <f t="shared" ref="EV7:EV14" si="74">EV20</f>
        <v>14</v>
      </c>
      <c r="EW7" s="137">
        <f t="shared" ref="EW7:EY14" si="75">IF($EV7=0,0,EW20/$EV7*100)</f>
        <v>35.714285714285715</v>
      </c>
      <c r="EX7" s="137">
        <f t="shared" si="75"/>
        <v>57.142857142857139</v>
      </c>
      <c r="EY7" s="137">
        <f t="shared" si="75"/>
        <v>7.1428571428571423</v>
      </c>
      <c r="EZ7" s="127">
        <f t="shared" ref="EZ7:EZ14" si="76">EZ20</f>
        <v>4</v>
      </c>
      <c r="FA7" s="137">
        <f t="shared" ref="FA7:FC14" si="77">IF($EZ7=0,0,FA20/$EZ7*100)</f>
        <v>100</v>
      </c>
      <c r="FB7" s="137">
        <f t="shared" si="77"/>
        <v>0</v>
      </c>
      <c r="FC7" s="137">
        <f t="shared" si="77"/>
        <v>0</v>
      </c>
      <c r="FD7" s="127">
        <f t="shared" ref="FD7:FD14" si="78">FD20</f>
        <v>19</v>
      </c>
      <c r="FE7" s="137">
        <f t="shared" ref="FE7:FG14" si="79">IF($FD7=0,0,FE20/$FD7*100)</f>
        <v>21.052631578947366</v>
      </c>
      <c r="FF7" s="137">
        <f t="shared" si="79"/>
        <v>52.631578947368418</v>
      </c>
      <c r="FG7" s="137">
        <f t="shared" si="79"/>
        <v>26.315789473684209</v>
      </c>
      <c r="FH7" s="127">
        <f t="shared" ref="FH7:FH14" si="80">FH20</f>
        <v>19</v>
      </c>
      <c r="FI7" s="137">
        <f t="shared" ref="FI7:FK14" si="81">IF($FH7=0,0,FI20/$FH7*100)</f>
        <v>47.368421052631575</v>
      </c>
      <c r="FJ7" s="137">
        <f t="shared" si="81"/>
        <v>10.526315789473683</v>
      </c>
      <c r="FK7" s="137">
        <f t="shared" si="81"/>
        <v>42.105263157894733</v>
      </c>
      <c r="FL7" s="127">
        <f t="shared" ref="FL7:FL14" si="82">FL20</f>
        <v>19</v>
      </c>
      <c r="FM7" s="137">
        <f t="shared" ref="FM7:FO14" si="83">IF($FL7=0,0,FM20/$FL7*100)</f>
        <v>10.526315789473683</v>
      </c>
      <c r="FN7" s="137">
        <f t="shared" si="83"/>
        <v>47.368421052631575</v>
      </c>
      <c r="FO7" s="137">
        <f t="shared" si="83"/>
        <v>42.105263157894733</v>
      </c>
      <c r="FP7" s="127">
        <f t="shared" ref="FP7:FP14" si="84">FP20</f>
        <v>19</v>
      </c>
      <c r="FQ7" s="137">
        <f t="shared" ref="FQ7:FS14" si="85">IF($FP7=0,0,FQ20/$FP7*100)</f>
        <v>10.526315789473683</v>
      </c>
      <c r="FR7" s="137">
        <f t="shared" si="85"/>
        <v>36.84210526315789</v>
      </c>
      <c r="FS7" s="137">
        <f t="shared" si="85"/>
        <v>52.631578947368418</v>
      </c>
      <c r="FT7" s="127">
        <f t="shared" ref="FT7:FT14" si="86">FT20</f>
        <v>19</v>
      </c>
      <c r="FU7" s="137">
        <f t="shared" ref="FU7:FW14" si="87">IF($FT7=0,0,FU20/$FT7*100)</f>
        <v>26.315789473684209</v>
      </c>
      <c r="FV7" s="137">
        <f t="shared" si="87"/>
        <v>36.84210526315789</v>
      </c>
      <c r="FW7" s="137">
        <f t="shared" si="87"/>
        <v>36.84210526315789</v>
      </c>
      <c r="FX7" s="127">
        <f t="shared" ref="FX7:FX14" si="88">FX20</f>
        <v>19</v>
      </c>
      <c r="FY7" s="137">
        <f t="shared" ref="FY7:GA14" si="89">IF($FX7=0,0,FY20/$FX7*100)</f>
        <v>47.368421052631575</v>
      </c>
      <c r="FZ7" s="137">
        <f t="shared" si="89"/>
        <v>15.789473684210526</v>
      </c>
      <c r="GA7" s="137">
        <f t="shared" si="89"/>
        <v>36.84210526315789</v>
      </c>
      <c r="GB7" s="127">
        <f t="shared" ref="GB7:GB14" si="90">GB20</f>
        <v>7</v>
      </c>
      <c r="GC7" s="137">
        <f t="shared" ref="GC7:GE14" si="91">IF($GB7=0,0,GC20/$GB7*100)</f>
        <v>100</v>
      </c>
      <c r="GD7" s="137">
        <f t="shared" si="91"/>
        <v>0</v>
      </c>
      <c r="GE7" s="137">
        <f t="shared" si="91"/>
        <v>0</v>
      </c>
      <c r="GF7" s="127">
        <f t="shared" ref="GF7:GF14" si="92">GF20</f>
        <v>1</v>
      </c>
      <c r="GG7" s="137">
        <f t="shared" ref="GG7:GI14" si="93">IF($GF7=0,0,GG20/$GF7*100)</f>
        <v>100</v>
      </c>
      <c r="GH7" s="137">
        <f t="shared" si="93"/>
        <v>0</v>
      </c>
      <c r="GI7" s="137">
        <f t="shared" si="93"/>
        <v>0</v>
      </c>
      <c r="GJ7" s="127">
        <f t="shared" ref="GJ7:GJ14" si="94">GJ20</f>
        <v>2</v>
      </c>
      <c r="GK7" s="137">
        <f t="shared" ref="GK7:GM14" si="95">IF($GJ7=0,0,GK20/$GJ7*100)</f>
        <v>100</v>
      </c>
      <c r="GL7" s="137">
        <f t="shared" si="95"/>
        <v>0</v>
      </c>
      <c r="GM7" s="137">
        <f t="shared" si="95"/>
        <v>0</v>
      </c>
      <c r="GN7" s="127">
        <f t="shared" ref="GN7:GN14" si="96">GN20</f>
        <v>0</v>
      </c>
      <c r="GO7" s="137">
        <f t="shared" ref="GO7:GQ14" si="97">IF($GN7=0,0,GO20/$GN7*100)</f>
        <v>0</v>
      </c>
      <c r="GP7" s="137">
        <f t="shared" si="97"/>
        <v>0</v>
      </c>
      <c r="GQ7" s="137">
        <f t="shared" si="97"/>
        <v>0</v>
      </c>
      <c r="GR7" s="127">
        <f t="shared" ref="GR7:GR14" si="98">GR20</f>
        <v>5</v>
      </c>
      <c r="GS7" s="137">
        <f t="shared" ref="GS7:GU14" si="99">IF($GR7=0,0,GS20/$GR7*100)</f>
        <v>100</v>
      </c>
      <c r="GT7" s="137">
        <f t="shared" si="99"/>
        <v>0</v>
      </c>
      <c r="GU7" s="137">
        <f t="shared" si="99"/>
        <v>0</v>
      </c>
      <c r="GV7" s="127">
        <f t="shared" ref="GV7:GV14" si="100">GV20</f>
        <v>3</v>
      </c>
      <c r="GW7" s="137">
        <f t="shared" ref="GW7:GY14" si="101">IF($GV7=0,0,GW20/$GV7*100)</f>
        <v>66.666666666666657</v>
      </c>
      <c r="GX7" s="137">
        <f t="shared" si="101"/>
        <v>0</v>
      </c>
      <c r="GY7" s="137">
        <f t="shared" si="101"/>
        <v>33.333333333333329</v>
      </c>
      <c r="GZ7" s="127">
        <f t="shared" ref="GZ7:GZ14" si="102">GZ20</f>
        <v>14</v>
      </c>
      <c r="HA7" s="137">
        <f t="shared" ref="HA7:HD14" si="103">IF($GZ7=0,0,HA20/$GZ7*100)</f>
        <v>0</v>
      </c>
      <c r="HB7" s="137">
        <f t="shared" si="103"/>
        <v>50</v>
      </c>
      <c r="HC7" s="137">
        <f t="shared" si="103"/>
        <v>0</v>
      </c>
      <c r="HD7" s="137">
        <f t="shared" si="103"/>
        <v>50</v>
      </c>
      <c r="HE7" s="127">
        <f t="shared" ref="HE7:HE14" si="104">HE20</f>
        <v>4</v>
      </c>
      <c r="HF7" s="137">
        <f t="shared" ref="HF7:HI14" si="105">IF($HE7=0,0,HF20/$HE7*100)</f>
        <v>0</v>
      </c>
      <c r="HG7" s="137">
        <f t="shared" si="105"/>
        <v>0</v>
      </c>
      <c r="HH7" s="137">
        <f t="shared" si="105"/>
        <v>0</v>
      </c>
      <c r="HI7" s="137">
        <f t="shared" si="105"/>
        <v>100</v>
      </c>
      <c r="HJ7" s="127">
        <f t="shared" ref="HJ7:HJ14" si="106">HJ20</f>
        <v>14</v>
      </c>
      <c r="HK7" s="137">
        <f t="shared" ref="HK7:HN14" si="107">IF($HJ7=0,0,HK20/$HJ7*100)</f>
        <v>0</v>
      </c>
      <c r="HL7" s="137">
        <f t="shared" si="107"/>
        <v>35.714285714285715</v>
      </c>
      <c r="HM7" s="137">
        <f t="shared" si="107"/>
        <v>0</v>
      </c>
      <c r="HN7" s="137">
        <f t="shared" si="107"/>
        <v>64.285714285714292</v>
      </c>
      <c r="HO7" s="127">
        <f t="shared" ref="HO7:HO14" si="108">HO20</f>
        <v>4</v>
      </c>
      <c r="HP7" s="137">
        <f t="shared" ref="HP7:HS14" si="109">IF($HO7=0,0,HP20/$HO7*100)</f>
        <v>0</v>
      </c>
      <c r="HQ7" s="137">
        <f t="shared" si="109"/>
        <v>0</v>
      </c>
      <c r="HR7" s="137">
        <f t="shared" si="109"/>
        <v>0</v>
      </c>
      <c r="HS7" s="137">
        <f t="shared" si="109"/>
        <v>100</v>
      </c>
      <c r="HT7" s="127">
        <f t="shared" ref="HT7:HT14" si="110">HT20</f>
        <v>14</v>
      </c>
      <c r="HU7" s="137">
        <f t="shared" ref="HU7:HX14" si="111">IF($HT7=0,0,HU20/$HT7*100)</f>
        <v>0</v>
      </c>
      <c r="HV7" s="137">
        <f t="shared" si="111"/>
        <v>35.714285714285715</v>
      </c>
      <c r="HW7" s="137">
        <f t="shared" si="111"/>
        <v>0</v>
      </c>
      <c r="HX7" s="137">
        <f t="shared" si="111"/>
        <v>64.285714285714292</v>
      </c>
      <c r="HY7" s="127">
        <f t="shared" ref="HY7:HY14" si="112">HY20</f>
        <v>4</v>
      </c>
      <c r="HZ7" s="137">
        <f t="shared" ref="HZ7:IC14" si="113">IF($HY7=0,0,HZ20/$HY7*100)</f>
        <v>0</v>
      </c>
      <c r="IA7" s="137">
        <f t="shared" si="113"/>
        <v>25</v>
      </c>
      <c r="IB7" s="137">
        <f t="shared" si="113"/>
        <v>0</v>
      </c>
      <c r="IC7" s="137">
        <f t="shared" si="113"/>
        <v>75</v>
      </c>
      <c r="ID7" s="127">
        <f t="shared" ref="ID7:ID14" si="114">ID20</f>
        <v>19</v>
      </c>
      <c r="IE7" s="137">
        <f t="shared" ref="IE7:II14" si="115">IF($ID7=0,0,IE20/$ID7*100)</f>
        <v>10.526315789473683</v>
      </c>
      <c r="IF7" s="137">
        <f t="shared" si="115"/>
        <v>84.210526315789465</v>
      </c>
      <c r="IG7" s="137">
        <f t="shared" si="115"/>
        <v>5.2631578947368416</v>
      </c>
      <c r="IH7" s="137">
        <f t="shared" si="115"/>
        <v>0</v>
      </c>
      <c r="II7" s="137">
        <f t="shared" si="115"/>
        <v>0</v>
      </c>
      <c r="IJ7" s="127">
        <f t="shared" ref="IJ7:IJ14" si="116">IJ20</f>
        <v>19</v>
      </c>
      <c r="IK7" s="137">
        <f t="shared" ref="IK7:IO14" si="117">IF($IJ7=0,0,IK20/$IJ7*100)</f>
        <v>15.789473684210526</v>
      </c>
      <c r="IL7" s="137">
        <f t="shared" si="117"/>
        <v>78.94736842105263</v>
      </c>
      <c r="IM7" s="137">
        <f t="shared" si="117"/>
        <v>5.2631578947368416</v>
      </c>
      <c r="IN7" s="137">
        <f t="shared" si="117"/>
        <v>0</v>
      </c>
      <c r="IO7" s="137">
        <f t="shared" si="117"/>
        <v>0</v>
      </c>
      <c r="IP7" s="127">
        <f t="shared" ref="IP7:IP14" si="118">IP20</f>
        <v>19</v>
      </c>
      <c r="IQ7" s="137">
        <f t="shared" ref="IQ7:IU14" si="119">IF($IP7=0,0,IQ20/$IP7*100)</f>
        <v>21.052631578947366</v>
      </c>
      <c r="IR7" s="137">
        <f t="shared" si="119"/>
        <v>78.94736842105263</v>
      </c>
      <c r="IS7" s="137">
        <f t="shared" si="119"/>
        <v>0</v>
      </c>
      <c r="IT7" s="137">
        <f t="shared" si="119"/>
        <v>0</v>
      </c>
      <c r="IU7" s="137">
        <f t="shared" si="119"/>
        <v>0</v>
      </c>
      <c r="IV7" s="127">
        <f t="shared" ref="IV7:IV14" si="120">IV20</f>
        <v>19</v>
      </c>
      <c r="IW7" s="137">
        <f t="shared" ref="IW7:JA14" si="121">IF($IV7=0,0,IW20/$IV7*100)</f>
        <v>15.789473684210526</v>
      </c>
      <c r="IX7" s="137">
        <f t="shared" si="121"/>
        <v>78.94736842105263</v>
      </c>
      <c r="IY7" s="137">
        <f t="shared" si="121"/>
        <v>5.2631578947368416</v>
      </c>
      <c r="IZ7" s="137">
        <f t="shared" si="121"/>
        <v>0</v>
      </c>
      <c r="JA7" s="137">
        <f t="shared" si="121"/>
        <v>0</v>
      </c>
      <c r="JB7" s="127">
        <f t="shared" ref="JB7:JB14" si="122">JB20</f>
        <v>19</v>
      </c>
      <c r="JC7" s="137">
        <f t="shared" ref="JC7:JG14" si="123">IF($JB7=0,0,JC20/$JB7*100)</f>
        <v>21.052631578947366</v>
      </c>
      <c r="JD7" s="137">
        <f t="shared" si="123"/>
        <v>68.421052631578945</v>
      </c>
      <c r="JE7" s="137">
        <f t="shared" si="123"/>
        <v>5.2631578947368416</v>
      </c>
      <c r="JF7" s="137">
        <f t="shared" si="123"/>
        <v>5.2631578947368416</v>
      </c>
      <c r="JG7" s="137">
        <f t="shared" si="123"/>
        <v>0</v>
      </c>
      <c r="JH7" s="127">
        <f t="shared" ref="JH7:JH14" si="124">JH20</f>
        <v>19</v>
      </c>
      <c r="JI7" s="137">
        <f t="shared" ref="JI7:JM14" si="125">IF($JH7=0,0,JI20/$JH7*100)</f>
        <v>36.84210526315789</v>
      </c>
      <c r="JJ7" s="137">
        <f t="shared" si="125"/>
        <v>52.631578947368418</v>
      </c>
      <c r="JK7" s="137">
        <f t="shared" si="125"/>
        <v>5.2631578947368416</v>
      </c>
      <c r="JL7" s="137">
        <f t="shared" si="125"/>
        <v>5.2631578947368416</v>
      </c>
      <c r="JM7" s="137">
        <f t="shared" si="125"/>
        <v>0</v>
      </c>
      <c r="JN7" s="127">
        <f t="shared" ref="JN7:JN14" si="126">JN20</f>
        <v>19</v>
      </c>
      <c r="JO7" s="137">
        <f t="shared" ref="JO7:JS14" si="127">IF($JN7=0,0,JO20/$JN7*100)</f>
        <v>10.526315789473683</v>
      </c>
      <c r="JP7" s="137">
        <f t="shared" si="127"/>
        <v>52.631578947368418</v>
      </c>
      <c r="JQ7" s="137">
        <f t="shared" si="127"/>
        <v>26.315789473684209</v>
      </c>
      <c r="JR7" s="137">
        <f t="shared" si="127"/>
        <v>10.526315789473683</v>
      </c>
      <c r="JS7" s="137">
        <f t="shared" si="127"/>
        <v>0</v>
      </c>
      <c r="JT7" s="127">
        <f t="shared" ref="JT7:JT14" si="128">JT20</f>
        <v>19</v>
      </c>
      <c r="JU7" s="137">
        <f t="shared" ref="JU7:JY14" si="129">IF($JT7=0,0,JU20/$JT7*100)</f>
        <v>5.2631578947368416</v>
      </c>
      <c r="JV7" s="137">
        <f t="shared" si="129"/>
        <v>78.94736842105263</v>
      </c>
      <c r="JW7" s="137">
        <f t="shared" si="129"/>
        <v>5.2631578947368416</v>
      </c>
      <c r="JX7" s="137">
        <f t="shared" si="129"/>
        <v>10.526315789473683</v>
      </c>
      <c r="JY7" s="137">
        <f t="shared" si="129"/>
        <v>0</v>
      </c>
      <c r="JZ7" s="127">
        <f t="shared" ref="JZ7:JZ14" si="130">JZ20</f>
        <v>19</v>
      </c>
      <c r="KA7" s="137">
        <f t="shared" ref="KA7:KE14" si="131">IF($JZ7=0,0,KA20/$JZ7*100)</f>
        <v>26.315789473684209</v>
      </c>
      <c r="KB7" s="137">
        <f t="shared" si="131"/>
        <v>47.368421052631575</v>
      </c>
      <c r="KC7" s="137">
        <f t="shared" si="131"/>
        <v>21.052631578947366</v>
      </c>
      <c r="KD7" s="137">
        <f t="shared" si="131"/>
        <v>5.2631578947368416</v>
      </c>
      <c r="KE7" s="137">
        <f t="shared" si="131"/>
        <v>0</v>
      </c>
    </row>
    <row r="8" spans="1:291" ht="15" customHeight="1" x14ac:dyDescent="0.15">
      <c r="A8" s="202" t="s">
        <v>419</v>
      </c>
      <c r="B8" s="206" t="s">
        <v>618</v>
      </c>
      <c r="C8" s="140">
        <f t="shared" si="28"/>
        <v>18</v>
      </c>
      <c r="D8" s="141">
        <f t="shared" si="29"/>
        <v>72.222222222222214</v>
      </c>
      <c r="E8" s="141">
        <f t="shared" si="29"/>
        <v>22.222222222222221</v>
      </c>
      <c r="F8" s="141">
        <f t="shared" si="29"/>
        <v>5.5555555555555554</v>
      </c>
      <c r="G8" s="140">
        <f t="shared" si="30"/>
        <v>18</v>
      </c>
      <c r="H8" s="141">
        <f t="shared" si="31"/>
        <v>61.111111111111114</v>
      </c>
      <c r="I8" s="141">
        <f t="shared" si="31"/>
        <v>27.777777777777779</v>
      </c>
      <c r="J8" s="141">
        <f t="shared" si="31"/>
        <v>0</v>
      </c>
      <c r="K8" s="141">
        <f t="shared" si="31"/>
        <v>0</v>
      </c>
      <c r="L8" s="141">
        <f t="shared" si="31"/>
        <v>0</v>
      </c>
      <c r="M8" s="141">
        <f t="shared" si="31"/>
        <v>5.5555555555555554</v>
      </c>
      <c r="N8" s="141">
        <f t="shared" si="31"/>
        <v>5.5555555555555554</v>
      </c>
      <c r="O8" s="140">
        <f t="shared" si="32"/>
        <v>18</v>
      </c>
      <c r="P8" s="141">
        <f t="shared" si="33"/>
        <v>50</v>
      </c>
      <c r="Q8" s="141">
        <f t="shared" si="33"/>
        <v>27.777777777777779</v>
      </c>
      <c r="R8" s="141">
        <f t="shared" si="33"/>
        <v>16.666666666666664</v>
      </c>
      <c r="S8" s="141">
        <f t="shared" si="33"/>
        <v>5.5555555555555554</v>
      </c>
      <c r="T8" s="140">
        <f t="shared" si="34"/>
        <v>18</v>
      </c>
      <c r="U8" s="141">
        <f t="shared" si="35"/>
        <v>88.888888888888886</v>
      </c>
      <c r="V8" s="141">
        <f t="shared" si="35"/>
        <v>11.111111111111111</v>
      </c>
      <c r="W8" s="141">
        <f t="shared" si="35"/>
        <v>0</v>
      </c>
      <c r="X8" s="141">
        <f t="shared" si="35"/>
        <v>0</v>
      </c>
      <c r="Y8" s="141">
        <f t="shared" si="35"/>
        <v>0</v>
      </c>
      <c r="Z8" s="141">
        <f t="shared" si="35"/>
        <v>0</v>
      </c>
      <c r="AA8" s="140">
        <f t="shared" si="36"/>
        <v>18</v>
      </c>
      <c r="AB8" s="141">
        <f t="shared" si="37"/>
        <v>55.555555555555557</v>
      </c>
      <c r="AC8" s="141">
        <f t="shared" si="37"/>
        <v>27.777777777777779</v>
      </c>
      <c r="AD8" s="141">
        <f t="shared" si="37"/>
        <v>16.666666666666664</v>
      </c>
      <c r="AE8" s="140">
        <f t="shared" si="38"/>
        <v>18</v>
      </c>
      <c r="AF8" s="141">
        <f t="shared" si="39"/>
        <v>5.5555555555555554</v>
      </c>
      <c r="AG8" s="141">
        <f t="shared" si="39"/>
        <v>38.888888888888893</v>
      </c>
      <c r="AH8" s="141">
        <f t="shared" si="39"/>
        <v>5.5555555555555554</v>
      </c>
      <c r="AI8" s="141">
        <f t="shared" si="39"/>
        <v>0</v>
      </c>
      <c r="AJ8" s="141">
        <f t="shared" si="39"/>
        <v>22.222222222222221</v>
      </c>
      <c r="AK8" s="141">
        <f t="shared" si="39"/>
        <v>11.111111111111111</v>
      </c>
      <c r="AL8" s="141">
        <f t="shared" si="39"/>
        <v>0</v>
      </c>
      <c r="AM8" s="141">
        <f t="shared" si="39"/>
        <v>16.666666666666664</v>
      </c>
      <c r="AN8" s="141">
        <f t="shared" si="39"/>
        <v>5.5555555555555554</v>
      </c>
      <c r="AO8" s="140">
        <f t="shared" si="40"/>
        <v>18</v>
      </c>
      <c r="AP8" s="141">
        <f t="shared" si="41"/>
        <v>27.777777777777779</v>
      </c>
      <c r="AQ8" s="141">
        <f t="shared" si="41"/>
        <v>44.444444444444443</v>
      </c>
      <c r="AR8" s="141">
        <f t="shared" si="41"/>
        <v>27.777777777777779</v>
      </c>
      <c r="AS8" s="141">
        <f t="shared" si="41"/>
        <v>27.777777777777779</v>
      </c>
      <c r="AT8" s="141">
        <f t="shared" si="41"/>
        <v>61.111111111111114</v>
      </c>
      <c r="AU8" s="141">
        <f t="shared" si="41"/>
        <v>33.333333333333329</v>
      </c>
      <c r="AV8" s="141">
        <f t="shared" si="41"/>
        <v>33.333333333333329</v>
      </c>
      <c r="AW8" s="141">
        <f t="shared" si="41"/>
        <v>11.111111111111111</v>
      </c>
      <c r="AX8" s="141">
        <f t="shared" si="41"/>
        <v>0</v>
      </c>
      <c r="AY8" s="141">
        <f t="shared" si="41"/>
        <v>11.111111111111111</v>
      </c>
      <c r="AZ8" s="140">
        <f t="shared" si="42"/>
        <v>13</v>
      </c>
      <c r="BA8" s="141">
        <f t="shared" si="43"/>
        <v>7.6923076923076925</v>
      </c>
      <c r="BB8" s="141">
        <f t="shared" si="43"/>
        <v>84.615384615384613</v>
      </c>
      <c r="BC8" s="141">
        <f t="shared" si="43"/>
        <v>7.6923076923076925</v>
      </c>
      <c r="BD8" s="141">
        <f t="shared" si="43"/>
        <v>0</v>
      </c>
      <c r="BE8" s="141">
        <f t="shared" si="43"/>
        <v>0</v>
      </c>
      <c r="BF8" s="141">
        <f t="shared" si="43"/>
        <v>0</v>
      </c>
      <c r="BG8" s="140">
        <f t="shared" si="44"/>
        <v>4</v>
      </c>
      <c r="BH8" s="141">
        <f t="shared" si="45"/>
        <v>25</v>
      </c>
      <c r="BI8" s="141">
        <f t="shared" si="45"/>
        <v>75</v>
      </c>
      <c r="BJ8" s="141">
        <f t="shared" si="45"/>
        <v>0</v>
      </c>
      <c r="BK8" s="141">
        <f t="shared" si="45"/>
        <v>0</v>
      </c>
      <c r="BL8" s="141">
        <f t="shared" si="45"/>
        <v>0</v>
      </c>
      <c r="BM8" s="141">
        <f t="shared" si="45"/>
        <v>0</v>
      </c>
      <c r="BN8" s="140">
        <f t="shared" si="46"/>
        <v>13</v>
      </c>
      <c r="BO8" s="141">
        <f t="shared" si="47"/>
        <v>15.384615384615385</v>
      </c>
      <c r="BP8" s="141">
        <f t="shared" si="47"/>
        <v>69.230769230769226</v>
      </c>
      <c r="BQ8" s="141">
        <f t="shared" si="47"/>
        <v>7.6923076923076925</v>
      </c>
      <c r="BR8" s="141">
        <f t="shared" si="47"/>
        <v>0</v>
      </c>
      <c r="BS8" s="141">
        <f t="shared" si="47"/>
        <v>7.6923076923076925</v>
      </c>
      <c r="BT8" s="141">
        <f t="shared" si="47"/>
        <v>0</v>
      </c>
      <c r="BU8" s="140">
        <f t="shared" si="48"/>
        <v>4</v>
      </c>
      <c r="BV8" s="141">
        <f t="shared" si="49"/>
        <v>25</v>
      </c>
      <c r="BW8" s="141">
        <f t="shared" si="49"/>
        <v>75</v>
      </c>
      <c r="BX8" s="141">
        <f t="shared" si="49"/>
        <v>0</v>
      </c>
      <c r="BY8" s="141">
        <f t="shared" si="49"/>
        <v>0</v>
      </c>
      <c r="BZ8" s="141">
        <f t="shared" si="49"/>
        <v>0</v>
      </c>
      <c r="CA8" s="141">
        <f t="shared" si="49"/>
        <v>0</v>
      </c>
      <c r="CB8" s="140">
        <f t="shared" si="50"/>
        <v>13</v>
      </c>
      <c r="CC8" s="141">
        <f t="shared" si="51"/>
        <v>0</v>
      </c>
      <c r="CD8" s="141">
        <f t="shared" si="51"/>
        <v>46.153846153846153</v>
      </c>
      <c r="CE8" s="141">
        <f t="shared" si="51"/>
        <v>30.76923076923077</v>
      </c>
      <c r="CF8" s="141">
        <f t="shared" si="51"/>
        <v>7.6923076923076925</v>
      </c>
      <c r="CG8" s="141">
        <f t="shared" si="51"/>
        <v>15.384615384615385</v>
      </c>
      <c r="CH8" s="141">
        <f t="shared" si="51"/>
        <v>0</v>
      </c>
      <c r="CI8" s="140">
        <f t="shared" si="52"/>
        <v>4</v>
      </c>
      <c r="CJ8" s="141">
        <f t="shared" si="53"/>
        <v>25</v>
      </c>
      <c r="CK8" s="141">
        <f t="shared" si="53"/>
        <v>75</v>
      </c>
      <c r="CL8" s="141">
        <f t="shared" si="53"/>
        <v>0</v>
      </c>
      <c r="CM8" s="141">
        <f t="shared" si="53"/>
        <v>0</v>
      </c>
      <c r="CN8" s="141">
        <f t="shared" si="53"/>
        <v>0</v>
      </c>
      <c r="CO8" s="141">
        <f t="shared" si="53"/>
        <v>0</v>
      </c>
      <c r="CP8" s="140">
        <f t="shared" si="54"/>
        <v>13</v>
      </c>
      <c r="CQ8" s="141">
        <f t="shared" si="55"/>
        <v>0</v>
      </c>
      <c r="CR8" s="141">
        <f t="shared" si="55"/>
        <v>69.230769230769226</v>
      </c>
      <c r="CS8" s="141">
        <f t="shared" si="55"/>
        <v>15.384615384615385</v>
      </c>
      <c r="CT8" s="141">
        <f t="shared" si="55"/>
        <v>7.6923076923076925</v>
      </c>
      <c r="CU8" s="141">
        <f t="shared" si="55"/>
        <v>7.6923076923076925</v>
      </c>
      <c r="CV8" s="141">
        <f t="shared" si="55"/>
        <v>0</v>
      </c>
      <c r="CW8" s="140">
        <f t="shared" si="56"/>
        <v>4</v>
      </c>
      <c r="CX8" s="141">
        <f t="shared" si="57"/>
        <v>25</v>
      </c>
      <c r="CY8" s="141">
        <f t="shared" si="57"/>
        <v>75</v>
      </c>
      <c r="CZ8" s="141">
        <f t="shared" si="57"/>
        <v>0</v>
      </c>
      <c r="DA8" s="141">
        <f t="shared" si="57"/>
        <v>0</v>
      </c>
      <c r="DB8" s="141">
        <f t="shared" si="57"/>
        <v>0</v>
      </c>
      <c r="DC8" s="141">
        <f t="shared" si="57"/>
        <v>0</v>
      </c>
      <c r="DD8" s="140">
        <f t="shared" si="58"/>
        <v>13</v>
      </c>
      <c r="DE8" s="141">
        <f t="shared" si="59"/>
        <v>30.76923076923077</v>
      </c>
      <c r="DF8" s="141">
        <f t="shared" si="59"/>
        <v>69.230769230769226</v>
      </c>
      <c r="DG8" s="141">
        <f t="shared" si="59"/>
        <v>0</v>
      </c>
      <c r="DH8" s="141">
        <f t="shared" si="59"/>
        <v>0</v>
      </c>
      <c r="DI8" s="141">
        <f t="shared" si="59"/>
        <v>0</v>
      </c>
      <c r="DJ8" s="141">
        <f t="shared" si="59"/>
        <v>0</v>
      </c>
      <c r="DK8" s="140">
        <f t="shared" si="60"/>
        <v>4</v>
      </c>
      <c r="DL8" s="141">
        <f t="shared" si="61"/>
        <v>25</v>
      </c>
      <c r="DM8" s="141">
        <f t="shared" si="61"/>
        <v>75</v>
      </c>
      <c r="DN8" s="141">
        <f t="shared" si="61"/>
        <v>0</v>
      </c>
      <c r="DO8" s="141">
        <f t="shared" si="61"/>
        <v>0</v>
      </c>
      <c r="DP8" s="141">
        <f t="shared" si="61"/>
        <v>0</v>
      </c>
      <c r="DQ8" s="141">
        <f t="shared" si="61"/>
        <v>0</v>
      </c>
      <c r="DR8" s="140">
        <f t="shared" si="62"/>
        <v>13</v>
      </c>
      <c r="DS8" s="141">
        <f t="shared" si="63"/>
        <v>7.6923076923076925</v>
      </c>
      <c r="DT8" s="141">
        <f t="shared" si="63"/>
        <v>69.230769230769226</v>
      </c>
      <c r="DU8" s="141">
        <f t="shared" si="63"/>
        <v>7.6923076923076925</v>
      </c>
      <c r="DV8" s="141">
        <f t="shared" si="63"/>
        <v>0</v>
      </c>
      <c r="DW8" s="141">
        <f t="shared" si="63"/>
        <v>15.384615384615385</v>
      </c>
      <c r="DX8" s="141">
        <f t="shared" si="63"/>
        <v>0</v>
      </c>
      <c r="DY8" s="140">
        <f t="shared" si="64"/>
        <v>4</v>
      </c>
      <c r="DZ8" s="141">
        <f t="shared" si="65"/>
        <v>25</v>
      </c>
      <c r="EA8" s="141">
        <f t="shared" si="65"/>
        <v>75</v>
      </c>
      <c r="EB8" s="141">
        <f t="shared" si="65"/>
        <v>0</v>
      </c>
      <c r="EC8" s="141">
        <f t="shared" si="65"/>
        <v>0</v>
      </c>
      <c r="ED8" s="141">
        <f t="shared" si="65"/>
        <v>0</v>
      </c>
      <c r="EE8" s="141">
        <f t="shared" si="65"/>
        <v>0</v>
      </c>
      <c r="EF8" s="140">
        <f t="shared" si="66"/>
        <v>13</v>
      </c>
      <c r="EG8" s="141">
        <f t="shared" si="67"/>
        <v>53.846153846153847</v>
      </c>
      <c r="EH8" s="141">
        <f t="shared" si="67"/>
        <v>38.461538461538467</v>
      </c>
      <c r="EI8" s="141">
        <f t="shared" si="67"/>
        <v>7.6923076923076925</v>
      </c>
      <c r="EJ8" s="140">
        <f t="shared" si="68"/>
        <v>4</v>
      </c>
      <c r="EK8" s="141">
        <f t="shared" si="69"/>
        <v>100</v>
      </c>
      <c r="EL8" s="141">
        <f t="shared" si="69"/>
        <v>0</v>
      </c>
      <c r="EM8" s="141">
        <f t="shared" si="69"/>
        <v>0</v>
      </c>
      <c r="EN8" s="140">
        <f t="shared" si="70"/>
        <v>13</v>
      </c>
      <c r="EO8" s="141">
        <f t="shared" si="71"/>
        <v>84.615384615384613</v>
      </c>
      <c r="EP8" s="141">
        <f t="shared" si="71"/>
        <v>7.6923076923076925</v>
      </c>
      <c r="EQ8" s="141">
        <f t="shared" si="71"/>
        <v>7.6923076923076925</v>
      </c>
      <c r="ER8" s="140">
        <f t="shared" si="72"/>
        <v>4</v>
      </c>
      <c r="ES8" s="141">
        <f t="shared" si="73"/>
        <v>100</v>
      </c>
      <c r="ET8" s="141">
        <f t="shared" si="73"/>
        <v>0</v>
      </c>
      <c r="EU8" s="141">
        <f t="shared" si="73"/>
        <v>0</v>
      </c>
      <c r="EV8" s="140">
        <f t="shared" si="74"/>
        <v>13</v>
      </c>
      <c r="EW8" s="141">
        <f t="shared" si="75"/>
        <v>69.230769230769226</v>
      </c>
      <c r="EX8" s="141">
        <f t="shared" si="75"/>
        <v>23.076923076923077</v>
      </c>
      <c r="EY8" s="141">
        <f t="shared" si="75"/>
        <v>7.6923076923076925</v>
      </c>
      <c r="EZ8" s="140">
        <f t="shared" si="76"/>
        <v>4</v>
      </c>
      <c r="FA8" s="141">
        <f t="shared" si="77"/>
        <v>100</v>
      </c>
      <c r="FB8" s="141">
        <f t="shared" si="77"/>
        <v>0</v>
      </c>
      <c r="FC8" s="141">
        <f t="shared" si="77"/>
        <v>0</v>
      </c>
      <c r="FD8" s="140">
        <f t="shared" si="78"/>
        <v>18</v>
      </c>
      <c r="FE8" s="141">
        <f t="shared" si="79"/>
        <v>44.444444444444443</v>
      </c>
      <c r="FF8" s="141">
        <f t="shared" si="79"/>
        <v>38.888888888888893</v>
      </c>
      <c r="FG8" s="141">
        <f t="shared" si="79"/>
        <v>16.666666666666664</v>
      </c>
      <c r="FH8" s="140">
        <f t="shared" si="80"/>
        <v>18</v>
      </c>
      <c r="FI8" s="141">
        <f t="shared" si="81"/>
        <v>50</v>
      </c>
      <c r="FJ8" s="141">
        <f t="shared" si="81"/>
        <v>27.777777777777779</v>
      </c>
      <c r="FK8" s="141">
        <f t="shared" si="81"/>
        <v>22.222222222222221</v>
      </c>
      <c r="FL8" s="140">
        <f t="shared" si="82"/>
        <v>18</v>
      </c>
      <c r="FM8" s="141">
        <f t="shared" si="83"/>
        <v>5.5555555555555554</v>
      </c>
      <c r="FN8" s="141">
        <f t="shared" si="83"/>
        <v>72.222222222222214</v>
      </c>
      <c r="FO8" s="141">
        <f t="shared" si="83"/>
        <v>22.222222222222221</v>
      </c>
      <c r="FP8" s="140">
        <f t="shared" si="84"/>
        <v>18</v>
      </c>
      <c r="FQ8" s="141">
        <f t="shared" si="85"/>
        <v>0</v>
      </c>
      <c r="FR8" s="141">
        <f t="shared" si="85"/>
        <v>72.222222222222214</v>
      </c>
      <c r="FS8" s="141">
        <f t="shared" si="85"/>
        <v>27.777777777777779</v>
      </c>
      <c r="FT8" s="140">
        <f t="shared" si="86"/>
        <v>18</v>
      </c>
      <c r="FU8" s="141">
        <f t="shared" si="87"/>
        <v>33.333333333333329</v>
      </c>
      <c r="FV8" s="141">
        <f t="shared" si="87"/>
        <v>38.888888888888893</v>
      </c>
      <c r="FW8" s="141">
        <f t="shared" si="87"/>
        <v>27.777777777777779</v>
      </c>
      <c r="FX8" s="140">
        <f t="shared" si="88"/>
        <v>18</v>
      </c>
      <c r="FY8" s="141">
        <f t="shared" si="89"/>
        <v>38.888888888888893</v>
      </c>
      <c r="FZ8" s="141">
        <f t="shared" si="89"/>
        <v>33.333333333333329</v>
      </c>
      <c r="GA8" s="141">
        <f t="shared" si="89"/>
        <v>27.777777777777779</v>
      </c>
      <c r="GB8" s="140">
        <f t="shared" si="90"/>
        <v>5</v>
      </c>
      <c r="GC8" s="141">
        <f t="shared" si="91"/>
        <v>100</v>
      </c>
      <c r="GD8" s="141">
        <f t="shared" si="91"/>
        <v>0</v>
      </c>
      <c r="GE8" s="141">
        <f t="shared" si="91"/>
        <v>0</v>
      </c>
      <c r="GF8" s="140">
        <f t="shared" si="92"/>
        <v>3</v>
      </c>
      <c r="GG8" s="141">
        <f t="shared" si="93"/>
        <v>66.666666666666657</v>
      </c>
      <c r="GH8" s="141">
        <f t="shared" si="93"/>
        <v>33.333333333333329</v>
      </c>
      <c r="GI8" s="141">
        <f t="shared" si="93"/>
        <v>0</v>
      </c>
      <c r="GJ8" s="140">
        <f t="shared" si="94"/>
        <v>0</v>
      </c>
      <c r="GK8" s="141">
        <f t="shared" si="95"/>
        <v>0</v>
      </c>
      <c r="GL8" s="141">
        <f t="shared" si="95"/>
        <v>0</v>
      </c>
      <c r="GM8" s="141">
        <f t="shared" si="95"/>
        <v>0</v>
      </c>
      <c r="GN8" s="140">
        <f t="shared" si="96"/>
        <v>0</v>
      </c>
      <c r="GO8" s="141">
        <f t="shared" si="97"/>
        <v>0</v>
      </c>
      <c r="GP8" s="141">
        <f t="shared" si="97"/>
        <v>0</v>
      </c>
      <c r="GQ8" s="141">
        <f t="shared" si="97"/>
        <v>0</v>
      </c>
      <c r="GR8" s="140">
        <f t="shared" si="98"/>
        <v>4</v>
      </c>
      <c r="GS8" s="141">
        <f t="shared" si="99"/>
        <v>100</v>
      </c>
      <c r="GT8" s="141">
        <f t="shared" si="99"/>
        <v>0</v>
      </c>
      <c r="GU8" s="141">
        <f t="shared" si="99"/>
        <v>0</v>
      </c>
      <c r="GV8" s="140">
        <f t="shared" si="100"/>
        <v>2</v>
      </c>
      <c r="GW8" s="141">
        <f t="shared" si="101"/>
        <v>100</v>
      </c>
      <c r="GX8" s="141">
        <f t="shared" si="101"/>
        <v>0</v>
      </c>
      <c r="GY8" s="141">
        <f t="shared" si="101"/>
        <v>0</v>
      </c>
      <c r="GZ8" s="140">
        <f t="shared" si="102"/>
        <v>13</v>
      </c>
      <c r="HA8" s="141">
        <f t="shared" si="103"/>
        <v>7.6923076923076925</v>
      </c>
      <c r="HB8" s="141">
        <f t="shared" si="103"/>
        <v>53.846153846153847</v>
      </c>
      <c r="HC8" s="141">
        <f t="shared" si="103"/>
        <v>0</v>
      </c>
      <c r="HD8" s="141">
        <f t="shared" si="103"/>
        <v>38.461538461538467</v>
      </c>
      <c r="HE8" s="140">
        <f t="shared" si="104"/>
        <v>4</v>
      </c>
      <c r="HF8" s="141">
        <f t="shared" si="105"/>
        <v>0</v>
      </c>
      <c r="HG8" s="141">
        <f t="shared" si="105"/>
        <v>25</v>
      </c>
      <c r="HH8" s="141">
        <f t="shared" si="105"/>
        <v>0</v>
      </c>
      <c r="HI8" s="141">
        <f t="shared" si="105"/>
        <v>75</v>
      </c>
      <c r="HJ8" s="140">
        <f t="shared" si="106"/>
        <v>13</v>
      </c>
      <c r="HK8" s="141">
        <f t="shared" si="107"/>
        <v>7.6923076923076925</v>
      </c>
      <c r="HL8" s="141">
        <f t="shared" si="107"/>
        <v>30.76923076923077</v>
      </c>
      <c r="HM8" s="141">
        <f t="shared" si="107"/>
        <v>7.6923076923076925</v>
      </c>
      <c r="HN8" s="141">
        <f t="shared" si="107"/>
        <v>53.846153846153847</v>
      </c>
      <c r="HO8" s="140">
        <f t="shared" si="108"/>
        <v>4</v>
      </c>
      <c r="HP8" s="141">
        <f t="shared" si="109"/>
        <v>0</v>
      </c>
      <c r="HQ8" s="141">
        <f t="shared" si="109"/>
        <v>75</v>
      </c>
      <c r="HR8" s="141">
        <f t="shared" si="109"/>
        <v>0</v>
      </c>
      <c r="HS8" s="141">
        <f t="shared" si="109"/>
        <v>25</v>
      </c>
      <c r="HT8" s="140">
        <f t="shared" si="110"/>
        <v>13</v>
      </c>
      <c r="HU8" s="141">
        <f t="shared" si="111"/>
        <v>7.6923076923076925</v>
      </c>
      <c r="HV8" s="141">
        <f t="shared" si="111"/>
        <v>23.076923076923077</v>
      </c>
      <c r="HW8" s="141">
        <f t="shared" si="111"/>
        <v>7.6923076923076925</v>
      </c>
      <c r="HX8" s="141">
        <f t="shared" si="111"/>
        <v>61.53846153846154</v>
      </c>
      <c r="HY8" s="140">
        <f t="shared" si="112"/>
        <v>4</v>
      </c>
      <c r="HZ8" s="141">
        <f t="shared" si="113"/>
        <v>0</v>
      </c>
      <c r="IA8" s="141">
        <f t="shared" si="113"/>
        <v>50</v>
      </c>
      <c r="IB8" s="141">
        <f t="shared" si="113"/>
        <v>0</v>
      </c>
      <c r="IC8" s="141">
        <f t="shared" si="113"/>
        <v>50</v>
      </c>
      <c r="ID8" s="140">
        <f t="shared" si="114"/>
        <v>18</v>
      </c>
      <c r="IE8" s="141">
        <f t="shared" si="115"/>
        <v>27.777777777777779</v>
      </c>
      <c r="IF8" s="141">
        <f t="shared" si="115"/>
        <v>66.666666666666657</v>
      </c>
      <c r="IG8" s="141">
        <f t="shared" si="115"/>
        <v>0</v>
      </c>
      <c r="IH8" s="141">
        <f t="shared" si="115"/>
        <v>5.5555555555555554</v>
      </c>
      <c r="II8" s="141">
        <f t="shared" si="115"/>
        <v>0</v>
      </c>
      <c r="IJ8" s="140">
        <f t="shared" si="116"/>
        <v>18</v>
      </c>
      <c r="IK8" s="141">
        <f t="shared" si="117"/>
        <v>11.111111111111111</v>
      </c>
      <c r="IL8" s="141">
        <f t="shared" si="117"/>
        <v>83.333333333333343</v>
      </c>
      <c r="IM8" s="141">
        <f t="shared" si="117"/>
        <v>5.5555555555555554</v>
      </c>
      <c r="IN8" s="141">
        <f t="shared" si="117"/>
        <v>0</v>
      </c>
      <c r="IO8" s="141">
        <f t="shared" si="117"/>
        <v>0</v>
      </c>
      <c r="IP8" s="140">
        <f t="shared" si="118"/>
        <v>18</v>
      </c>
      <c r="IQ8" s="141">
        <f t="shared" si="119"/>
        <v>22.222222222222221</v>
      </c>
      <c r="IR8" s="141">
        <f t="shared" si="119"/>
        <v>77.777777777777786</v>
      </c>
      <c r="IS8" s="141">
        <f t="shared" si="119"/>
        <v>0</v>
      </c>
      <c r="IT8" s="141">
        <f t="shared" si="119"/>
        <v>0</v>
      </c>
      <c r="IU8" s="141">
        <f t="shared" si="119"/>
        <v>0</v>
      </c>
      <c r="IV8" s="140">
        <f t="shared" si="120"/>
        <v>18</v>
      </c>
      <c r="IW8" s="141">
        <f t="shared" si="121"/>
        <v>22.222222222222221</v>
      </c>
      <c r="IX8" s="141">
        <f t="shared" si="121"/>
        <v>77.777777777777786</v>
      </c>
      <c r="IY8" s="141">
        <f t="shared" si="121"/>
        <v>0</v>
      </c>
      <c r="IZ8" s="141">
        <f t="shared" si="121"/>
        <v>0</v>
      </c>
      <c r="JA8" s="141">
        <f t="shared" si="121"/>
        <v>0</v>
      </c>
      <c r="JB8" s="140">
        <f t="shared" si="122"/>
        <v>18</v>
      </c>
      <c r="JC8" s="141">
        <f t="shared" si="123"/>
        <v>22.222222222222221</v>
      </c>
      <c r="JD8" s="141">
        <f t="shared" si="123"/>
        <v>44.444444444444443</v>
      </c>
      <c r="JE8" s="141">
        <f t="shared" si="123"/>
        <v>27.777777777777779</v>
      </c>
      <c r="JF8" s="141">
        <f t="shared" si="123"/>
        <v>5.5555555555555554</v>
      </c>
      <c r="JG8" s="141">
        <f t="shared" si="123"/>
        <v>0</v>
      </c>
      <c r="JH8" s="140">
        <f t="shared" si="124"/>
        <v>18</v>
      </c>
      <c r="JI8" s="141">
        <f t="shared" si="125"/>
        <v>11.111111111111111</v>
      </c>
      <c r="JJ8" s="141">
        <f t="shared" si="125"/>
        <v>72.222222222222214</v>
      </c>
      <c r="JK8" s="141">
        <f t="shared" si="125"/>
        <v>11.111111111111111</v>
      </c>
      <c r="JL8" s="141">
        <f t="shared" si="125"/>
        <v>5.5555555555555554</v>
      </c>
      <c r="JM8" s="141">
        <f t="shared" si="125"/>
        <v>0</v>
      </c>
      <c r="JN8" s="140">
        <f t="shared" si="126"/>
        <v>18</v>
      </c>
      <c r="JO8" s="141">
        <f t="shared" si="127"/>
        <v>16.666666666666664</v>
      </c>
      <c r="JP8" s="141">
        <f t="shared" si="127"/>
        <v>77.777777777777786</v>
      </c>
      <c r="JQ8" s="141">
        <f t="shared" si="127"/>
        <v>5.5555555555555554</v>
      </c>
      <c r="JR8" s="141">
        <f t="shared" si="127"/>
        <v>0</v>
      </c>
      <c r="JS8" s="141">
        <f t="shared" si="127"/>
        <v>0</v>
      </c>
      <c r="JT8" s="140">
        <f t="shared" si="128"/>
        <v>18</v>
      </c>
      <c r="JU8" s="141">
        <f t="shared" si="129"/>
        <v>0</v>
      </c>
      <c r="JV8" s="141">
        <f t="shared" si="129"/>
        <v>88.888888888888886</v>
      </c>
      <c r="JW8" s="141">
        <f t="shared" si="129"/>
        <v>5.5555555555555554</v>
      </c>
      <c r="JX8" s="141">
        <f t="shared" si="129"/>
        <v>5.5555555555555554</v>
      </c>
      <c r="JY8" s="141">
        <f t="shared" si="129"/>
        <v>0</v>
      </c>
      <c r="JZ8" s="140">
        <f t="shared" si="130"/>
        <v>18</v>
      </c>
      <c r="KA8" s="141">
        <f t="shared" si="131"/>
        <v>0</v>
      </c>
      <c r="KB8" s="141">
        <f t="shared" si="131"/>
        <v>66.666666666666657</v>
      </c>
      <c r="KC8" s="141">
        <f t="shared" si="131"/>
        <v>27.777777777777779</v>
      </c>
      <c r="KD8" s="141">
        <f t="shared" si="131"/>
        <v>5.5555555555555554</v>
      </c>
      <c r="KE8" s="141">
        <f t="shared" si="131"/>
        <v>0</v>
      </c>
    </row>
    <row r="9" spans="1:291" ht="15" customHeight="1" x14ac:dyDescent="0.15">
      <c r="A9" s="202"/>
      <c r="B9" s="206" t="s">
        <v>619</v>
      </c>
      <c r="C9" s="140">
        <f t="shared" si="28"/>
        <v>98</v>
      </c>
      <c r="D9" s="141">
        <f t="shared" si="29"/>
        <v>48.979591836734691</v>
      </c>
      <c r="E9" s="141">
        <f t="shared" si="29"/>
        <v>48.979591836734691</v>
      </c>
      <c r="F9" s="141">
        <f t="shared" si="29"/>
        <v>2.0408163265306123</v>
      </c>
      <c r="G9" s="140">
        <f t="shared" si="30"/>
        <v>98</v>
      </c>
      <c r="H9" s="141">
        <f t="shared" si="31"/>
        <v>60.204081632653065</v>
      </c>
      <c r="I9" s="141">
        <f t="shared" si="31"/>
        <v>15.306122448979592</v>
      </c>
      <c r="J9" s="141">
        <f t="shared" si="31"/>
        <v>1.0204081632653061</v>
      </c>
      <c r="K9" s="141">
        <f t="shared" si="31"/>
        <v>9.183673469387756</v>
      </c>
      <c r="L9" s="141">
        <f t="shared" si="31"/>
        <v>4.0816326530612246</v>
      </c>
      <c r="M9" s="141">
        <f t="shared" si="31"/>
        <v>10.204081632653061</v>
      </c>
      <c r="N9" s="141">
        <f t="shared" si="31"/>
        <v>0</v>
      </c>
      <c r="O9" s="140">
        <f t="shared" si="32"/>
        <v>98</v>
      </c>
      <c r="P9" s="141">
        <f t="shared" si="33"/>
        <v>67.346938775510196</v>
      </c>
      <c r="Q9" s="141">
        <f t="shared" si="33"/>
        <v>25.510204081632654</v>
      </c>
      <c r="R9" s="141">
        <f t="shared" si="33"/>
        <v>7.1428571428571423</v>
      </c>
      <c r="S9" s="141">
        <f t="shared" si="33"/>
        <v>0</v>
      </c>
      <c r="T9" s="140">
        <f t="shared" si="34"/>
        <v>98</v>
      </c>
      <c r="U9" s="141">
        <f t="shared" si="35"/>
        <v>64.285714285714292</v>
      </c>
      <c r="V9" s="141">
        <f t="shared" si="35"/>
        <v>17.346938775510203</v>
      </c>
      <c r="W9" s="141">
        <f t="shared" si="35"/>
        <v>14.285714285714285</v>
      </c>
      <c r="X9" s="141">
        <f t="shared" si="35"/>
        <v>4.0816326530612246</v>
      </c>
      <c r="Y9" s="141">
        <f t="shared" si="35"/>
        <v>0</v>
      </c>
      <c r="Z9" s="141">
        <f t="shared" si="35"/>
        <v>0</v>
      </c>
      <c r="AA9" s="140">
        <f t="shared" si="36"/>
        <v>98</v>
      </c>
      <c r="AB9" s="141">
        <f t="shared" si="37"/>
        <v>69.387755102040813</v>
      </c>
      <c r="AC9" s="141">
        <f t="shared" si="37"/>
        <v>23.469387755102041</v>
      </c>
      <c r="AD9" s="141">
        <f t="shared" si="37"/>
        <v>7.1428571428571423</v>
      </c>
      <c r="AE9" s="140">
        <f t="shared" si="38"/>
        <v>98</v>
      </c>
      <c r="AF9" s="141">
        <f t="shared" si="39"/>
        <v>17.346938775510203</v>
      </c>
      <c r="AG9" s="141">
        <f t="shared" si="39"/>
        <v>43.877551020408163</v>
      </c>
      <c r="AH9" s="141">
        <f t="shared" si="39"/>
        <v>12.244897959183673</v>
      </c>
      <c r="AI9" s="141">
        <f t="shared" si="39"/>
        <v>5.1020408163265305</v>
      </c>
      <c r="AJ9" s="141">
        <f t="shared" si="39"/>
        <v>34.693877551020407</v>
      </c>
      <c r="AK9" s="141">
        <f t="shared" si="39"/>
        <v>4.0816326530612246</v>
      </c>
      <c r="AL9" s="141">
        <f t="shared" si="39"/>
        <v>0</v>
      </c>
      <c r="AM9" s="141">
        <f t="shared" si="39"/>
        <v>7.1428571428571423</v>
      </c>
      <c r="AN9" s="141">
        <f t="shared" si="39"/>
        <v>2.0408163265306123</v>
      </c>
      <c r="AO9" s="140">
        <f t="shared" si="40"/>
        <v>98</v>
      </c>
      <c r="AP9" s="141">
        <f t="shared" si="41"/>
        <v>44.897959183673471</v>
      </c>
      <c r="AQ9" s="141">
        <f t="shared" si="41"/>
        <v>45.91836734693878</v>
      </c>
      <c r="AR9" s="141">
        <f t="shared" si="41"/>
        <v>24.489795918367346</v>
      </c>
      <c r="AS9" s="141">
        <f t="shared" si="41"/>
        <v>22.448979591836736</v>
      </c>
      <c r="AT9" s="141">
        <f t="shared" si="41"/>
        <v>34.693877551020407</v>
      </c>
      <c r="AU9" s="141">
        <f t="shared" si="41"/>
        <v>15.306122448979592</v>
      </c>
      <c r="AV9" s="141">
        <f t="shared" si="41"/>
        <v>26.530612244897959</v>
      </c>
      <c r="AW9" s="141">
        <f t="shared" si="41"/>
        <v>35.714285714285715</v>
      </c>
      <c r="AX9" s="141">
        <f t="shared" si="41"/>
        <v>7.1428571428571423</v>
      </c>
      <c r="AY9" s="141">
        <f t="shared" si="41"/>
        <v>5.1020408163265305</v>
      </c>
      <c r="AZ9" s="140">
        <f t="shared" si="42"/>
        <v>48</v>
      </c>
      <c r="BA9" s="141">
        <f t="shared" si="43"/>
        <v>33.333333333333329</v>
      </c>
      <c r="BB9" s="141">
        <f t="shared" si="43"/>
        <v>62.5</v>
      </c>
      <c r="BC9" s="141">
        <f t="shared" si="43"/>
        <v>2.083333333333333</v>
      </c>
      <c r="BD9" s="141">
        <f t="shared" si="43"/>
        <v>0</v>
      </c>
      <c r="BE9" s="141">
        <f t="shared" si="43"/>
        <v>0</v>
      </c>
      <c r="BF9" s="141">
        <f t="shared" si="43"/>
        <v>2.083333333333333</v>
      </c>
      <c r="BG9" s="140">
        <f t="shared" si="44"/>
        <v>48</v>
      </c>
      <c r="BH9" s="141">
        <f t="shared" si="45"/>
        <v>41.666666666666671</v>
      </c>
      <c r="BI9" s="141">
        <f t="shared" si="45"/>
        <v>39.583333333333329</v>
      </c>
      <c r="BJ9" s="141">
        <f t="shared" si="45"/>
        <v>0</v>
      </c>
      <c r="BK9" s="141">
        <f t="shared" si="45"/>
        <v>0</v>
      </c>
      <c r="BL9" s="141">
        <f t="shared" si="45"/>
        <v>0</v>
      </c>
      <c r="BM9" s="141">
        <f t="shared" si="45"/>
        <v>18.75</v>
      </c>
      <c r="BN9" s="140">
        <f t="shared" si="46"/>
        <v>48</v>
      </c>
      <c r="BO9" s="141">
        <f t="shared" si="47"/>
        <v>39.583333333333329</v>
      </c>
      <c r="BP9" s="141">
        <f t="shared" si="47"/>
        <v>60.416666666666664</v>
      </c>
      <c r="BQ9" s="141">
        <f t="shared" si="47"/>
        <v>0</v>
      </c>
      <c r="BR9" s="141">
        <f t="shared" si="47"/>
        <v>0</v>
      </c>
      <c r="BS9" s="141">
        <f t="shared" si="47"/>
        <v>0</v>
      </c>
      <c r="BT9" s="141">
        <f t="shared" si="47"/>
        <v>0</v>
      </c>
      <c r="BU9" s="140">
        <f t="shared" si="48"/>
        <v>48</v>
      </c>
      <c r="BV9" s="141">
        <f t="shared" si="49"/>
        <v>39.583333333333329</v>
      </c>
      <c r="BW9" s="141">
        <f t="shared" si="49"/>
        <v>41.666666666666671</v>
      </c>
      <c r="BX9" s="141">
        <f t="shared" si="49"/>
        <v>2.083333333333333</v>
      </c>
      <c r="BY9" s="141">
        <f t="shared" si="49"/>
        <v>0</v>
      </c>
      <c r="BZ9" s="141">
        <f t="shared" si="49"/>
        <v>0</v>
      </c>
      <c r="CA9" s="141">
        <f t="shared" si="49"/>
        <v>16.666666666666664</v>
      </c>
      <c r="CB9" s="140">
        <f t="shared" si="50"/>
        <v>48</v>
      </c>
      <c r="CC9" s="141">
        <f t="shared" si="51"/>
        <v>37.5</v>
      </c>
      <c r="CD9" s="141">
        <f t="shared" si="51"/>
        <v>47.916666666666671</v>
      </c>
      <c r="CE9" s="141">
        <f t="shared" si="51"/>
        <v>12.5</v>
      </c>
      <c r="CF9" s="141">
        <f t="shared" si="51"/>
        <v>2.083333333333333</v>
      </c>
      <c r="CG9" s="141">
        <f t="shared" si="51"/>
        <v>0</v>
      </c>
      <c r="CH9" s="141">
        <f t="shared" si="51"/>
        <v>0</v>
      </c>
      <c r="CI9" s="140">
        <f t="shared" si="52"/>
        <v>48</v>
      </c>
      <c r="CJ9" s="141">
        <f t="shared" si="53"/>
        <v>41.666666666666671</v>
      </c>
      <c r="CK9" s="141">
        <f t="shared" si="53"/>
        <v>29.166666666666668</v>
      </c>
      <c r="CL9" s="141">
        <f t="shared" si="53"/>
        <v>6.25</v>
      </c>
      <c r="CM9" s="141">
        <f t="shared" si="53"/>
        <v>2.083333333333333</v>
      </c>
      <c r="CN9" s="141">
        <f t="shared" si="53"/>
        <v>2.083333333333333</v>
      </c>
      <c r="CO9" s="141">
        <f t="shared" si="53"/>
        <v>18.75</v>
      </c>
      <c r="CP9" s="140">
        <f t="shared" si="54"/>
        <v>48</v>
      </c>
      <c r="CQ9" s="141">
        <f t="shared" si="55"/>
        <v>25</v>
      </c>
      <c r="CR9" s="141">
        <f t="shared" si="55"/>
        <v>52.083333333333336</v>
      </c>
      <c r="CS9" s="141">
        <f t="shared" si="55"/>
        <v>12.5</v>
      </c>
      <c r="CT9" s="141">
        <f t="shared" si="55"/>
        <v>0</v>
      </c>
      <c r="CU9" s="141">
        <f t="shared" si="55"/>
        <v>8.3333333333333321</v>
      </c>
      <c r="CV9" s="141">
        <f t="shared" si="55"/>
        <v>2.083333333333333</v>
      </c>
      <c r="CW9" s="140">
        <f t="shared" si="56"/>
        <v>48</v>
      </c>
      <c r="CX9" s="141">
        <f t="shared" si="57"/>
        <v>22.916666666666664</v>
      </c>
      <c r="CY9" s="141">
        <f t="shared" si="57"/>
        <v>50</v>
      </c>
      <c r="CZ9" s="141">
        <f t="shared" si="57"/>
        <v>8.3333333333333321</v>
      </c>
      <c r="DA9" s="141">
        <f t="shared" si="57"/>
        <v>0</v>
      </c>
      <c r="DB9" s="141">
        <f t="shared" si="57"/>
        <v>0</v>
      </c>
      <c r="DC9" s="141">
        <f t="shared" si="57"/>
        <v>18.75</v>
      </c>
      <c r="DD9" s="140">
        <f t="shared" si="58"/>
        <v>48</v>
      </c>
      <c r="DE9" s="141">
        <f t="shared" si="59"/>
        <v>50</v>
      </c>
      <c r="DF9" s="141">
        <f t="shared" si="59"/>
        <v>50</v>
      </c>
      <c r="DG9" s="141">
        <f t="shared" si="59"/>
        <v>0</v>
      </c>
      <c r="DH9" s="141">
        <f t="shared" si="59"/>
        <v>0</v>
      </c>
      <c r="DI9" s="141">
        <f t="shared" si="59"/>
        <v>0</v>
      </c>
      <c r="DJ9" s="141">
        <f t="shared" si="59"/>
        <v>0</v>
      </c>
      <c r="DK9" s="140">
        <f t="shared" si="60"/>
        <v>48</v>
      </c>
      <c r="DL9" s="141">
        <f t="shared" si="61"/>
        <v>41.666666666666671</v>
      </c>
      <c r="DM9" s="141">
        <f t="shared" si="61"/>
        <v>37.5</v>
      </c>
      <c r="DN9" s="141">
        <f t="shared" si="61"/>
        <v>4.1666666666666661</v>
      </c>
      <c r="DO9" s="141">
        <f t="shared" si="61"/>
        <v>0</v>
      </c>
      <c r="DP9" s="141">
        <f t="shared" si="61"/>
        <v>0</v>
      </c>
      <c r="DQ9" s="141">
        <f t="shared" si="61"/>
        <v>16.666666666666664</v>
      </c>
      <c r="DR9" s="140">
        <f t="shared" si="62"/>
        <v>48</v>
      </c>
      <c r="DS9" s="141">
        <f t="shared" si="63"/>
        <v>47.916666666666671</v>
      </c>
      <c r="DT9" s="141">
        <f t="shared" si="63"/>
        <v>47.916666666666671</v>
      </c>
      <c r="DU9" s="141">
        <f t="shared" si="63"/>
        <v>2.083333333333333</v>
      </c>
      <c r="DV9" s="141">
        <f t="shared" si="63"/>
        <v>0</v>
      </c>
      <c r="DW9" s="141">
        <f t="shared" si="63"/>
        <v>2.083333333333333</v>
      </c>
      <c r="DX9" s="141">
        <f t="shared" si="63"/>
        <v>0</v>
      </c>
      <c r="DY9" s="140">
        <f t="shared" si="64"/>
        <v>48</v>
      </c>
      <c r="DZ9" s="141">
        <f t="shared" si="65"/>
        <v>50</v>
      </c>
      <c r="EA9" s="141">
        <f t="shared" si="65"/>
        <v>33.333333333333329</v>
      </c>
      <c r="EB9" s="141">
        <f t="shared" si="65"/>
        <v>0</v>
      </c>
      <c r="EC9" s="141">
        <f t="shared" si="65"/>
        <v>0</v>
      </c>
      <c r="ED9" s="141">
        <f t="shared" si="65"/>
        <v>0</v>
      </c>
      <c r="EE9" s="141">
        <f t="shared" si="65"/>
        <v>16.666666666666664</v>
      </c>
      <c r="EF9" s="140">
        <f t="shared" si="66"/>
        <v>48</v>
      </c>
      <c r="EG9" s="141">
        <f t="shared" si="67"/>
        <v>77.083333333333343</v>
      </c>
      <c r="EH9" s="141">
        <f t="shared" si="67"/>
        <v>22.916666666666664</v>
      </c>
      <c r="EI9" s="141">
        <f t="shared" si="67"/>
        <v>0</v>
      </c>
      <c r="EJ9" s="140">
        <f t="shared" si="68"/>
        <v>48</v>
      </c>
      <c r="EK9" s="141">
        <f t="shared" si="69"/>
        <v>85.416666666666657</v>
      </c>
      <c r="EL9" s="141">
        <f t="shared" si="69"/>
        <v>14.583333333333334</v>
      </c>
      <c r="EM9" s="141">
        <f t="shared" si="69"/>
        <v>0</v>
      </c>
      <c r="EN9" s="140">
        <f t="shared" si="70"/>
        <v>48</v>
      </c>
      <c r="EO9" s="141">
        <f t="shared" si="71"/>
        <v>93.75</v>
      </c>
      <c r="EP9" s="141">
        <f t="shared" si="71"/>
        <v>2.083333333333333</v>
      </c>
      <c r="EQ9" s="141">
        <f t="shared" si="71"/>
        <v>4.1666666666666661</v>
      </c>
      <c r="ER9" s="140">
        <f t="shared" si="72"/>
        <v>48</v>
      </c>
      <c r="ES9" s="141">
        <f t="shared" si="73"/>
        <v>97.916666666666657</v>
      </c>
      <c r="ET9" s="141">
        <f t="shared" si="73"/>
        <v>2.083333333333333</v>
      </c>
      <c r="EU9" s="141">
        <f t="shared" si="73"/>
        <v>0</v>
      </c>
      <c r="EV9" s="140">
        <f t="shared" si="74"/>
        <v>48</v>
      </c>
      <c r="EW9" s="141">
        <f t="shared" si="75"/>
        <v>64.583333333333343</v>
      </c>
      <c r="EX9" s="141">
        <f t="shared" si="75"/>
        <v>33.333333333333329</v>
      </c>
      <c r="EY9" s="141">
        <f t="shared" si="75"/>
        <v>2.083333333333333</v>
      </c>
      <c r="EZ9" s="140">
        <f t="shared" si="76"/>
        <v>48</v>
      </c>
      <c r="FA9" s="141">
        <f t="shared" si="77"/>
        <v>89.583333333333343</v>
      </c>
      <c r="FB9" s="141">
        <f t="shared" si="77"/>
        <v>10.416666666666668</v>
      </c>
      <c r="FC9" s="141">
        <f t="shared" si="77"/>
        <v>0</v>
      </c>
      <c r="FD9" s="140">
        <f t="shared" si="78"/>
        <v>98</v>
      </c>
      <c r="FE9" s="141">
        <f t="shared" si="79"/>
        <v>35.714285714285715</v>
      </c>
      <c r="FF9" s="141">
        <f t="shared" si="79"/>
        <v>42.857142857142854</v>
      </c>
      <c r="FG9" s="141">
        <f t="shared" si="79"/>
        <v>21.428571428571427</v>
      </c>
      <c r="FH9" s="140">
        <f t="shared" si="80"/>
        <v>98</v>
      </c>
      <c r="FI9" s="141">
        <f t="shared" si="81"/>
        <v>54.081632653061227</v>
      </c>
      <c r="FJ9" s="141">
        <f t="shared" si="81"/>
        <v>22.448979591836736</v>
      </c>
      <c r="FK9" s="141">
        <f t="shared" si="81"/>
        <v>23.469387755102041</v>
      </c>
      <c r="FL9" s="140">
        <f t="shared" si="82"/>
        <v>98</v>
      </c>
      <c r="FM9" s="141">
        <f t="shared" si="83"/>
        <v>9.183673469387756</v>
      </c>
      <c r="FN9" s="141">
        <f t="shared" si="83"/>
        <v>54.081632653061227</v>
      </c>
      <c r="FO9" s="141">
        <f t="shared" si="83"/>
        <v>36.734693877551024</v>
      </c>
      <c r="FP9" s="140">
        <f t="shared" si="84"/>
        <v>98</v>
      </c>
      <c r="FQ9" s="141">
        <f t="shared" si="85"/>
        <v>10.204081632653061</v>
      </c>
      <c r="FR9" s="141">
        <f t="shared" si="85"/>
        <v>44.897959183673471</v>
      </c>
      <c r="FS9" s="141">
        <f t="shared" si="85"/>
        <v>44.897959183673471</v>
      </c>
      <c r="FT9" s="140">
        <f t="shared" si="86"/>
        <v>98</v>
      </c>
      <c r="FU9" s="141">
        <f t="shared" si="87"/>
        <v>43.877551020408163</v>
      </c>
      <c r="FV9" s="141">
        <f t="shared" si="87"/>
        <v>36.734693877551024</v>
      </c>
      <c r="FW9" s="141">
        <f t="shared" si="87"/>
        <v>19.387755102040817</v>
      </c>
      <c r="FX9" s="140">
        <f t="shared" si="88"/>
        <v>98</v>
      </c>
      <c r="FY9" s="141">
        <f t="shared" si="89"/>
        <v>56.12244897959183</v>
      </c>
      <c r="FZ9" s="141">
        <f t="shared" si="89"/>
        <v>16.326530612244898</v>
      </c>
      <c r="GA9" s="141">
        <f t="shared" si="89"/>
        <v>27.551020408163261</v>
      </c>
      <c r="GB9" s="140">
        <f t="shared" si="90"/>
        <v>29</v>
      </c>
      <c r="GC9" s="141">
        <f t="shared" si="91"/>
        <v>100</v>
      </c>
      <c r="GD9" s="141">
        <f t="shared" si="91"/>
        <v>0</v>
      </c>
      <c r="GE9" s="141">
        <f t="shared" si="91"/>
        <v>0</v>
      </c>
      <c r="GF9" s="140">
        <f t="shared" si="92"/>
        <v>23</v>
      </c>
      <c r="GG9" s="141">
        <f t="shared" si="93"/>
        <v>100</v>
      </c>
      <c r="GH9" s="141">
        <f t="shared" si="93"/>
        <v>0</v>
      </c>
      <c r="GI9" s="141">
        <f t="shared" si="93"/>
        <v>0</v>
      </c>
      <c r="GJ9" s="140">
        <f t="shared" si="94"/>
        <v>5</v>
      </c>
      <c r="GK9" s="141">
        <f t="shared" si="95"/>
        <v>80</v>
      </c>
      <c r="GL9" s="141">
        <f t="shared" si="95"/>
        <v>0</v>
      </c>
      <c r="GM9" s="141">
        <f t="shared" si="95"/>
        <v>20</v>
      </c>
      <c r="GN9" s="140">
        <f t="shared" si="96"/>
        <v>4</v>
      </c>
      <c r="GO9" s="141">
        <f t="shared" si="97"/>
        <v>100</v>
      </c>
      <c r="GP9" s="141">
        <f t="shared" si="97"/>
        <v>0</v>
      </c>
      <c r="GQ9" s="141">
        <f t="shared" si="97"/>
        <v>0</v>
      </c>
      <c r="GR9" s="140">
        <f t="shared" si="98"/>
        <v>24</v>
      </c>
      <c r="GS9" s="141">
        <f t="shared" si="99"/>
        <v>95.833333333333343</v>
      </c>
      <c r="GT9" s="141">
        <f t="shared" si="99"/>
        <v>0</v>
      </c>
      <c r="GU9" s="141">
        <f t="shared" si="99"/>
        <v>4.1666666666666661</v>
      </c>
      <c r="GV9" s="140">
        <f t="shared" si="100"/>
        <v>30</v>
      </c>
      <c r="GW9" s="141">
        <f t="shared" si="101"/>
        <v>93.333333333333329</v>
      </c>
      <c r="GX9" s="141">
        <f t="shared" si="101"/>
        <v>3.3333333333333335</v>
      </c>
      <c r="GY9" s="141">
        <f t="shared" si="101"/>
        <v>3.3333333333333335</v>
      </c>
      <c r="GZ9" s="140">
        <f t="shared" si="102"/>
        <v>48</v>
      </c>
      <c r="HA9" s="141">
        <f t="shared" si="103"/>
        <v>2.083333333333333</v>
      </c>
      <c r="HB9" s="141">
        <f t="shared" si="103"/>
        <v>75</v>
      </c>
      <c r="HC9" s="141">
        <f t="shared" si="103"/>
        <v>2.083333333333333</v>
      </c>
      <c r="HD9" s="141">
        <f t="shared" si="103"/>
        <v>20.833333333333336</v>
      </c>
      <c r="HE9" s="140">
        <f t="shared" si="104"/>
        <v>48</v>
      </c>
      <c r="HF9" s="141">
        <f t="shared" si="105"/>
        <v>2.083333333333333</v>
      </c>
      <c r="HG9" s="141">
        <f t="shared" si="105"/>
        <v>58.333333333333336</v>
      </c>
      <c r="HH9" s="141">
        <f t="shared" si="105"/>
        <v>0</v>
      </c>
      <c r="HI9" s="141">
        <f t="shared" si="105"/>
        <v>39.583333333333329</v>
      </c>
      <c r="HJ9" s="140">
        <f t="shared" si="106"/>
        <v>48</v>
      </c>
      <c r="HK9" s="141">
        <f t="shared" si="107"/>
        <v>4.1666666666666661</v>
      </c>
      <c r="HL9" s="141">
        <f t="shared" si="107"/>
        <v>22.916666666666664</v>
      </c>
      <c r="HM9" s="141">
        <f t="shared" si="107"/>
        <v>0</v>
      </c>
      <c r="HN9" s="141">
        <f t="shared" si="107"/>
        <v>72.916666666666657</v>
      </c>
      <c r="HO9" s="140">
        <f t="shared" si="108"/>
        <v>48</v>
      </c>
      <c r="HP9" s="141">
        <f t="shared" si="109"/>
        <v>0</v>
      </c>
      <c r="HQ9" s="141">
        <f t="shared" si="109"/>
        <v>29.166666666666668</v>
      </c>
      <c r="HR9" s="141">
        <f t="shared" si="109"/>
        <v>0</v>
      </c>
      <c r="HS9" s="141">
        <f t="shared" si="109"/>
        <v>70.833333333333343</v>
      </c>
      <c r="HT9" s="140">
        <f t="shared" si="110"/>
        <v>48</v>
      </c>
      <c r="HU9" s="141">
        <f t="shared" si="111"/>
        <v>0</v>
      </c>
      <c r="HV9" s="141">
        <f t="shared" si="111"/>
        <v>54.166666666666664</v>
      </c>
      <c r="HW9" s="141">
        <f t="shared" si="111"/>
        <v>2.083333333333333</v>
      </c>
      <c r="HX9" s="141">
        <f t="shared" si="111"/>
        <v>43.75</v>
      </c>
      <c r="HY9" s="140">
        <f t="shared" si="112"/>
        <v>48</v>
      </c>
      <c r="HZ9" s="141">
        <f t="shared" si="113"/>
        <v>0</v>
      </c>
      <c r="IA9" s="141">
        <f t="shared" si="113"/>
        <v>56.25</v>
      </c>
      <c r="IB9" s="141">
        <f t="shared" si="113"/>
        <v>8.3333333333333321</v>
      </c>
      <c r="IC9" s="141">
        <f t="shared" si="113"/>
        <v>35.416666666666671</v>
      </c>
      <c r="ID9" s="140">
        <f t="shared" si="114"/>
        <v>98</v>
      </c>
      <c r="IE9" s="141">
        <f t="shared" si="115"/>
        <v>14.285714285714285</v>
      </c>
      <c r="IF9" s="141">
        <f t="shared" si="115"/>
        <v>77.551020408163268</v>
      </c>
      <c r="IG9" s="141">
        <f t="shared" si="115"/>
        <v>5.1020408163265305</v>
      </c>
      <c r="IH9" s="141">
        <f t="shared" si="115"/>
        <v>2.0408163265306123</v>
      </c>
      <c r="II9" s="141">
        <f t="shared" si="115"/>
        <v>1.0204081632653061</v>
      </c>
      <c r="IJ9" s="140">
        <f t="shared" si="116"/>
        <v>98</v>
      </c>
      <c r="IK9" s="141">
        <f t="shared" si="117"/>
        <v>10.204081632653061</v>
      </c>
      <c r="IL9" s="141">
        <f t="shared" si="117"/>
        <v>71.428571428571431</v>
      </c>
      <c r="IM9" s="141">
        <f t="shared" si="117"/>
        <v>12.244897959183673</v>
      </c>
      <c r="IN9" s="141">
        <f t="shared" si="117"/>
        <v>5.1020408163265305</v>
      </c>
      <c r="IO9" s="141">
        <f t="shared" si="117"/>
        <v>1.0204081632653061</v>
      </c>
      <c r="IP9" s="140">
        <f t="shared" si="118"/>
        <v>98</v>
      </c>
      <c r="IQ9" s="141">
        <f t="shared" si="119"/>
        <v>14.285714285714285</v>
      </c>
      <c r="IR9" s="141">
        <f t="shared" si="119"/>
        <v>75.510204081632651</v>
      </c>
      <c r="IS9" s="141">
        <f t="shared" si="119"/>
        <v>9.183673469387756</v>
      </c>
      <c r="IT9" s="141">
        <f t="shared" si="119"/>
        <v>1.0204081632653061</v>
      </c>
      <c r="IU9" s="141">
        <f t="shared" si="119"/>
        <v>0</v>
      </c>
      <c r="IV9" s="140">
        <f t="shared" si="120"/>
        <v>98</v>
      </c>
      <c r="IW9" s="141">
        <f t="shared" si="121"/>
        <v>10.204081632653061</v>
      </c>
      <c r="IX9" s="141">
        <f t="shared" si="121"/>
        <v>77.551020408163268</v>
      </c>
      <c r="IY9" s="141">
        <f t="shared" si="121"/>
        <v>11.224489795918368</v>
      </c>
      <c r="IZ9" s="141">
        <f t="shared" si="121"/>
        <v>1.0204081632653061</v>
      </c>
      <c r="JA9" s="141">
        <f t="shared" si="121"/>
        <v>0</v>
      </c>
      <c r="JB9" s="140">
        <f t="shared" si="122"/>
        <v>98</v>
      </c>
      <c r="JC9" s="141">
        <f t="shared" si="123"/>
        <v>38.775510204081634</v>
      </c>
      <c r="JD9" s="141">
        <f t="shared" si="123"/>
        <v>48.979591836734691</v>
      </c>
      <c r="JE9" s="141">
        <f t="shared" si="123"/>
        <v>10.204081632653061</v>
      </c>
      <c r="JF9" s="141">
        <f t="shared" si="123"/>
        <v>1.0204081632653061</v>
      </c>
      <c r="JG9" s="141">
        <f t="shared" si="123"/>
        <v>1.0204081632653061</v>
      </c>
      <c r="JH9" s="140">
        <f t="shared" si="124"/>
        <v>98</v>
      </c>
      <c r="JI9" s="141">
        <f t="shared" si="125"/>
        <v>39.795918367346935</v>
      </c>
      <c r="JJ9" s="141">
        <f t="shared" si="125"/>
        <v>51.020408163265309</v>
      </c>
      <c r="JK9" s="141">
        <f t="shared" si="125"/>
        <v>3.0612244897959182</v>
      </c>
      <c r="JL9" s="141">
        <f t="shared" si="125"/>
        <v>5.1020408163265305</v>
      </c>
      <c r="JM9" s="141">
        <f t="shared" si="125"/>
        <v>1.0204081632653061</v>
      </c>
      <c r="JN9" s="140">
        <f t="shared" si="126"/>
        <v>98</v>
      </c>
      <c r="JO9" s="141">
        <f t="shared" si="127"/>
        <v>12.244897959183673</v>
      </c>
      <c r="JP9" s="141">
        <f t="shared" si="127"/>
        <v>63.265306122448983</v>
      </c>
      <c r="JQ9" s="141">
        <f t="shared" si="127"/>
        <v>22.448979591836736</v>
      </c>
      <c r="JR9" s="141">
        <f t="shared" si="127"/>
        <v>2.0408163265306123</v>
      </c>
      <c r="JS9" s="141">
        <f t="shared" si="127"/>
        <v>0</v>
      </c>
      <c r="JT9" s="140">
        <f t="shared" si="128"/>
        <v>98</v>
      </c>
      <c r="JU9" s="141">
        <f t="shared" si="129"/>
        <v>12.244897959183673</v>
      </c>
      <c r="JV9" s="141">
        <f t="shared" si="129"/>
        <v>78.571428571428569</v>
      </c>
      <c r="JW9" s="141">
        <f t="shared" si="129"/>
        <v>8.1632653061224492</v>
      </c>
      <c r="JX9" s="141">
        <f t="shared" si="129"/>
        <v>1.0204081632653061</v>
      </c>
      <c r="JY9" s="141">
        <f t="shared" si="129"/>
        <v>0</v>
      </c>
      <c r="JZ9" s="140">
        <f t="shared" si="130"/>
        <v>98</v>
      </c>
      <c r="KA9" s="141">
        <f t="shared" si="131"/>
        <v>19.387755102040817</v>
      </c>
      <c r="KB9" s="141">
        <f t="shared" si="131"/>
        <v>50</v>
      </c>
      <c r="KC9" s="141">
        <f t="shared" si="131"/>
        <v>26.530612244897959</v>
      </c>
      <c r="KD9" s="141">
        <f t="shared" si="131"/>
        <v>4.0816326530612246</v>
      </c>
      <c r="KE9" s="141">
        <f t="shared" si="131"/>
        <v>0</v>
      </c>
    </row>
    <row r="10" spans="1:291" ht="15" customHeight="1" x14ac:dyDescent="0.15">
      <c r="A10" s="202"/>
      <c r="B10" s="206" t="s">
        <v>620</v>
      </c>
      <c r="C10" s="140">
        <f t="shared" si="28"/>
        <v>117</v>
      </c>
      <c r="D10" s="141">
        <f t="shared" si="29"/>
        <v>53.846153846153847</v>
      </c>
      <c r="E10" s="141">
        <f t="shared" si="29"/>
        <v>43.589743589743591</v>
      </c>
      <c r="F10" s="141">
        <f t="shared" si="29"/>
        <v>2.5641025641025639</v>
      </c>
      <c r="G10" s="140">
        <f t="shared" si="30"/>
        <v>117</v>
      </c>
      <c r="H10" s="141">
        <f t="shared" si="31"/>
        <v>53.846153846153847</v>
      </c>
      <c r="I10" s="141">
        <f t="shared" si="31"/>
        <v>27.350427350427353</v>
      </c>
      <c r="J10" s="141">
        <f t="shared" si="31"/>
        <v>0.85470085470085477</v>
      </c>
      <c r="K10" s="141">
        <f t="shared" si="31"/>
        <v>4.2735042735042734</v>
      </c>
      <c r="L10" s="141">
        <f t="shared" si="31"/>
        <v>1.7094017094017095</v>
      </c>
      <c r="M10" s="141">
        <f t="shared" si="31"/>
        <v>10.256410256410255</v>
      </c>
      <c r="N10" s="141">
        <f t="shared" si="31"/>
        <v>1.7094017094017095</v>
      </c>
      <c r="O10" s="140">
        <f t="shared" si="32"/>
        <v>117</v>
      </c>
      <c r="P10" s="141">
        <f t="shared" si="33"/>
        <v>63.247863247863243</v>
      </c>
      <c r="Q10" s="141">
        <f t="shared" si="33"/>
        <v>28.205128205128204</v>
      </c>
      <c r="R10" s="141">
        <f t="shared" si="33"/>
        <v>7.6923076923076925</v>
      </c>
      <c r="S10" s="141">
        <f t="shared" si="33"/>
        <v>0.85470085470085477</v>
      </c>
      <c r="T10" s="140">
        <f t="shared" si="34"/>
        <v>117</v>
      </c>
      <c r="U10" s="141">
        <f t="shared" si="35"/>
        <v>58.974358974358978</v>
      </c>
      <c r="V10" s="141">
        <f t="shared" si="35"/>
        <v>11.965811965811966</v>
      </c>
      <c r="W10" s="141">
        <f t="shared" si="35"/>
        <v>22.222222222222221</v>
      </c>
      <c r="X10" s="141">
        <f t="shared" si="35"/>
        <v>5.982905982905983</v>
      </c>
      <c r="Y10" s="141">
        <f t="shared" si="35"/>
        <v>0</v>
      </c>
      <c r="Z10" s="141">
        <f t="shared" si="35"/>
        <v>0.85470085470085477</v>
      </c>
      <c r="AA10" s="140">
        <f t="shared" si="36"/>
        <v>117</v>
      </c>
      <c r="AB10" s="141">
        <f t="shared" si="37"/>
        <v>62.393162393162392</v>
      </c>
      <c r="AC10" s="141">
        <f t="shared" si="37"/>
        <v>29.914529914529915</v>
      </c>
      <c r="AD10" s="141">
        <f t="shared" si="37"/>
        <v>7.6923076923076925</v>
      </c>
      <c r="AE10" s="140">
        <f t="shared" si="38"/>
        <v>117</v>
      </c>
      <c r="AF10" s="141">
        <f t="shared" si="39"/>
        <v>11.111111111111111</v>
      </c>
      <c r="AG10" s="141">
        <f t="shared" si="39"/>
        <v>41.880341880341881</v>
      </c>
      <c r="AH10" s="141">
        <f t="shared" si="39"/>
        <v>16.239316239316238</v>
      </c>
      <c r="AI10" s="141">
        <f t="shared" si="39"/>
        <v>5.982905982905983</v>
      </c>
      <c r="AJ10" s="141">
        <f t="shared" si="39"/>
        <v>27.350427350427353</v>
      </c>
      <c r="AK10" s="141">
        <f t="shared" si="39"/>
        <v>3.4188034188034191</v>
      </c>
      <c r="AL10" s="141">
        <f t="shared" si="39"/>
        <v>0</v>
      </c>
      <c r="AM10" s="141">
        <f t="shared" si="39"/>
        <v>6.8376068376068382</v>
      </c>
      <c r="AN10" s="141">
        <f t="shared" si="39"/>
        <v>1.7094017094017095</v>
      </c>
      <c r="AO10" s="140">
        <f t="shared" si="40"/>
        <v>117</v>
      </c>
      <c r="AP10" s="141">
        <f t="shared" si="41"/>
        <v>42.735042735042732</v>
      </c>
      <c r="AQ10" s="141">
        <f t="shared" si="41"/>
        <v>35.042735042735039</v>
      </c>
      <c r="AR10" s="141">
        <f t="shared" si="41"/>
        <v>27.350427350427353</v>
      </c>
      <c r="AS10" s="141">
        <f t="shared" si="41"/>
        <v>25.641025641025639</v>
      </c>
      <c r="AT10" s="141">
        <f t="shared" si="41"/>
        <v>35.897435897435898</v>
      </c>
      <c r="AU10" s="141">
        <f t="shared" si="41"/>
        <v>12.820512820512819</v>
      </c>
      <c r="AV10" s="141">
        <f t="shared" si="41"/>
        <v>25.641025641025639</v>
      </c>
      <c r="AW10" s="141">
        <f t="shared" si="41"/>
        <v>35.897435897435898</v>
      </c>
      <c r="AX10" s="141">
        <f t="shared" si="41"/>
        <v>8.5470085470085468</v>
      </c>
      <c r="AY10" s="141">
        <f t="shared" si="41"/>
        <v>0.85470085470085477</v>
      </c>
      <c r="AZ10" s="140">
        <f t="shared" si="42"/>
        <v>63</v>
      </c>
      <c r="BA10" s="141">
        <f t="shared" si="43"/>
        <v>31.746031746031743</v>
      </c>
      <c r="BB10" s="141">
        <f t="shared" si="43"/>
        <v>53.968253968253968</v>
      </c>
      <c r="BC10" s="141">
        <f t="shared" si="43"/>
        <v>4.7619047619047619</v>
      </c>
      <c r="BD10" s="141">
        <f t="shared" si="43"/>
        <v>0</v>
      </c>
      <c r="BE10" s="141">
        <f t="shared" si="43"/>
        <v>4.7619047619047619</v>
      </c>
      <c r="BF10" s="141">
        <f t="shared" si="43"/>
        <v>4.7619047619047619</v>
      </c>
      <c r="BG10" s="140">
        <f t="shared" si="44"/>
        <v>51</v>
      </c>
      <c r="BH10" s="141">
        <f t="shared" si="45"/>
        <v>52.941176470588239</v>
      </c>
      <c r="BI10" s="141">
        <f t="shared" si="45"/>
        <v>39.215686274509807</v>
      </c>
      <c r="BJ10" s="141">
        <f t="shared" si="45"/>
        <v>1.9607843137254901</v>
      </c>
      <c r="BK10" s="141">
        <f t="shared" si="45"/>
        <v>0</v>
      </c>
      <c r="BL10" s="141">
        <f t="shared" si="45"/>
        <v>0</v>
      </c>
      <c r="BM10" s="141">
        <f t="shared" si="45"/>
        <v>5.8823529411764701</v>
      </c>
      <c r="BN10" s="140">
        <f t="shared" si="46"/>
        <v>63</v>
      </c>
      <c r="BO10" s="141">
        <f t="shared" si="47"/>
        <v>31.746031746031743</v>
      </c>
      <c r="BP10" s="141">
        <f t="shared" si="47"/>
        <v>61.904761904761905</v>
      </c>
      <c r="BQ10" s="141">
        <f t="shared" si="47"/>
        <v>3.1746031746031744</v>
      </c>
      <c r="BR10" s="141">
        <f t="shared" si="47"/>
        <v>0</v>
      </c>
      <c r="BS10" s="141">
        <f t="shared" si="47"/>
        <v>1.5873015873015872</v>
      </c>
      <c r="BT10" s="141">
        <f t="shared" si="47"/>
        <v>1.5873015873015872</v>
      </c>
      <c r="BU10" s="140">
        <f t="shared" si="48"/>
        <v>51</v>
      </c>
      <c r="BV10" s="141">
        <f t="shared" si="49"/>
        <v>41.17647058823529</v>
      </c>
      <c r="BW10" s="141">
        <f t="shared" si="49"/>
        <v>50.980392156862742</v>
      </c>
      <c r="BX10" s="141">
        <f t="shared" si="49"/>
        <v>1.9607843137254901</v>
      </c>
      <c r="BY10" s="141">
        <f t="shared" si="49"/>
        <v>0</v>
      </c>
      <c r="BZ10" s="141">
        <f t="shared" si="49"/>
        <v>0</v>
      </c>
      <c r="CA10" s="141">
        <f t="shared" si="49"/>
        <v>5.8823529411764701</v>
      </c>
      <c r="CB10" s="140">
        <f t="shared" si="50"/>
        <v>63</v>
      </c>
      <c r="CC10" s="141">
        <f t="shared" si="51"/>
        <v>31.746031746031743</v>
      </c>
      <c r="CD10" s="141">
        <f t="shared" si="51"/>
        <v>50.793650793650791</v>
      </c>
      <c r="CE10" s="141">
        <f t="shared" si="51"/>
        <v>9.5238095238095237</v>
      </c>
      <c r="CF10" s="141">
        <f t="shared" si="51"/>
        <v>4.7619047619047619</v>
      </c>
      <c r="CG10" s="141">
        <f t="shared" si="51"/>
        <v>1.5873015873015872</v>
      </c>
      <c r="CH10" s="141">
        <f t="shared" si="51"/>
        <v>1.5873015873015872</v>
      </c>
      <c r="CI10" s="140">
        <f t="shared" si="52"/>
        <v>51</v>
      </c>
      <c r="CJ10" s="141">
        <f t="shared" si="53"/>
        <v>39.215686274509807</v>
      </c>
      <c r="CK10" s="141">
        <f t="shared" si="53"/>
        <v>47.058823529411761</v>
      </c>
      <c r="CL10" s="141">
        <f t="shared" si="53"/>
        <v>5.8823529411764701</v>
      </c>
      <c r="CM10" s="141">
        <f t="shared" si="53"/>
        <v>0</v>
      </c>
      <c r="CN10" s="141">
        <f t="shared" si="53"/>
        <v>1.9607843137254901</v>
      </c>
      <c r="CO10" s="141">
        <f t="shared" si="53"/>
        <v>5.8823529411764701</v>
      </c>
      <c r="CP10" s="140">
        <f t="shared" si="54"/>
        <v>63</v>
      </c>
      <c r="CQ10" s="141">
        <f t="shared" si="55"/>
        <v>23.809523809523807</v>
      </c>
      <c r="CR10" s="141">
        <f t="shared" si="55"/>
        <v>52.380952380952387</v>
      </c>
      <c r="CS10" s="141">
        <f t="shared" si="55"/>
        <v>1.5873015873015872</v>
      </c>
      <c r="CT10" s="141">
        <f t="shared" si="55"/>
        <v>0</v>
      </c>
      <c r="CU10" s="141">
        <f t="shared" si="55"/>
        <v>19.047619047619047</v>
      </c>
      <c r="CV10" s="141">
        <f t="shared" si="55"/>
        <v>3.1746031746031744</v>
      </c>
      <c r="CW10" s="140">
        <f t="shared" si="56"/>
        <v>51</v>
      </c>
      <c r="CX10" s="141">
        <f t="shared" si="57"/>
        <v>45.098039215686278</v>
      </c>
      <c r="CY10" s="141">
        <f t="shared" si="57"/>
        <v>45.098039215686278</v>
      </c>
      <c r="CZ10" s="141">
        <f t="shared" si="57"/>
        <v>3.9215686274509802</v>
      </c>
      <c r="DA10" s="141">
        <f t="shared" si="57"/>
        <v>0</v>
      </c>
      <c r="DB10" s="141">
        <f t="shared" si="57"/>
        <v>0</v>
      </c>
      <c r="DC10" s="141">
        <f t="shared" si="57"/>
        <v>5.8823529411764701</v>
      </c>
      <c r="DD10" s="140">
        <f t="shared" si="58"/>
        <v>63</v>
      </c>
      <c r="DE10" s="141">
        <f t="shared" si="59"/>
        <v>41.269841269841265</v>
      </c>
      <c r="DF10" s="141">
        <f t="shared" si="59"/>
        <v>46.031746031746032</v>
      </c>
      <c r="DG10" s="141">
        <f t="shared" si="59"/>
        <v>6.3492063492063489</v>
      </c>
      <c r="DH10" s="141">
        <f t="shared" si="59"/>
        <v>0</v>
      </c>
      <c r="DI10" s="141">
        <f t="shared" si="59"/>
        <v>4.7619047619047619</v>
      </c>
      <c r="DJ10" s="141">
        <f t="shared" si="59"/>
        <v>1.5873015873015872</v>
      </c>
      <c r="DK10" s="140">
        <f t="shared" si="60"/>
        <v>51</v>
      </c>
      <c r="DL10" s="141">
        <f t="shared" si="61"/>
        <v>50.980392156862742</v>
      </c>
      <c r="DM10" s="141">
        <f t="shared" si="61"/>
        <v>41.17647058823529</v>
      </c>
      <c r="DN10" s="141">
        <f t="shared" si="61"/>
        <v>3.9215686274509802</v>
      </c>
      <c r="DO10" s="141">
        <f t="shared" si="61"/>
        <v>0</v>
      </c>
      <c r="DP10" s="141">
        <f t="shared" si="61"/>
        <v>0</v>
      </c>
      <c r="DQ10" s="141">
        <f t="shared" si="61"/>
        <v>3.9215686274509802</v>
      </c>
      <c r="DR10" s="140">
        <f t="shared" si="62"/>
        <v>63</v>
      </c>
      <c r="DS10" s="141">
        <f t="shared" si="63"/>
        <v>38.095238095238095</v>
      </c>
      <c r="DT10" s="141">
        <f t="shared" si="63"/>
        <v>50.793650793650791</v>
      </c>
      <c r="DU10" s="141">
        <f t="shared" si="63"/>
        <v>4.7619047619047619</v>
      </c>
      <c r="DV10" s="141">
        <f t="shared" si="63"/>
        <v>0</v>
      </c>
      <c r="DW10" s="141">
        <f t="shared" si="63"/>
        <v>4.7619047619047619</v>
      </c>
      <c r="DX10" s="141">
        <f t="shared" si="63"/>
        <v>1.5873015873015872</v>
      </c>
      <c r="DY10" s="140">
        <f t="shared" si="64"/>
        <v>51</v>
      </c>
      <c r="DZ10" s="141">
        <f t="shared" si="65"/>
        <v>47.058823529411761</v>
      </c>
      <c r="EA10" s="141">
        <f t="shared" si="65"/>
        <v>41.17647058823529</v>
      </c>
      <c r="EB10" s="141">
        <f t="shared" si="65"/>
        <v>5.8823529411764701</v>
      </c>
      <c r="EC10" s="141">
        <f t="shared" si="65"/>
        <v>0</v>
      </c>
      <c r="ED10" s="141">
        <f t="shared" si="65"/>
        <v>1.9607843137254901</v>
      </c>
      <c r="EE10" s="141">
        <f t="shared" si="65"/>
        <v>3.9215686274509802</v>
      </c>
      <c r="EF10" s="140">
        <f t="shared" si="66"/>
        <v>63</v>
      </c>
      <c r="EG10" s="141">
        <f t="shared" si="67"/>
        <v>65.079365079365076</v>
      </c>
      <c r="EH10" s="141">
        <f t="shared" si="67"/>
        <v>33.333333333333329</v>
      </c>
      <c r="EI10" s="141">
        <f t="shared" si="67"/>
        <v>1.5873015873015872</v>
      </c>
      <c r="EJ10" s="140">
        <f t="shared" si="68"/>
        <v>51</v>
      </c>
      <c r="EK10" s="141">
        <f t="shared" si="69"/>
        <v>88.235294117647058</v>
      </c>
      <c r="EL10" s="141">
        <f t="shared" si="69"/>
        <v>11.76470588235294</v>
      </c>
      <c r="EM10" s="141">
        <f t="shared" si="69"/>
        <v>0</v>
      </c>
      <c r="EN10" s="140">
        <f t="shared" si="70"/>
        <v>63</v>
      </c>
      <c r="EO10" s="141">
        <f t="shared" si="71"/>
        <v>95.238095238095227</v>
      </c>
      <c r="EP10" s="141">
        <f t="shared" si="71"/>
        <v>3.1746031746031744</v>
      </c>
      <c r="EQ10" s="141">
        <f t="shared" si="71"/>
        <v>1.5873015873015872</v>
      </c>
      <c r="ER10" s="140">
        <f t="shared" si="72"/>
        <v>51</v>
      </c>
      <c r="ES10" s="141">
        <f t="shared" si="73"/>
        <v>92.156862745098039</v>
      </c>
      <c r="ET10" s="141">
        <f t="shared" si="73"/>
        <v>7.8431372549019605</v>
      </c>
      <c r="EU10" s="141">
        <f t="shared" si="73"/>
        <v>0</v>
      </c>
      <c r="EV10" s="140">
        <f t="shared" si="74"/>
        <v>63</v>
      </c>
      <c r="EW10" s="141">
        <f t="shared" si="75"/>
        <v>63.492063492063487</v>
      </c>
      <c r="EX10" s="141">
        <f t="shared" si="75"/>
        <v>36.507936507936506</v>
      </c>
      <c r="EY10" s="141">
        <f t="shared" si="75"/>
        <v>0</v>
      </c>
      <c r="EZ10" s="140">
        <f t="shared" si="76"/>
        <v>51</v>
      </c>
      <c r="FA10" s="141">
        <f t="shared" si="77"/>
        <v>84.313725490196077</v>
      </c>
      <c r="FB10" s="141">
        <f t="shared" si="77"/>
        <v>13.725490196078432</v>
      </c>
      <c r="FC10" s="141">
        <f t="shared" si="77"/>
        <v>1.9607843137254901</v>
      </c>
      <c r="FD10" s="140">
        <f t="shared" si="78"/>
        <v>117</v>
      </c>
      <c r="FE10" s="141">
        <f t="shared" si="79"/>
        <v>32.478632478632477</v>
      </c>
      <c r="FF10" s="141">
        <f t="shared" si="79"/>
        <v>46.153846153846153</v>
      </c>
      <c r="FG10" s="141">
        <f t="shared" si="79"/>
        <v>21.367521367521366</v>
      </c>
      <c r="FH10" s="140">
        <f t="shared" si="80"/>
        <v>117</v>
      </c>
      <c r="FI10" s="141">
        <f t="shared" si="81"/>
        <v>60.683760683760681</v>
      </c>
      <c r="FJ10" s="141">
        <f t="shared" si="81"/>
        <v>13.675213675213676</v>
      </c>
      <c r="FK10" s="141">
        <f t="shared" si="81"/>
        <v>25.641025641025639</v>
      </c>
      <c r="FL10" s="140">
        <f t="shared" si="82"/>
        <v>117</v>
      </c>
      <c r="FM10" s="141">
        <f t="shared" si="83"/>
        <v>4.2735042735042734</v>
      </c>
      <c r="FN10" s="141">
        <f t="shared" si="83"/>
        <v>53.846153846153847</v>
      </c>
      <c r="FO10" s="141">
        <f t="shared" si="83"/>
        <v>41.880341880341881</v>
      </c>
      <c r="FP10" s="140">
        <f t="shared" si="84"/>
        <v>117</v>
      </c>
      <c r="FQ10" s="141">
        <f t="shared" si="85"/>
        <v>11.965811965811966</v>
      </c>
      <c r="FR10" s="141">
        <f t="shared" si="85"/>
        <v>37.606837606837608</v>
      </c>
      <c r="FS10" s="141">
        <f t="shared" si="85"/>
        <v>50.427350427350426</v>
      </c>
      <c r="FT10" s="140">
        <f t="shared" si="86"/>
        <v>117</v>
      </c>
      <c r="FU10" s="141">
        <f t="shared" si="87"/>
        <v>41.880341880341881</v>
      </c>
      <c r="FV10" s="141">
        <f t="shared" si="87"/>
        <v>40.17094017094017</v>
      </c>
      <c r="FW10" s="141">
        <f t="shared" si="87"/>
        <v>17.948717948717949</v>
      </c>
      <c r="FX10" s="140">
        <f t="shared" si="88"/>
        <v>117</v>
      </c>
      <c r="FY10" s="141">
        <f t="shared" si="89"/>
        <v>53.846153846153847</v>
      </c>
      <c r="FZ10" s="141">
        <f t="shared" si="89"/>
        <v>17.948717948717949</v>
      </c>
      <c r="GA10" s="141">
        <f t="shared" si="89"/>
        <v>28.205128205128204</v>
      </c>
      <c r="GB10" s="140">
        <f t="shared" si="90"/>
        <v>39</v>
      </c>
      <c r="GC10" s="141">
        <f t="shared" si="91"/>
        <v>94.871794871794862</v>
      </c>
      <c r="GD10" s="141">
        <f t="shared" si="91"/>
        <v>0</v>
      </c>
      <c r="GE10" s="141">
        <f t="shared" si="91"/>
        <v>5.1282051282051277</v>
      </c>
      <c r="GF10" s="140">
        <f t="shared" si="92"/>
        <v>30</v>
      </c>
      <c r="GG10" s="141">
        <f t="shared" si="93"/>
        <v>96.666666666666671</v>
      </c>
      <c r="GH10" s="141">
        <f t="shared" si="93"/>
        <v>0</v>
      </c>
      <c r="GI10" s="141">
        <f t="shared" si="93"/>
        <v>3.3333333333333335</v>
      </c>
      <c r="GJ10" s="140">
        <f t="shared" si="94"/>
        <v>10</v>
      </c>
      <c r="GK10" s="141">
        <f t="shared" si="95"/>
        <v>90</v>
      </c>
      <c r="GL10" s="141">
        <f t="shared" si="95"/>
        <v>10</v>
      </c>
      <c r="GM10" s="141">
        <f t="shared" si="95"/>
        <v>0</v>
      </c>
      <c r="GN10" s="140">
        <f t="shared" si="96"/>
        <v>4</v>
      </c>
      <c r="GO10" s="141">
        <f t="shared" si="97"/>
        <v>100</v>
      </c>
      <c r="GP10" s="141">
        <f t="shared" si="97"/>
        <v>0</v>
      </c>
      <c r="GQ10" s="141">
        <f t="shared" si="97"/>
        <v>0</v>
      </c>
      <c r="GR10" s="140">
        <f t="shared" si="98"/>
        <v>29</v>
      </c>
      <c r="GS10" s="141">
        <f t="shared" si="99"/>
        <v>93.103448275862064</v>
      </c>
      <c r="GT10" s="141">
        <f t="shared" si="99"/>
        <v>3.4482758620689653</v>
      </c>
      <c r="GU10" s="141">
        <f t="shared" si="99"/>
        <v>3.4482758620689653</v>
      </c>
      <c r="GV10" s="140">
        <f t="shared" si="100"/>
        <v>34</v>
      </c>
      <c r="GW10" s="141">
        <f t="shared" si="101"/>
        <v>88.235294117647058</v>
      </c>
      <c r="GX10" s="141">
        <f t="shared" si="101"/>
        <v>5.8823529411764701</v>
      </c>
      <c r="GY10" s="141">
        <f t="shared" si="101"/>
        <v>5.8823529411764701</v>
      </c>
      <c r="GZ10" s="140">
        <f t="shared" si="102"/>
        <v>63</v>
      </c>
      <c r="HA10" s="141">
        <f t="shared" si="103"/>
        <v>0</v>
      </c>
      <c r="HB10" s="141">
        <f t="shared" si="103"/>
        <v>69.841269841269835</v>
      </c>
      <c r="HC10" s="141">
        <f t="shared" si="103"/>
        <v>6.3492063492063489</v>
      </c>
      <c r="HD10" s="141">
        <f t="shared" si="103"/>
        <v>23.809523809523807</v>
      </c>
      <c r="HE10" s="140">
        <f t="shared" si="104"/>
        <v>51</v>
      </c>
      <c r="HF10" s="141">
        <f t="shared" si="105"/>
        <v>0</v>
      </c>
      <c r="HG10" s="141">
        <f t="shared" si="105"/>
        <v>52.941176470588239</v>
      </c>
      <c r="HH10" s="141">
        <f t="shared" si="105"/>
        <v>1.9607843137254901</v>
      </c>
      <c r="HI10" s="141">
        <f t="shared" si="105"/>
        <v>45.098039215686278</v>
      </c>
      <c r="HJ10" s="140">
        <f t="shared" si="106"/>
        <v>63</v>
      </c>
      <c r="HK10" s="141">
        <f t="shared" si="107"/>
        <v>0</v>
      </c>
      <c r="HL10" s="141">
        <f t="shared" si="107"/>
        <v>33.333333333333329</v>
      </c>
      <c r="HM10" s="141">
        <f t="shared" si="107"/>
        <v>0</v>
      </c>
      <c r="HN10" s="141">
        <f t="shared" si="107"/>
        <v>66.666666666666657</v>
      </c>
      <c r="HO10" s="140">
        <f t="shared" si="108"/>
        <v>51</v>
      </c>
      <c r="HP10" s="141">
        <f t="shared" si="109"/>
        <v>0</v>
      </c>
      <c r="HQ10" s="141">
        <f t="shared" si="109"/>
        <v>27.450980392156865</v>
      </c>
      <c r="HR10" s="141">
        <f t="shared" si="109"/>
        <v>1.9607843137254901</v>
      </c>
      <c r="HS10" s="141">
        <f t="shared" si="109"/>
        <v>70.588235294117652</v>
      </c>
      <c r="HT10" s="140">
        <f t="shared" si="110"/>
        <v>63</v>
      </c>
      <c r="HU10" s="141">
        <f t="shared" si="111"/>
        <v>1.5873015873015872</v>
      </c>
      <c r="HV10" s="141">
        <f t="shared" si="111"/>
        <v>44.444444444444443</v>
      </c>
      <c r="HW10" s="141">
        <f t="shared" si="111"/>
        <v>3.1746031746031744</v>
      </c>
      <c r="HX10" s="141">
        <f t="shared" si="111"/>
        <v>50.793650793650791</v>
      </c>
      <c r="HY10" s="140">
        <f t="shared" si="112"/>
        <v>51</v>
      </c>
      <c r="HZ10" s="141">
        <f t="shared" si="113"/>
        <v>0</v>
      </c>
      <c r="IA10" s="141">
        <f t="shared" si="113"/>
        <v>62.745098039215684</v>
      </c>
      <c r="IB10" s="141">
        <f t="shared" si="113"/>
        <v>3.9215686274509802</v>
      </c>
      <c r="IC10" s="141">
        <f t="shared" si="113"/>
        <v>33.333333333333329</v>
      </c>
      <c r="ID10" s="140">
        <f t="shared" si="114"/>
        <v>117</v>
      </c>
      <c r="IE10" s="141">
        <f t="shared" si="115"/>
        <v>9.4017094017094021</v>
      </c>
      <c r="IF10" s="141">
        <f t="shared" si="115"/>
        <v>82.90598290598291</v>
      </c>
      <c r="IG10" s="141">
        <f t="shared" si="115"/>
        <v>4.2735042735042734</v>
      </c>
      <c r="IH10" s="141">
        <f t="shared" si="115"/>
        <v>0</v>
      </c>
      <c r="II10" s="141">
        <f t="shared" si="115"/>
        <v>3.4188034188034191</v>
      </c>
      <c r="IJ10" s="140">
        <f t="shared" si="116"/>
        <v>117</v>
      </c>
      <c r="IK10" s="141">
        <f t="shared" si="117"/>
        <v>4.2735042735042734</v>
      </c>
      <c r="IL10" s="141">
        <f t="shared" si="117"/>
        <v>70.085470085470078</v>
      </c>
      <c r="IM10" s="141">
        <f t="shared" si="117"/>
        <v>20.512820512820511</v>
      </c>
      <c r="IN10" s="141">
        <f t="shared" si="117"/>
        <v>2.5641025641025639</v>
      </c>
      <c r="IO10" s="141">
        <f t="shared" si="117"/>
        <v>2.5641025641025639</v>
      </c>
      <c r="IP10" s="140">
        <f t="shared" si="118"/>
        <v>117</v>
      </c>
      <c r="IQ10" s="141">
        <f t="shared" si="119"/>
        <v>7.6923076923076925</v>
      </c>
      <c r="IR10" s="141">
        <f t="shared" si="119"/>
        <v>71.794871794871796</v>
      </c>
      <c r="IS10" s="141">
        <f t="shared" si="119"/>
        <v>17.948717948717949</v>
      </c>
      <c r="IT10" s="141">
        <f t="shared" si="119"/>
        <v>0</v>
      </c>
      <c r="IU10" s="141">
        <f t="shared" si="119"/>
        <v>2.5641025641025639</v>
      </c>
      <c r="IV10" s="140">
        <f t="shared" si="120"/>
        <v>117</v>
      </c>
      <c r="IW10" s="141">
        <f t="shared" si="121"/>
        <v>6.8376068376068382</v>
      </c>
      <c r="IX10" s="141">
        <f t="shared" si="121"/>
        <v>74.358974358974365</v>
      </c>
      <c r="IY10" s="141">
        <f t="shared" si="121"/>
        <v>15.384615384615385</v>
      </c>
      <c r="IZ10" s="141">
        <f t="shared" si="121"/>
        <v>0.85470085470085477</v>
      </c>
      <c r="JA10" s="141">
        <f t="shared" si="121"/>
        <v>2.5641025641025639</v>
      </c>
      <c r="JB10" s="140">
        <f t="shared" si="122"/>
        <v>117</v>
      </c>
      <c r="JC10" s="141">
        <f t="shared" si="123"/>
        <v>29.914529914529915</v>
      </c>
      <c r="JD10" s="141">
        <f t="shared" si="123"/>
        <v>52.991452991452995</v>
      </c>
      <c r="JE10" s="141">
        <f t="shared" si="123"/>
        <v>14.529914529914532</v>
      </c>
      <c r="JF10" s="141">
        <f t="shared" si="123"/>
        <v>0</v>
      </c>
      <c r="JG10" s="141">
        <f t="shared" si="123"/>
        <v>2.5641025641025639</v>
      </c>
      <c r="JH10" s="140">
        <f t="shared" si="124"/>
        <v>117</v>
      </c>
      <c r="JI10" s="141">
        <f t="shared" si="125"/>
        <v>35.042735042735039</v>
      </c>
      <c r="JJ10" s="141">
        <f t="shared" si="125"/>
        <v>52.136752136752143</v>
      </c>
      <c r="JK10" s="141">
        <f t="shared" si="125"/>
        <v>10.256410256410255</v>
      </c>
      <c r="JL10" s="141">
        <f t="shared" si="125"/>
        <v>0.85470085470085477</v>
      </c>
      <c r="JM10" s="141">
        <f t="shared" si="125"/>
        <v>1.7094017094017095</v>
      </c>
      <c r="JN10" s="140">
        <f t="shared" si="126"/>
        <v>117</v>
      </c>
      <c r="JO10" s="141">
        <f t="shared" si="127"/>
        <v>5.982905982905983</v>
      </c>
      <c r="JP10" s="141">
        <f t="shared" si="127"/>
        <v>54.700854700854705</v>
      </c>
      <c r="JQ10" s="141">
        <f t="shared" si="127"/>
        <v>32.478632478632477</v>
      </c>
      <c r="JR10" s="141">
        <f t="shared" si="127"/>
        <v>5.1282051282051277</v>
      </c>
      <c r="JS10" s="141">
        <f t="shared" si="127"/>
        <v>1.7094017094017095</v>
      </c>
      <c r="JT10" s="140">
        <f t="shared" si="128"/>
        <v>117</v>
      </c>
      <c r="JU10" s="141">
        <f t="shared" si="129"/>
        <v>6.8376068376068382</v>
      </c>
      <c r="JV10" s="141">
        <f t="shared" si="129"/>
        <v>65.811965811965806</v>
      </c>
      <c r="JW10" s="141">
        <f t="shared" si="129"/>
        <v>19.658119658119659</v>
      </c>
      <c r="JX10" s="141">
        <f t="shared" si="129"/>
        <v>3.4188034188034191</v>
      </c>
      <c r="JY10" s="141">
        <f t="shared" si="129"/>
        <v>4.2735042735042734</v>
      </c>
      <c r="JZ10" s="140">
        <f t="shared" si="130"/>
        <v>117</v>
      </c>
      <c r="KA10" s="141">
        <f t="shared" si="131"/>
        <v>14.529914529914532</v>
      </c>
      <c r="KB10" s="141">
        <f t="shared" si="131"/>
        <v>46.153846153846153</v>
      </c>
      <c r="KC10" s="141">
        <f t="shared" si="131"/>
        <v>33.333333333333329</v>
      </c>
      <c r="KD10" s="141">
        <f t="shared" si="131"/>
        <v>4.2735042735042734</v>
      </c>
      <c r="KE10" s="141">
        <f t="shared" si="131"/>
        <v>1.7094017094017095</v>
      </c>
    </row>
    <row r="11" spans="1:291" ht="15" customHeight="1" x14ac:dyDescent="0.15">
      <c r="A11" s="202"/>
      <c r="B11" s="206" t="s">
        <v>621</v>
      </c>
      <c r="C11" s="140">
        <f t="shared" si="28"/>
        <v>78</v>
      </c>
      <c r="D11" s="141">
        <f t="shared" si="29"/>
        <v>35.897435897435898</v>
      </c>
      <c r="E11" s="141">
        <f t="shared" si="29"/>
        <v>64.102564102564102</v>
      </c>
      <c r="F11" s="141">
        <f t="shared" si="29"/>
        <v>0</v>
      </c>
      <c r="G11" s="140">
        <f t="shared" si="30"/>
        <v>78</v>
      </c>
      <c r="H11" s="141">
        <f t="shared" si="31"/>
        <v>50</v>
      </c>
      <c r="I11" s="141">
        <f t="shared" si="31"/>
        <v>25.641025641025639</v>
      </c>
      <c r="J11" s="141">
        <f t="shared" si="31"/>
        <v>1.2820512820512819</v>
      </c>
      <c r="K11" s="141">
        <f t="shared" si="31"/>
        <v>2.5641025641025639</v>
      </c>
      <c r="L11" s="141">
        <f t="shared" si="31"/>
        <v>1.2820512820512819</v>
      </c>
      <c r="M11" s="141">
        <f t="shared" si="31"/>
        <v>19.230769230769234</v>
      </c>
      <c r="N11" s="141">
        <f t="shared" si="31"/>
        <v>0</v>
      </c>
      <c r="O11" s="140">
        <f t="shared" si="32"/>
        <v>78</v>
      </c>
      <c r="P11" s="141">
        <f t="shared" si="33"/>
        <v>73.076923076923066</v>
      </c>
      <c r="Q11" s="141">
        <f t="shared" si="33"/>
        <v>17.948717948717949</v>
      </c>
      <c r="R11" s="141">
        <f t="shared" si="33"/>
        <v>6.4102564102564097</v>
      </c>
      <c r="S11" s="141">
        <f t="shared" si="33"/>
        <v>2.5641025641025639</v>
      </c>
      <c r="T11" s="140">
        <f t="shared" si="34"/>
        <v>78</v>
      </c>
      <c r="U11" s="141">
        <f t="shared" si="35"/>
        <v>51.282051282051277</v>
      </c>
      <c r="V11" s="141">
        <f t="shared" si="35"/>
        <v>16.666666666666664</v>
      </c>
      <c r="W11" s="141">
        <f t="shared" si="35"/>
        <v>20.512820512820511</v>
      </c>
      <c r="X11" s="141">
        <f t="shared" si="35"/>
        <v>10.256410256410255</v>
      </c>
      <c r="Y11" s="141">
        <f t="shared" si="35"/>
        <v>0</v>
      </c>
      <c r="Z11" s="141">
        <f t="shared" si="35"/>
        <v>1.2820512820512819</v>
      </c>
      <c r="AA11" s="140">
        <f t="shared" si="36"/>
        <v>78</v>
      </c>
      <c r="AB11" s="141">
        <f t="shared" si="37"/>
        <v>67.948717948717956</v>
      </c>
      <c r="AC11" s="141">
        <f t="shared" si="37"/>
        <v>25.641025641025639</v>
      </c>
      <c r="AD11" s="141">
        <f t="shared" si="37"/>
        <v>6.4102564102564097</v>
      </c>
      <c r="AE11" s="140">
        <f t="shared" si="38"/>
        <v>78</v>
      </c>
      <c r="AF11" s="141">
        <f t="shared" si="39"/>
        <v>11.538461538461538</v>
      </c>
      <c r="AG11" s="141">
        <f t="shared" si="39"/>
        <v>32.051282051282051</v>
      </c>
      <c r="AH11" s="141">
        <f t="shared" si="39"/>
        <v>20.512820512820511</v>
      </c>
      <c r="AI11" s="141">
        <f t="shared" si="39"/>
        <v>2.5641025641025639</v>
      </c>
      <c r="AJ11" s="141">
        <f t="shared" si="39"/>
        <v>29.487179487179489</v>
      </c>
      <c r="AK11" s="141">
        <f t="shared" si="39"/>
        <v>1.2820512820512819</v>
      </c>
      <c r="AL11" s="141">
        <f t="shared" si="39"/>
        <v>1.2820512820512819</v>
      </c>
      <c r="AM11" s="141">
        <f t="shared" si="39"/>
        <v>17.948717948717949</v>
      </c>
      <c r="AN11" s="141">
        <f t="shared" si="39"/>
        <v>3.8461538461538463</v>
      </c>
      <c r="AO11" s="140">
        <f t="shared" si="40"/>
        <v>78</v>
      </c>
      <c r="AP11" s="141">
        <f t="shared" si="41"/>
        <v>50</v>
      </c>
      <c r="AQ11" s="141">
        <f t="shared" si="41"/>
        <v>37.179487179487182</v>
      </c>
      <c r="AR11" s="141">
        <f t="shared" si="41"/>
        <v>29.487179487179489</v>
      </c>
      <c r="AS11" s="141">
        <f t="shared" si="41"/>
        <v>19.230769230769234</v>
      </c>
      <c r="AT11" s="141">
        <f t="shared" si="41"/>
        <v>37.179487179487182</v>
      </c>
      <c r="AU11" s="141">
        <f t="shared" si="41"/>
        <v>12.820512820512819</v>
      </c>
      <c r="AV11" s="141">
        <f t="shared" si="41"/>
        <v>30.76923076923077</v>
      </c>
      <c r="AW11" s="141">
        <f t="shared" si="41"/>
        <v>41.025641025641022</v>
      </c>
      <c r="AX11" s="141">
        <f t="shared" si="41"/>
        <v>3.8461538461538463</v>
      </c>
      <c r="AY11" s="141">
        <f t="shared" si="41"/>
        <v>3.8461538461538463</v>
      </c>
      <c r="AZ11" s="140">
        <f t="shared" si="42"/>
        <v>28</v>
      </c>
      <c r="BA11" s="141">
        <f t="shared" si="43"/>
        <v>28.571428571428569</v>
      </c>
      <c r="BB11" s="141">
        <f t="shared" si="43"/>
        <v>64.285714285714292</v>
      </c>
      <c r="BC11" s="141">
        <f t="shared" si="43"/>
        <v>3.5714285714285712</v>
      </c>
      <c r="BD11" s="141">
        <f t="shared" si="43"/>
        <v>0</v>
      </c>
      <c r="BE11" s="141">
        <f t="shared" si="43"/>
        <v>3.5714285714285712</v>
      </c>
      <c r="BF11" s="141">
        <f t="shared" si="43"/>
        <v>0</v>
      </c>
      <c r="BG11" s="140">
        <f t="shared" si="44"/>
        <v>50</v>
      </c>
      <c r="BH11" s="141">
        <f t="shared" si="45"/>
        <v>50</v>
      </c>
      <c r="BI11" s="141">
        <f t="shared" si="45"/>
        <v>28.000000000000004</v>
      </c>
      <c r="BJ11" s="141">
        <f t="shared" si="45"/>
        <v>2</v>
      </c>
      <c r="BK11" s="141">
        <f t="shared" si="45"/>
        <v>0</v>
      </c>
      <c r="BL11" s="141">
        <f t="shared" si="45"/>
        <v>0</v>
      </c>
      <c r="BM11" s="141">
        <f t="shared" si="45"/>
        <v>20</v>
      </c>
      <c r="BN11" s="140">
        <f t="shared" si="46"/>
        <v>28</v>
      </c>
      <c r="BO11" s="141">
        <f t="shared" si="47"/>
        <v>39.285714285714285</v>
      </c>
      <c r="BP11" s="141">
        <f t="shared" si="47"/>
        <v>53.571428571428569</v>
      </c>
      <c r="BQ11" s="141">
        <f t="shared" si="47"/>
        <v>3.5714285714285712</v>
      </c>
      <c r="BR11" s="141">
        <f t="shared" si="47"/>
        <v>0</v>
      </c>
      <c r="BS11" s="141">
        <f t="shared" si="47"/>
        <v>0</v>
      </c>
      <c r="BT11" s="141">
        <f t="shared" si="47"/>
        <v>3.5714285714285712</v>
      </c>
      <c r="BU11" s="140">
        <f t="shared" si="48"/>
        <v>50</v>
      </c>
      <c r="BV11" s="141">
        <f t="shared" si="49"/>
        <v>52</v>
      </c>
      <c r="BW11" s="141">
        <f t="shared" si="49"/>
        <v>26</v>
      </c>
      <c r="BX11" s="141">
        <f t="shared" si="49"/>
        <v>2</v>
      </c>
      <c r="BY11" s="141">
        <f t="shared" si="49"/>
        <v>0</v>
      </c>
      <c r="BZ11" s="141">
        <f t="shared" si="49"/>
        <v>2</v>
      </c>
      <c r="CA11" s="141">
        <f t="shared" si="49"/>
        <v>18</v>
      </c>
      <c r="CB11" s="140">
        <f t="shared" si="50"/>
        <v>28</v>
      </c>
      <c r="CC11" s="141">
        <f t="shared" si="51"/>
        <v>28.571428571428569</v>
      </c>
      <c r="CD11" s="141">
        <f t="shared" si="51"/>
        <v>42.857142857142854</v>
      </c>
      <c r="CE11" s="141">
        <f t="shared" si="51"/>
        <v>21.428571428571427</v>
      </c>
      <c r="CF11" s="141">
        <f t="shared" si="51"/>
        <v>0</v>
      </c>
      <c r="CG11" s="141">
        <f t="shared" si="51"/>
        <v>3.5714285714285712</v>
      </c>
      <c r="CH11" s="141">
        <f t="shared" si="51"/>
        <v>3.5714285714285712</v>
      </c>
      <c r="CI11" s="140">
        <f t="shared" si="52"/>
        <v>50</v>
      </c>
      <c r="CJ11" s="141">
        <f t="shared" si="53"/>
        <v>38</v>
      </c>
      <c r="CK11" s="141">
        <f t="shared" si="53"/>
        <v>34</v>
      </c>
      <c r="CL11" s="141">
        <f t="shared" si="53"/>
        <v>2</v>
      </c>
      <c r="CM11" s="141">
        <f t="shared" si="53"/>
        <v>2</v>
      </c>
      <c r="CN11" s="141">
        <f t="shared" si="53"/>
        <v>6</v>
      </c>
      <c r="CO11" s="141">
        <f t="shared" si="53"/>
        <v>18</v>
      </c>
      <c r="CP11" s="140">
        <f t="shared" si="54"/>
        <v>28</v>
      </c>
      <c r="CQ11" s="141">
        <f t="shared" si="55"/>
        <v>25</v>
      </c>
      <c r="CR11" s="141">
        <f t="shared" si="55"/>
        <v>50</v>
      </c>
      <c r="CS11" s="141">
        <f t="shared" si="55"/>
        <v>0</v>
      </c>
      <c r="CT11" s="141">
        <f t="shared" si="55"/>
        <v>0</v>
      </c>
      <c r="CU11" s="141">
        <f t="shared" si="55"/>
        <v>14.285714285714285</v>
      </c>
      <c r="CV11" s="141">
        <f t="shared" si="55"/>
        <v>10.714285714285714</v>
      </c>
      <c r="CW11" s="140">
        <f t="shared" si="56"/>
        <v>50</v>
      </c>
      <c r="CX11" s="141">
        <f t="shared" si="57"/>
        <v>28.000000000000004</v>
      </c>
      <c r="CY11" s="141">
        <f t="shared" si="57"/>
        <v>44</v>
      </c>
      <c r="CZ11" s="141">
        <f t="shared" si="57"/>
        <v>8</v>
      </c>
      <c r="DA11" s="141">
        <f t="shared" si="57"/>
        <v>0</v>
      </c>
      <c r="DB11" s="141">
        <f t="shared" si="57"/>
        <v>2</v>
      </c>
      <c r="DC11" s="141">
        <f t="shared" si="57"/>
        <v>18</v>
      </c>
      <c r="DD11" s="140">
        <f t="shared" si="58"/>
        <v>28</v>
      </c>
      <c r="DE11" s="141">
        <f t="shared" si="59"/>
        <v>42.857142857142854</v>
      </c>
      <c r="DF11" s="141">
        <f t="shared" si="59"/>
        <v>50</v>
      </c>
      <c r="DG11" s="141">
        <f t="shared" si="59"/>
        <v>3.5714285714285712</v>
      </c>
      <c r="DH11" s="141">
        <f t="shared" si="59"/>
        <v>0</v>
      </c>
      <c r="DI11" s="141">
        <f t="shared" si="59"/>
        <v>0</v>
      </c>
      <c r="DJ11" s="141">
        <f t="shared" si="59"/>
        <v>3.5714285714285712</v>
      </c>
      <c r="DK11" s="140">
        <f t="shared" si="60"/>
        <v>50</v>
      </c>
      <c r="DL11" s="141">
        <f t="shared" si="61"/>
        <v>56.000000000000007</v>
      </c>
      <c r="DM11" s="141">
        <f t="shared" si="61"/>
        <v>20</v>
      </c>
      <c r="DN11" s="141">
        <f t="shared" si="61"/>
        <v>4</v>
      </c>
      <c r="DO11" s="141">
        <f t="shared" si="61"/>
        <v>0</v>
      </c>
      <c r="DP11" s="141">
        <f t="shared" si="61"/>
        <v>0</v>
      </c>
      <c r="DQ11" s="141">
        <f t="shared" si="61"/>
        <v>20</v>
      </c>
      <c r="DR11" s="140">
        <f t="shared" si="62"/>
        <v>28</v>
      </c>
      <c r="DS11" s="141">
        <f t="shared" si="63"/>
        <v>46.428571428571431</v>
      </c>
      <c r="DT11" s="141">
        <f t="shared" si="63"/>
        <v>50</v>
      </c>
      <c r="DU11" s="141">
        <f t="shared" si="63"/>
        <v>0</v>
      </c>
      <c r="DV11" s="141">
        <f t="shared" si="63"/>
        <v>0</v>
      </c>
      <c r="DW11" s="141">
        <f t="shared" si="63"/>
        <v>0</v>
      </c>
      <c r="DX11" s="141">
        <f t="shared" si="63"/>
        <v>3.5714285714285712</v>
      </c>
      <c r="DY11" s="140">
        <f t="shared" si="64"/>
        <v>50</v>
      </c>
      <c r="DZ11" s="141">
        <f t="shared" si="65"/>
        <v>56.000000000000007</v>
      </c>
      <c r="EA11" s="141">
        <f t="shared" si="65"/>
        <v>24</v>
      </c>
      <c r="EB11" s="141">
        <f t="shared" si="65"/>
        <v>2</v>
      </c>
      <c r="EC11" s="141">
        <f t="shared" si="65"/>
        <v>0</v>
      </c>
      <c r="ED11" s="141">
        <f t="shared" si="65"/>
        <v>0</v>
      </c>
      <c r="EE11" s="141">
        <f t="shared" si="65"/>
        <v>18</v>
      </c>
      <c r="EF11" s="140">
        <f t="shared" si="66"/>
        <v>28</v>
      </c>
      <c r="EG11" s="141">
        <f t="shared" si="67"/>
        <v>57.142857142857139</v>
      </c>
      <c r="EH11" s="141">
        <f t="shared" si="67"/>
        <v>42.857142857142854</v>
      </c>
      <c r="EI11" s="141">
        <f t="shared" si="67"/>
        <v>0</v>
      </c>
      <c r="EJ11" s="140">
        <f t="shared" si="68"/>
        <v>50</v>
      </c>
      <c r="EK11" s="141">
        <f t="shared" si="69"/>
        <v>78</v>
      </c>
      <c r="EL11" s="141">
        <f t="shared" si="69"/>
        <v>20</v>
      </c>
      <c r="EM11" s="141">
        <f t="shared" si="69"/>
        <v>2</v>
      </c>
      <c r="EN11" s="140">
        <f t="shared" si="70"/>
        <v>28</v>
      </c>
      <c r="EO11" s="141">
        <f t="shared" si="71"/>
        <v>96.428571428571431</v>
      </c>
      <c r="EP11" s="141">
        <f t="shared" si="71"/>
        <v>0</v>
      </c>
      <c r="EQ11" s="141">
        <f t="shared" si="71"/>
        <v>3.5714285714285712</v>
      </c>
      <c r="ER11" s="140">
        <f t="shared" si="72"/>
        <v>50</v>
      </c>
      <c r="ES11" s="141">
        <f t="shared" si="73"/>
        <v>94</v>
      </c>
      <c r="ET11" s="141">
        <f t="shared" si="73"/>
        <v>2</v>
      </c>
      <c r="EU11" s="141">
        <f t="shared" si="73"/>
        <v>4</v>
      </c>
      <c r="EV11" s="140">
        <f t="shared" si="74"/>
        <v>28</v>
      </c>
      <c r="EW11" s="141">
        <f t="shared" si="75"/>
        <v>60.714285714285708</v>
      </c>
      <c r="EX11" s="141">
        <f t="shared" si="75"/>
        <v>39.285714285714285</v>
      </c>
      <c r="EY11" s="141">
        <f t="shared" si="75"/>
        <v>0</v>
      </c>
      <c r="EZ11" s="140">
        <f t="shared" si="76"/>
        <v>50</v>
      </c>
      <c r="FA11" s="141">
        <f t="shared" si="77"/>
        <v>80</v>
      </c>
      <c r="FB11" s="141">
        <f t="shared" si="77"/>
        <v>16</v>
      </c>
      <c r="FC11" s="141">
        <f t="shared" si="77"/>
        <v>4</v>
      </c>
      <c r="FD11" s="140">
        <f t="shared" si="78"/>
        <v>78</v>
      </c>
      <c r="FE11" s="141">
        <f t="shared" si="79"/>
        <v>29.487179487179489</v>
      </c>
      <c r="FF11" s="141">
        <f t="shared" si="79"/>
        <v>50</v>
      </c>
      <c r="FG11" s="141">
        <f t="shared" si="79"/>
        <v>20.512820512820511</v>
      </c>
      <c r="FH11" s="140">
        <f t="shared" si="80"/>
        <v>78</v>
      </c>
      <c r="FI11" s="141">
        <f t="shared" si="81"/>
        <v>62.820512820512818</v>
      </c>
      <c r="FJ11" s="141">
        <f t="shared" si="81"/>
        <v>10.256410256410255</v>
      </c>
      <c r="FK11" s="141">
        <f t="shared" si="81"/>
        <v>26.923076923076923</v>
      </c>
      <c r="FL11" s="140">
        <f t="shared" si="82"/>
        <v>78</v>
      </c>
      <c r="FM11" s="141">
        <f t="shared" si="83"/>
        <v>3.8461538461538463</v>
      </c>
      <c r="FN11" s="141">
        <f t="shared" si="83"/>
        <v>55.128205128205131</v>
      </c>
      <c r="FO11" s="141">
        <f t="shared" si="83"/>
        <v>41.025641025641022</v>
      </c>
      <c r="FP11" s="140">
        <f t="shared" si="84"/>
        <v>78</v>
      </c>
      <c r="FQ11" s="141">
        <f t="shared" si="85"/>
        <v>8.9743589743589745</v>
      </c>
      <c r="FR11" s="141">
        <f t="shared" si="85"/>
        <v>42.307692307692307</v>
      </c>
      <c r="FS11" s="141">
        <f t="shared" si="85"/>
        <v>48.717948717948715</v>
      </c>
      <c r="FT11" s="140">
        <f t="shared" si="86"/>
        <v>78</v>
      </c>
      <c r="FU11" s="141">
        <f t="shared" si="87"/>
        <v>38.461538461538467</v>
      </c>
      <c r="FV11" s="141">
        <f t="shared" si="87"/>
        <v>39.743589743589745</v>
      </c>
      <c r="FW11" s="141">
        <f t="shared" si="87"/>
        <v>21.794871794871796</v>
      </c>
      <c r="FX11" s="140">
        <f t="shared" si="88"/>
        <v>78</v>
      </c>
      <c r="FY11" s="141">
        <f t="shared" si="89"/>
        <v>64.102564102564102</v>
      </c>
      <c r="FZ11" s="141">
        <f t="shared" si="89"/>
        <v>10.256410256410255</v>
      </c>
      <c r="GA11" s="141">
        <f t="shared" si="89"/>
        <v>25.641025641025639</v>
      </c>
      <c r="GB11" s="140">
        <f t="shared" si="90"/>
        <v>22</v>
      </c>
      <c r="GC11" s="141">
        <f t="shared" si="91"/>
        <v>100</v>
      </c>
      <c r="GD11" s="141">
        <f t="shared" si="91"/>
        <v>0</v>
      </c>
      <c r="GE11" s="141">
        <f t="shared" si="91"/>
        <v>0</v>
      </c>
      <c r="GF11" s="140">
        <f t="shared" si="92"/>
        <v>27</v>
      </c>
      <c r="GG11" s="141">
        <f t="shared" si="93"/>
        <v>92.592592592592595</v>
      </c>
      <c r="GH11" s="141">
        <f t="shared" si="93"/>
        <v>0</v>
      </c>
      <c r="GI11" s="141">
        <f t="shared" si="93"/>
        <v>7.4074074074074066</v>
      </c>
      <c r="GJ11" s="140">
        <f t="shared" si="94"/>
        <v>1</v>
      </c>
      <c r="GK11" s="141">
        <f t="shared" si="95"/>
        <v>100</v>
      </c>
      <c r="GL11" s="141">
        <f t="shared" si="95"/>
        <v>0</v>
      </c>
      <c r="GM11" s="141">
        <f t="shared" si="95"/>
        <v>0</v>
      </c>
      <c r="GN11" s="140">
        <f t="shared" si="96"/>
        <v>6</v>
      </c>
      <c r="GO11" s="141">
        <f t="shared" si="97"/>
        <v>100</v>
      </c>
      <c r="GP11" s="141">
        <f t="shared" si="97"/>
        <v>0</v>
      </c>
      <c r="GQ11" s="141">
        <f t="shared" si="97"/>
        <v>0</v>
      </c>
      <c r="GR11" s="140">
        <f t="shared" si="98"/>
        <v>24</v>
      </c>
      <c r="GS11" s="141">
        <f t="shared" si="99"/>
        <v>83.333333333333343</v>
      </c>
      <c r="GT11" s="141">
        <f t="shared" si="99"/>
        <v>0</v>
      </c>
      <c r="GU11" s="141">
        <f t="shared" si="99"/>
        <v>16.666666666666664</v>
      </c>
      <c r="GV11" s="140">
        <f t="shared" si="100"/>
        <v>26</v>
      </c>
      <c r="GW11" s="141">
        <f t="shared" si="101"/>
        <v>88.461538461538453</v>
      </c>
      <c r="GX11" s="141">
        <f t="shared" si="101"/>
        <v>0</v>
      </c>
      <c r="GY11" s="141">
        <f t="shared" si="101"/>
        <v>11.538461538461538</v>
      </c>
      <c r="GZ11" s="140">
        <f t="shared" si="102"/>
        <v>28</v>
      </c>
      <c r="HA11" s="141">
        <f t="shared" si="103"/>
        <v>0</v>
      </c>
      <c r="HB11" s="141">
        <f t="shared" si="103"/>
        <v>75</v>
      </c>
      <c r="HC11" s="141">
        <f t="shared" si="103"/>
        <v>3.5714285714285712</v>
      </c>
      <c r="HD11" s="141">
        <f t="shared" si="103"/>
        <v>21.428571428571427</v>
      </c>
      <c r="HE11" s="140">
        <f t="shared" si="104"/>
        <v>50</v>
      </c>
      <c r="HF11" s="141">
        <f t="shared" si="105"/>
        <v>0</v>
      </c>
      <c r="HG11" s="141">
        <f t="shared" si="105"/>
        <v>56.000000000000007</v>
      </c>
      <c r="HH11" s="141">
        <f t="shared" si="105"/>
        <v>4</v>
      </c>
      <c r="HI11" s="141">
        <f t="shared" si="105"/>
        <v>40</v>
      </c>
      <c r="HJ11" s="140">
        <f t="shared" si="106"/>
        <v>28</v>
      </c>
      <c r="HK11" s="141">
        <f t="shared" si="107"/>
        <v>0</v>
      </c>
      <c r="HL11" s="141">
        <f t="shared" si="107"/>
        <v>21.428571428571427</v>
      </c>
      <c r="HM11" s="141">
        <f t="shared" si="107"/>
        <v>0</v>
      </c>
      <c r="HN11" s="141">
        <f t="shared" si="107"/>
        <v>78.571428571428569</v>
      </c>
      <c r="HO11" s="140">
        <f t="shared" si="108"/>
        <v>50</v>
      </c>
      <c r="HP11" s="141">
        <f t="shared" si="109"/>
        <v>0</v>
      </c>
      <c r="HQ11" s="141">
        <f t="shared" si="109"/>
        <v>40</v>
      </c>
      <c r="HR11" s="141">
        <f t="shared" si="109"/>
        <v>2</v>
      </c>
      <c r="HS11" s="141">
        <f t="shared" si="109"/>
        <v>57.999999999999993</v>
      </c>
      <c r="HT11" s="140">
        <f t="shared" si="110"/>
        <v>28</v>
      </c>
      <c r="HU11" s="141">
        <f t="shared" si="111"/>
        <v>0</v>
      </c>
      <c r="HV11" s="141">
        <f t="shared" si="111"/>
        <v>67.857142857142861</v>
      </c>
      <c r="HW11" s="141">
        <f t="shared" si="111"/>
        <v>0</v>
      </c>
      <c r="HX11" s="141">
        <f t="shared" si="111"/>
        <v>32.142857142857146</v>
      </c>
      <c r="HY11" s="140">
        <f t="shared" si="112"/>
        <v>50</v>
      </c>
      <c r="HZ11" s="141">
        <f t="shared" si="113"/>
        <v>0</v>
      </c>
      <c r="IA11" s="141">
        <f t="shared" si="113"/>
        <v>40</v>
      </c>
      <c r="IB11" s="141">
        <f t="shared" si="113"/>
        <v>4</v>
      </c>
      <c r="IC11" s="141">
        <f t="shared" si="113"/>
        <v>56.000000000000007</v>
      </c>
      <c r="ID11" s="140">
        <f t="shared" si="114"/>
        <v>78</v>
      </c>
      <c r="IE11" s="141">
        <f t="shared" si="115"/>
        <v>19.230769230769234</v>
      </c>
      <c r="IF11" s="141">
        <f t="shared" si="115"/>
        <v>69.230769230769226</v>
      </c>
      <c r="IG11" s="141">
        <f t="shared" si="115"/>
        <v>11.538461538461538</v>
      </c>
      <c r="IH11" s="141">
        <f t="shared" si="115"/>
        <v>0</v>
      </c>
      <c r="II11" s="141">
        <f t="shared" si="115"/>
        <v>0</v>
      </c>
      <c r="IJ11" s="140">
        <f t="shared" si="116"/>
        <v>78</v>
      </c>
      <c r="IK11" s="141">
        <f t="shared" si="117"/>
        <v>5.1282051282051277</v>
      </c>
      <c r="IL11" s="141">
        <f t="shared" si="117"/>
        <v>69.230769230769226</v>
      </c>
      <c r="IM11" s="141">
        <f t="shared" si="117"/>
        <v>20.512820512820511</v>
      </c>
      <c r="IN11" s="141">
        <f t="shared" si="117"/>
        <v>5.1282051282051277</v>
      </c>
      <c r="IO11" s="141">
        <f t="shared" si="117"/>
        <v>0</v>
      </c>
      <c r="IP11" s="140">
        <f t="shared" si="118"/>
        <v>78</v>
      </c>
      <c r="IQ11" s="141">
        <f t="shared" si="119"/>
        <v>12.820512820512819</v>
      </c>
      <c r="IR11" s="141">
        <f t="shared" si="119"/>
        <v>51.282051282051277</v>
      </c>
      <c r="IS11" s="141">
        <f t="shared" si="119"/>
        <v>32.051282051282051</v>
      </c>
      <c r="IT11" s="141">
        <f t="shared" si="119"/>
        <v>1.2820512820512819</v>
      </c>
      <c r="IU11" s="141">
        <f t="shared" si="119"/>
        <v>2.5641025641025639</v>
      </c>
      <c r="IV11" s="140">
        <f t="shared" si="120"/>
        <v>78</v>
      </c>
      <c r="IW11" s="141">
        <f t="shared" si="121"/>
        <v>11.538461538461538</v>
      </c>
      <c r="IX11" s="141">
        <f t="shared" si="121"/>
        <v>50</v>
      </c>
      <c r="IY11" s="141">
        <f t="shared" si="121"/>
        <v>35.897435897435898</v>
      </c>
      <c r="IZ11" s="141">
        <f t="shared" si="121"/>
        <v>2.5641025641025639</v>
      </c>
      <c r="JA11" s="141">
        <f t="shared" si="121"/>
        <v>0</v>
      </c>
      <c r="JB11" s="140">
        <f t="shared" si="122"/>
        <v>78</v>
      </c>
      <c r="JC11" s="141">
        <f t="shared" si="123"/>
        <v>30.76923076923077</v>
      </c>
      <c r="JD11" s="141">
        <f t="shared" si="123"/>
        <v>50</v>
      </c>
      <c r="JE11" s="141">
        <f t="shared" si="123"/>
        <v>17.948717948717949</v>
      </c>
      <c r="JF11" s="141">
        <f t="shared" si="123"/>
        <v>1.2820512820512819</v>
      </c>
      <c r="JG11" s="141">
        <f t="shared" si="123"/>
        <v>0</v>
      </c>
      <c r="JH11" s="140">
        <f t="shared" si="124"/>
        <v>78</v>
      </c>
      <c r="JI11" s="141">
        <f t="shared" si="125"/>
        <v>35.897435897435898</v>
      </c>
      <c r="JJ11" s="141">
        <f t="shared" si="125"/>
        <v>55.128205128205131</v>
      </c>
      <c r="JK11" s="141">
        <f t="shared" si="125"/>
        <v>6.4102564102564097</v>
      </c>
      <c r="JL11" s="141">
        <f t="shared" si="125"/>
        <v>2.5641025641025639</v>
      </c>
      <c r="JM11" s="141">
        <f t="shared" si="125"/>
        <v>0</v>
      </c>
      <c r="JN11" s="140">
        <f t="shared" si="126"/>
        <v>78</v>
      </c>
      <c r="JO11" s="141">
        <f t="shared" si="127"/>
        <v>3.8461538461538463</v>
      </c>
      <c r="JP11" s="141">
        <f t="shared" si="127"/>
        <v>64.102564102564102</v>
      </c>
      <c r="JQ11" s="141">
        <f t="shared" si="127"/>
        <v>28.205128205128204</v>
      </c>
      <c r="JR11" s="141">
        <f t="shared" si="127"/>
        <v>3.8461538461538463</v>
      </c>
      <c r="JS11" s="141">
        <f t="shared" si="127"/>
        <v>0</v>
      </c>
      <c r="JT11" s="140">
        <f t="shared" si="128"/>
        <v>78</v>
      </c>
      <c r="JU11" s="141">
        <f t="shared" si="129"/>
        <v>10.256410256410255</v>
      </c>
      <c r="JV11" s="141">
        <f t="shared" si="129"/>
        <v>56.410256410256409</v>
      </c>
      <c r="JW11" s="141">
        <f t="shared" si="129"/>
        <v>30.76923076923077</v>
      </c>
      <c r="JX11" s="141">
        <f t="shared" si="129"/>
        <v>1.2820512820512819</v>
      </c>
      <c r="JY11" s="141">
        <f t="shared" si="129"/>
        <v>1.2820512820512819</v>
      </c>
      <c r="JZ11" s="140">
        <f t="shared" si="130"/>
        <v>78</v>
      </c>
      <c r="KA11" s="141">
        <f t="shared" si="131"/>
        <v>12.820512820512819</v>
      </c>
      <c r="KB11" s="141">
        <f t="shared" si="131"/>
        <v>51.282051282051277</v>
      </c>
      <c r="KC11" s="141">
        <f t="shared" si="131"/>
        <v>34.615384615384613</v>
      </c>
      <c r="KD11" s="141">
        <f t="shared" si="131"/>
        <v>0</v>
      </c>
      <c r="KE11" s="141">
        <f t="shared" si="131"/>
        <v>1.2820512820512819</v>
      </c>
    </row>
    <row r="12" spans="1:291" ht="15" customHeight="1" x14ac:dyDescent="0.15">
      <c r="A12" s="202"/>
      <c r="B12" s="206" t="s">
        <v>622</v>
      </c>
      <c r="C12" s="140">
        <f t="shared" si="28"/>
        <v>68</v>
      </c>
      <c r="D12" s="141">
        <f t="shared" si="29"/>
        <v>32.352941176470587</v>
      </c>
      <c r="E12" s="141">
        <f t="shared" si="29"/>
        <v>64.705882352941174</v>
      </c>
      <c r="F12" s="141">
        <f t="shared" si="29"/>
        <v>2.9411764705882351</v>
      </c>
      <c r="G12" s="140">
        <f t="shared" si="30"/>
        <v>68</v>
      </c>
      <c r="H12" s="141">
        <f t="shared" si="31"/>
        <v>38.235294117647058</v>
      </c>
      <c r="I12" s="141">
        <f t="shared" si="31"/>
        <v>39.705882352941174</v>
      </c>
      <c r="J12" s="141">
        <f t="shared" si="31"/>
        <v>1.4705882352941175</v>
      </c>
      <c r="K12" s="141">
        <f t="shared" si="31"/>
        <v>5.8823529411764701</v>
      </c>
      <c r="L12" s="141">
        <f t="shared" si="31"/>
        <v>0</v>
      </c>
      <c r="M12" s="141">
        <f t="shared" si="31"/>
        <v>13.23529411764706</v>
      </c>
      <c r="N12" s="141">
        <f t="shared" si="31"/>
        <v>1.4705882352941175</v>
      </c>
      <c r="O12" s="140">
        <f t="shared" si="32"/>
        <v>68</v>
      </c>
      <c r="P12" s="141">
        <f t="shared" si="33"/>
        <v>69.117647058823522</v>
      </c>
      <c r="Q12" s="141">
        <f t="shared" si="33"/>
        <v>22.058823529411764</v>
      </c>
      <c r="R12" s="141">
        <f t="shared" si="33"/>
        <v>8.8235294117647065</v>
      </c>
      <c r="S12" s="141">
        <f t="shared" si="33"/>
        <v>0</v>
      </c>
      <c r="T12" s="140">
        <f t="shared" si="34"/>
        <v>68</v>
      </c>
      <c r="U12" s="141">
        <f t="shared" si="35"/>
        <v>42.647058823529413</v>
      </c>
      <c r="V12" s="141">
        <f t="shared" si="35"/>
        <v>22.058823529411764</v>
      </c>
      <c r="W12" s="141">
        <f t="shared" si="35"/>
        <v>25</v>
      </c>
      <c r="X12" s="141">
        <f t="shared" si="35"/>
        <v>10.294117647058822</v>
      </c>
      <c r="Y12" s="141">
        <f t="shared" si="35"/>
        <v>0</v>
      </c>
      <c r="Z12" s="141">
        <f t="shared" si="35"/>
        <v>0</v>
      </c>
      <c r="AA12" s="140">
        <f t="shared" si="36"/>
        <v>68</v>
      </c>
      <c r="AB12" s="141">
        <f t="shared" si="37"/>
        <v>50</v>
      </c>
      <c r="AC12" s="141">
        <f t="shared" si="37"/>
        <v>44.117647058823529</v>
      </c>
      <c r="AD12" s="141">
        <f t="shared" si="37"/>
        <v>5.8823529411764701</v>
      </c>
      <c r="AE12" s="140">
        <f t="shared" si="38"/>
        <v>68</v>
      </c>
      <c r="AF12" s="141">
        <f t="shared" si="39"/>
        <v>10.294117647058822</v>
      </c>
      <c r="AG12" s="141">
        <f t="shared" si="39"/>
        <v>25</v>
      </c>
      <c r="AH12" s="141">
        <f t="shared" si="39"/>
        <v>30.882352941176471</v>
      </c>
      <c r="AI12" s="141">
        <f t="shared" si="39"/>
        <v>5.8823529411764701</v>
      </c>
      <c r="AJ12" s="141">
        <f t="shared" si="39"/>
        <v>27.941176470588236</v>
      </c>
      <c r="AK12" s="141">
        <f t="shared" si="39"/>
        <v>1.4705882352941175</v>
      </c>
      <c r="AL12" s="141">
        <f t="shared" si="39"/>
        <v>0</v>
      </c>
      <c r="AM12" s="141">
        <f t="shared" si="39"/>
        <v>5.8823529411764701</v>
      </c>
      <c r="AN12" s="141">
        <f t="shared" si="39"/>
        <v>2.9411764705882351</v>
      </c>
      <c r="AO12" s="140">
        <f t="shared" si="40"/>
        <v>68</v>
      </c>
      <c r="AP12" s="141">
        <f t="shared" si="41"/>
        <v>55.882352941176471</v>
      </c>
      <c r="AQ12" s="141">
        <f t="shared" si="41"/>
        <v>32.352941176470587</v>
      </c>
      <c r="AR12" s="141">
        <f t="shared" si="41"/>
        <v>22.058823529411764</v>
      </c>
      <c r="AS12" s="141">
        <f t="shared" si="41"/>
        <v>29.411764705882355</v>
      </c>
      <c r="AT12" s="141">
        <f t="shared" si="41"/>
        <v>33.82352941176471</v>
      </c>
      <c r="AU12" s="141">
        <f t="shared" si="41"/>
        <v>11.76470588235294</v>
      </c>
      <c r="AV12" s="141">
        <f t="shared" si="41"/>
        <v>41.17647058823529</v>
      </c>
      <c r="AW12" s="141">
        <f t="shared" si="41"/>
        <v>41.17647058823529</v>
      </c>
      <c r="AX12" s="141">
        <f t="shared" si="41"/>
        <v>8.8235294117647065</v>
      </c>
      <c r="AY12" s="141">
        <f t="shared" si="41"/>
        <v>1.4705882352941175</v>
      </c>
      <c r="AZ12" s="140">
        <f t="shared" si="42"/>
        <v>22</v>
      </c>
      <c r="BA12" s="141">
        <f t="shared" si="43"/>
        <v>13.636363636363635</v>
      </c>
      <c r="BB12" s="141">
        <f t="shared" si="43"/>
        <v>77.272727272727266</v>
      </c>
      <c r="BC12" s="141">
        <f t="shared" si="43"/>
        <v>9.0909090909090917</v>
      </c>
      <c r="BD12" s="141">
        <f t="shared" si="43"/>
        <v>0</v>
      </c>
      <c r="BE12" s="141">
        <f t="shared" si="43"/>
        <v>0</v>
      </c>
      <c r="BF12" s="141">
        <f t="shared" si="43"/>
        <v>0</v>
      </c>
      <c r="BG12" s="140">
        <f t="shared" si="44"/>
        <v>44</v>
      </c>
      <c r="BH12" s="141">
        <f t="shared" si="45"/>
        <v>38.636363636363633</v>
      </c>
      <c r="BI12" s="141">
        <f t="shared" si="45"/>
        <v>50</v>
      </c>
      <c r="BJ12" s="141">
        <f t="shared" si="45"/>
        <v>0</v>
      </c>
      <c r="BK12" s="141">
        <f t="shared" si="45"/>
        <v>0</v>
      </c>
      <c r="BL12" s="141">
        <f t="shared" si="45"/>
        <v>0</v>
      </c>
      <c r="BM12" s="141">
        <f t="shared" si="45"/>
        <v>11.363636363636363</v>
      </c>
      <c r="BN12" s="140">
        <f t="shared" si="46"/>
        <v>22</v>
      </c>
      <c r="BO12" s="141">
        <f t="shared" si="47"/>
        <v>18.181818181818183</v>
      </c>
      <c r="BP12" s="141">
        <f t="shared" si="47"/>
        <v>72.727272727272734</v>
      </c>
      <c r="BQ12" s="141">
        <f t="shared" si="47"/>
        <v>4.5454545454545459</v>
      </c>
      <c r="BR12" s="141">
        <f t="shared" si="47"/>
        <v>4.5454545454545459</v>
      </c>
      <c r="BS12" s="141">
        <f t="shared" si="47"/>
        <v>0</v>
      </c>
      <c r="BT12" s="141">
        <f t="shared" si="47"/>
        <v>0</v>
      </c>
      <c r="BU12" s="140">
        <f t="shared" si="48"/>
        <v>44</v>
      </c>
      <c r="BV12" s="141">
        <f t="shared" si="49"/>
        <v>45.454545454545453</v>
      </c>
      <c r="BW12" s="141">
        <f t="shared" si="49"/>
        <v>45.454545454545453</v>
      </c>
      <c r="BX12" s="141">
        <f t="shared" si="49"/>
        <v>2.2727272727272729</v>
      </c>
      <c r="BY12" s="141">
        <f t="shared" si="49"/>
        <v>0</v>
      </c>
      <c r="BZ12" s="141">
        <f t="shared" si="49"/>
        <v>0</v>
      </c>
      <c r="CA12" s="141">
        <f t="shared" si="49"/>
        <v>6.8181818181818175</v>
      </c>
      <c r="CB12" s="140">
        <f t="shared" si="50"/>
        <v>22</v>
      </c>
      <c r="CC12" s="141">
        <f t="shared" si="51"/>
        <v>27.27272727272727</v>
      </c>
      <c r="CD12" s="141">
        <f t="shared" si="51"/>
        <v>40.909090909090914</v>
      </c>
      <c r="CE12" s="141">
        <f t="shared" si="51"/>
        <v>27.27272727272727</v>
      </c>
      <c r="CF12" s="141">
        <f t="shared" si="51"/>
        <v>4.5454545454545459</v>
      </c>
      <c r="CG12" s="141">
        <f t="shared" si="51"/>
        <v>0</v>
      </c>
      <c r="CH12" s="141">
        <f t="shared" si="51"/>
        <v>0</v>
      </c>
      <c r="CI12" s="140">
        <f t="shared" si="52"/>
        <v>44</v>
      </c>
      <c r="CJ12" s="141">
        <f t="shared" si="53"/>
        <v>34.090909090909086</v>
      </c>
      <c r="CK12" s="141">
        <f t="shared" si="53"/>
        <v>47.727272727272727</v>
      </c>
      <c r="CL12" s="141">
        <f t="shared" si="53"/>
        <v>4.5454545454545459</v>
      </c>
      <c r="CM12" s="141">
        <f t="shared" si="53"/>
        <v>0</v>
      </c>
      <c r="CN12" s="141">
        <f t="shared" si="53"/>
        <v>6.8181818181818175</v>
      </c>
      <c r="CO12" s="141">
        <f t="shared" si="53"/>
        <v>6.8181818181818175</v>
      </c>
      <c r="CP12" s="140">
        <f t="shared" si="54"/>
        <v>22</v>
      </c>
      <c r="CQ12" s="141">
        <f t="shared" si="55"/>
        <v>18.181818181818183</v>
      </c>
      <c r="CR12" s="141">
        <f t="shared" si="55"/>
        <v>63.636363636363633</v>
      </c>
      <c r="CS12" s="141">
        <f t="shared" si="55"/>
        <v>9.0909090909090917</v>
      </c>
      <c r="CT12" s="141">
        <f t="shared" si="55"/>
        <v>0</v>
      </c>
      <c r="CU12" s="141">
        <f t="shared" si="55"/>
        <v>9.0909090909090917</v>
      </c>
      <c r="CV12" s="141">
        <f t="shared" si="55"/>
        <v>0</v>
      </c>
      <c r="CW12" s="140">
        <f t="shared" si="56"/>
        <v>44</v>
      </c>
      <c r="CX12" s="141">
        <f t="shared" si="57"/>
        <v>36.363636363636367</v>
      </c>
      <c r="CY12" s="141">
        <f t="shared" si="57"/>
        <v>47.727272727272727</v>
      </c>
      <c r="CZ12" s="141">
        <f t="shared" si="57"/>
        <v>6.8181818181818175</v>
      </c>
      <c r="DA12" s="141">
        <f t="shared" si="57"/>
        <v>2.2727272727272729</v>
      </c>
      <c r="DB12" s="141">
        <f t="shared" si="57"/>
        <v>0</v>
      </c>
      <c r="DC12" s="141">
        <f t="shared" si="57"/>
        <v>6.8181818181818175</v>
      </c>
      <c r="DD12" s="140">
        <f t="shared" si="58"/>
        <v>22</v>
      </c>
      <c r="DE12" s="141">
        <f t="shared" si="59"/>
        <v>18.181818181818183</v>
      </c>
      <c r="DF12" s="141">
        <f t="shared" si="59"/>
        <v>81.818181818181827</v>
      </c>
      <c r="DG12" s="141">
        <f t="shared" si="59"/>
        <v>0</v>
      </c>
      <c r="DH12" s="141">
        <f t="shared" si="59"/>
        <v>0</v>
      </c>
      <c r="DI12" s="141">
        <f t="shared" si="59"/>
        <v>0</v>
      </c>
      <c r="DJ12" s="141">
        <f t="shared" si="59"/>
        <v>0</v>
      </c>
      <c r="DK12" s="140">
        <f t="shared" si="60"/>
        <v>44</v>
      </c>
      <c r="DL12" s="141">
        <f t="shared" si="61"/>
        <v>40.909090909090914</v>
      </c>
      <c r="DM12" s="141">
        <f t="shared" si="61"/>
        <v>45.454545454545453</v>
      </c>
      <c r="DN12" s="141">
        <f t="shared" si="61"/>
        <v>4.5454545454545459</v>
      </c>
      <c r="DO12" s="141">
        <f t="shared" si="61"/>
        <v>0</v>
      </c>
      <c r="DP12" s="141">
        <f t="shared" si="61"/>
        <v>2.2727272727272729</v>
      </c>
      <c r="DQ12" s="141">
        <f t="shared" si="61"/>
        <v>6.8181818181818175</v>
      </c>
      <c r="DR12" s="140">
        <f t="shared" si="62"/>
        <v>22</v>
      </c>
      <c r="DS12" s="141">
        <f t="shared" si="63"/>
        <v>27.27272727272727</v>
      </c>
      <c r="DT12" s="141">
        <f t="shared" si="63"/>
        <v>72.727272727272734</v>
      </c>
      <c r="DU12" s="141">
        <f t="shared" si="63"/>
        <v>0</v>
      </c>
      <c r="DV12" s="141">
        <f t="shared" si="63"/>
        <v>0</v>
      </c>
      <c r="DW12" s="141">
        <f t="shared" si="63"/>
        <v>0</v>
      </c>
      <c r="DX12" s="141">
        <f t="shared" si="63"/>
        <v>0</v>
      </c>
      <c r="DY12" s="140">
        <f t="shared" si="64"/>
        <v>44</v>
      </c>
      <c r="DZ12" s="141">
        <f t="shared" si="65"/>
        <v>52.272727272727273</v>
      </c>
      <c r="EA12" s="141">
        <f t="shared" si="65"/>
        <v>36.363636363636367</v>
      </c>
      <c r="EB12" s="141">
        <f t="shared" si="65"/>
        <v>2.2727272727272729</v>
      </c>
      <c r="EC12" s="141">
        <f t="shared" si="65"/>
        <v>0</v>
      </c>
      <c r="ED12" s="141">
        <f t="shared" si="65"/>
        <v>2.2727272727272729</v>
      </c>
      <c r="EE12" s="141">
        <f t="shared" si="65"/>
        <v>6.8181818181818175</v>
      </c>
      <c r="EF12" s="140">
        <f t="shared" si="66"/>
        <v>22</v>
      </c>
      <c r="EG12" s="141">
        <f t="shared" si="67"/>
        <v>54.54545454545454</v>
      </c>
      <c r="EH12" s="141">
        <f t="shared" si="67"/>
        <v>45.454545454545453</v>
      </c>
      <c r="EI12" s="141">
        <f t="shared" si="67"/>
        <v>0</v>
      </c>
      <c r="EJ12" s="140">
        <f t="shared" si="68"/>
        <v>44</v>
      </c>
      <c r="EK12" s="141">
        <f t="shared" si="69"/>
        <v>77.272727272727266</v>
      </c>
      <c r="EL12" s="141">
        <f t="shared" si="69"/>
        <v>22.727272727272727</v>
      </c>
      <c r="EM12" s="141">
        <f t="shared" si="69"/>
        <v>0</v>
      </c>
      <c r="EN12" s="140">
        <f t="shared" si="70"/>
        <v>22</v>
      </c>
      <c r="EO12" s="141">
        <f t="shared" si="71"/>
        <v>90.909090909090907</v>
      </c>
      <c r="EP12" s="141">
        <f t="shared" si="71"/>
        <v>4.5454545454545459</v>
      </c>
      <c r="EQ12" s="141">
        <f t="shared" si="71"/>
        <v>4.5454545454545459</v>
      </c>
      <c r="ER12" s="140">
        <f t="shared" si="72"/>
        <v>44</v>
      </c>
      <c r="ES12" s="141">
        <f t="shared" si="73"/>
        <v>93.181818181818173</v>
      </c>
      <c r="ET12" s="141">
        <f t="shared" si="73"/>
        <v>2.2727272727272729</v>
      </c>
      <c r="EU12" s="141">
        <f t="shared" si="73"/>
        <v>4.5454545454545459</v>
      </c>
      <c r="EV12" s="140">
        <f t="shared" si="74"/>
        <v>22</v>
      </c>
      <c r="EW12" s="141">
        <f t="shared" si="75"/>
        <v>68.181818181818173</v>
      </c>
      <c r="EX12" s="141">
        <f t="shared" si="75"/>
        <v>27.27272727272727</v>
      </c>
      <c r="EY12" s="141">
        <f t="shared" si="75"/>
        <v>4.5454545454545459</v>
      </c>
      <c r="EZ12" s="140">
        <f t="shared" si="76"/>
        <v>44</v>
      </c>
      <c r="FA12" s="141">
        <f t="shared" si="77"/>
        <v>81.818181818181827</v>
      </c>
      <c r="FB12" s="141">
        <f t="shared" si="77"/>
        <v>18.181818181818183</v>
      </c>
      <c r="FC12" s="141">
        <f t="shared" si="77"/>
        <v>0</v>
      </c>
      <c r="FD12" s="140">
        <f t="shared" si="78"/>
        <v>68</v>
      </c>
      <c r="FE12" s="141">
        <f t="shared" si="79"/>
        <v>23.52941176470588</v>
      </c>
      <c r="FF12" s="141">
        <f t="shared" si="79"/>
        <v>51.470588235294116</v>
      </c>
      <c r="FG12" s="141">
        <f t="shared" si="79"/>
        <v>25</v>
      </c>
      <c r="FH12" s="140">
        <f t="shared" si="80"/>
        <v>68</v>
      </c>
      <c r="FI12" s="141">
        <f t="shared" si="81"/>
        <v>58.82352941176471</v>
      </c>
      <c r="FJ12" s="141">
        <f t="shared" si="81"/>
        <v>13.23529411764706</v>
      </c>
      <c r="FK12" s="141">
        <f t="shared" si="81"/>
        <v>27.941176470588236</v>
      </c>
      <c r="FL12" s="140">
        <f t="shared" si="82"/>
        <v>68</v>
      </c>
      <c r="FM12" s="141">
        <f t="shared" si="83"/>
        <v>2.9411764705882351</v>
      </c>
      <c r="FN12" s="141">
        <f t="shared" si="83"/>
        <v>52.941176470588239</v>
      </c>
      <c r="FO12" s="141">
        <f t="shared" si="83"/>
        <v>44.117647058823529</v>
      </c>
      <c r="FP12" s="140">
        <f t="shared" si="84"/>
        <v>68</v>
      </c>
      <c r="FQ12" s="141">
        <f t="shared" si="85"/>
        <v>5.8823529411764701</v>
      </c>
      <c r="FR12" s="141">
        <f t="shared" si="85"/>
        <v>41.17647058823529</v>
      </c>
      <c r="FS12" s="141">
        <f t="shared" si="85"/>
        <v>52.941176470588239</v>
      </c>
      <c r="FT12" s="140">
        <f t="shared" si="86"/>
        <v>68</v>
      </c>
      <c r="FU12" s="141">
        <f t="shared" si="87"/>
        <v>27.941176470588236</v>
      </c>
      <c r="FV12" s="141">
        <f t="shared" si="87"/>
        <v>42.647058823529413</v>
      </c>
      <c r="FW12" s="141">
        <f t="shared" si="87"/>
        <v>29.411764705882355</v>
      </c>
      <c r="FX12" s="140">
        <f t="shared" si="88"/>
        <v>68</v>
      </c>
      <c r="FY12" s="141">
        <f t="shared" si="89"/>
        <v>52.941176470588239</v>
      </c>
      <c r="FZ12" s="141">
        <f t="shared" si="89"/>
        <v>20.588235294117645</v>
      </c>
      <c r="GA12" s="141">
        <f t="shared" si="89"/>
        <v>26.47058823529412</v>
      </c>
      <c r="GB12" s="140">
        <f t="shared" si="90"/>
        <v>13</v>
      </c>
      <c r="GC12" s="141">
        <f t="shared" si="91"/>
        <v>92.307692307692307</v>
      </c>
      <c r="GD12" s="141">
        <f t="shared" si="91"/>
        <v>0</v>
      </c>
      <c r="GE12" s="141">
        <f t="shared" si="91"/>
        <v>7.6923076923076925</v>
      </c>
      <c r="GF12" s="140">
        <f t="shared" si="92"/>
        <v>26</v>
      </c>
      <c r="GG12" s="141">
        <f t="shared" si="93"/>
        <v>96.15384615384616</v>
      </c>
      <c r="GH12" s="141">
        <f t="shared" si="93"/>
        <v>0</v>
      </c>
      <c r="GI12" s="141">
        <f t="shared" si="93"/>
        <v>3.8461538461538463</v>
      </c>
      <c r="GJ12" s="140">
        <f t="shared" si="94"/>
        <v>1</v>
      </c>
      <c r="GK12" s="141">
        <f t="shared" si="95"/>
        <v>100</v>
      </c>
      <c r="GL12" s="141">
        <f t="shared" si="95"/>
        <v>0</v>
      </c>
      <c r="GM12" s="141">
        <f t="shared" si="95"/>
        <v>0</v>
      </c>
      <c r="GN12" s="140">
        <f t="shared" si="96"/>
        <v>3</v>
      </c>
      <c r="GO12" s="141">
        <f t="shared" si="97"/>
        <v>66.666666666666657</v>
      </c>
      <c r="GP12" s="141">
        <f t="shared" si="97"/>
        <v>0</v>
      </c>
      <c r="GQ12" s="141">
        <f t="shared" si="97"/>
        <v>33.333333333333329</v>
      </c>
      <c r="GR12" s="140">
        <f t="shared" si="98"/>
        <v>9</v>
      </c>
      <c r="GS12" s="141">
        <f t="shared" si="99"/>
        <v>100</v>
      </c>
      <c r="GT12" s="141">
        <f t="shared" si="99"/>
        <v>0</v>
      </c>
      <c r="GU12" s="141">
        <f t="shared" si="99"/>
        <v>0</v>
      </c>
      <c r="GV12" s="140">
        <f t="shared" si="100"/>
        <v>26</v>
      </c>
      <c r="GW12" s="141">
        <f t="shared" si="101"/>
        <v>88.461538461538453</v>
      </c>
      <c r="GX12" s="141">
        <f t="shared" si="101"/>
        <v>0</v>
      </c>
      <c r="GY12" s="141">
        <f t="shared" si="101"/>
        <v>11.538461538461538</v>
      </c>
      <c r="GZ12" s="140">
        <f t="shared" si="102"/>
        <v>22</v>
      </c>
      <c r="HA12" s="141">
        <f t="shared" si="103"/>
        <v>0</v>
      </c>
      <c r="HB12" s="141">
        <f t="shared" si="103"/>
        <v>54.54545454545454</v>
      </c>
      <c r="HC12" s="141">
        <f t="shared" si="103"/>
        <v>4.5454545454545459</v>
      </c>
      <c r="HD12" s="141">
        <f t="shared" si="103"/>
        <v>40.909090909090914</v>
      </c>
      <c r="HE12" s="140">
        <f t="shared" si="104"/>
        <v>44</v>
      </c>
      <c r="HF12" s="141">
        <f t="shared" si="105"/>
        <v>0</v>
      </c>
      <c r="HG12" s="141">
        <f t="shared" si="105"/>
        <v>47.727272727272727</v>
      </c>
      <c r="HH12" s="141">
        <f t="shared" si="105"/>
        <v>6.8181818181818175</v>
      </c>
      <c r="HI12" s="141">
        <f t="shared" si="105"/>
        <v>45.454545454545453</v>
      </c>
      <c r="HJ12" s="140">
        <f t="shared" si="106"/>
        <v>22</v>
      </c>
      <c r="HK12" s="141">
        <f t="shared" si="107"/>
        <v>0</v>
      </c>
      <c r="HL12" s="141">
        <f t="shared" si="107"/>
        <v>31.818181818181817</v>
      </c>
      <c r="HM12" s="141">
        <f t="shared" si="107"/>
        <v>0</v>
      </c>
      <c r="HN12" s="141">
        <f t="shared" si="107"/>
        <v>68.181818181818173</v>
      </c>
      <c r="HO12" s="140">
        <f t="shared" si="108"/>
        <v>44</v>
      </c>
      <c r="HP12" s="141">
        <f t="shared" si="109"/>
        <v>0</v>
      </c>
      <c r="HQ12" s="141">
        <f t="shared" si="109"/>
        <v>25</v>
      </c>
      <c r="HR12" s="141">
        <f t="shared" si="109"/>
        <v>0</v>
      </c>
      <c r="HS12" s="141">
        <f t="shared" si="109"/>
        <v>75</v>
      </c>
      <c r="HT12" s="140">
        <f t="shared" si="110"/>
        <v>22</v>
      </c>
      <c r="HU12" s="141">
        <f t="shared" si="111"/>
        <v>0</v>
      </c>
      <c r="HV12" s="141">
        <f t="shared" si="111"/>
        <v>59.090909090909093</v>
      </c>
      <c r="HW12" s="141">
        <f t="shared" si="111"/>
        <v>0</v>
      </c>
      <c r="HX12" s="141">
        <f t="shared" si="111"/>
        <v>40.909090909090914</v>
      </c>
      <c r="HY12" s="140">
        <f t="shared" si="112"/>
        <v>44</v>
      </c>
      <c r="HZ12" s="141">
        <f t="shared" si="113"/>
        <v>0</v>
      </c>
      <c r="IA12" s="141">
        <f t="shared" si="113"/>
        <v>45.454545454545453</v>
      </c>
      <c r="IB12" s="141">
        <f t="shared" si="113"/>
        <v>2.2727272727272729</v>
      </c>
      <c r="IC12" s="141">
        <f t="shared" si="113"/>
        <v>52.272727272727273</v>
      </c>
      <c r="ID12" s="140">
        <f t="shared" si="114"/>
        <v>68</v>
      </c>
      <c r="IE12" s="141">
        <f t="shared" si="115"/>
        <v>20.588235294117645</v>
      </c>
      <c r="IF12" s="141">
        <f t="shared" si="115"/>
        <v>55.882352941176471</v>
      </c>
      <c r="IG12" s="141">
        <f t="shared" si="115"/>
        <v>19.117647058823529</v>
      </c>
      <c r="IH12" s="141">
        <f t="shared" si="115"/>
        <v>2.9411764705882351</v>
      </c>
      <c r="II12" s="141">
        <f t="shared" si="115"/>
        <v>1.4705882352941175</v>
      </c>
      <c r="IJ12" s="140">
        <f t="shared" si="116"/>
        <v>68</v>
      </c>
      <c r="IK12" s="141">
        <f t="shared" si="117"/>
        <v>4.4117647058823533</v>
      </c>
      <c r="IL12" s="141">
        <f t="shared" si="117"/>
        <v>57.352941176470587</v>
      </c>
      <c r="IM12" s="141">
        <f t="shared" si="117"/>
        <v>35.294117647058826</v>
      </c>
      <c r="IN12" s="141">
        <f t="shared" si="117"/>
        <v>2.9411764705882351</v>
      </c>
      <c r="IO12" s="141">
        <f t="shared" si="117"/>
        <v>0</v>
      </c>
      <c r="IP12" s="140">
        <f t="shared" si="118"/>
        <v>68</v>
      </c>
      <c r="IQ12" s="141">
        <f t="shared" si="119"/>
        <v>8.8235294117647065</v>
      </c>
      <c r="IR12" s="141">
        <f t="shared" si="119"/>
        <v>50</v>
      </c>
      <c r="IS12" s="141">
        <f t="shared" si="119"/>
        <v>35.294117647058826</v>
      </c>
      <c r="IT12" s="141">
        <f t="shared" si="119"/>
        <v>4.4117647058823533</v>
      </c>
      <c r="IU12" s="141">
        <f t="shared" si="119"/>
        <v>1.4705882352941175</v>
      </c>
      <c r="IV12" s="140">
        <f t="shared" si="120"/>
        <v>68</v>
      </c>
      <c r="IW12" s="141">
        <f t="shared" si="121"/>
        <v>10.294117647058822</v>
      </c>
      <c r="IX12" s="141">
        <f t="shared" si="121"/>
        <v>57.352941176470587</v>
      </c>
      <c r="IY12" s="141">
        <f t="shared" si="121"/>
        <v>29.411764705882355</v>
      </c>
      <c r="IZ12" s="141">
        <f t="shared" si="121"/>
        <v>2.9411764705882351</v>
      </c>
      <c r="JA12" s="141">
        <f t="shared" si="121"/>
        <v>0</v>
      </c>
      <c r="JB12" s="140">
        <f t="shared" si="122"/>
        <v>68</v>
      </c>
      <c r="JC12" s="141">
        <f t="shared" si="123"/>
        <v>26.47058823529412</v>
      </c>
      <c r="JD12" s="141">
        <f t="shared" si="123"/>
        <v>57.352941176470587</v>
      </c>
      <c r="JE12" s="141">
        <f t="shared" si="123"/>
        <v>16.176470588235293</v>
      </c>
      <c r="JF12" s="141">
        <f t="shared" si="123"/>
        <v>0</v>
      </c>
      <c r="JG12" s="141">
        <f t="shared" si="123"/>
        <v>0</v>
      </c>
      <c r="JH12" s="140">
        <f t="shared" si="124"/>
        <v>68</v>
      </c>
      <c r="JI12" s="141">
        <f t="shared" si="125"/>
        <v>44.117647058823529</v>
      </c>
      <c r="JJ12" s="141">
        <f t="shared" si="125"/>
        <v>41.17647058823529</v>
      </c>
      <c r="JK12" s="141">
        <f t="shared" si="125"/>
        <v>7.3529411764705888</v>
      </c>
      <c r="JL12" s="141">
        <f t="shared" si="125"/>
        <v>7.3529411764705888</v>
      </c>
      <c r="JM12" s="141">
        <f t="shared" si="125"/>
        <v>0</v>
      </c>
      <c r="JN12" s="140">
        <f t="shared" si="126"/>
        <v>68</v>
      </c>
      <c r="JO12" s="141">
        <f t="shared" si="127"/>
        <v>7.3529411764705888</v>
      </c>
      <c r="JP12" s="141">
        <f t="shared" si="127"/>
        <v>61.764705882352942</v>
      </c>
      <c r="JQ12" s="141">
        <f t="shared" si="127"/>
        <v>27.941176470588236</v>
      </c>
      <c r="JR12" s="141">
        <f t="shared" si="127"/>
        <v>2.9411764705882351</v>
      </c>
      <c r="JS12" s="141">
        <f t="shared" si="127"/>
        <v>0</v>
      </c>
      <c r="JT12" s="140">
        <f t="shared" si="128"/>
        <v>68</v>
      </c>
      <c r="JU12" s="141">
        <f t="shared" si="129"/>
        <v>13.23529411764706</v>
      </c>
      <c r="JV12" s="141">
        <f t="shared" si="129"/>
        <v>55.882352941176471</v>
      </c>
      <c r="JW12" s="141">
        <f t="shared" si="129"/>
        <v>27.941176470588236</v>
      </c>
      <c r="JX12" s="141">
        <f t="shared" si="129"/>
        <v>1.4705882352941175</v>
      </c>
      <c r="JY12" s="141">
        <f t="shared" si="129"/>
        <v>1.4705882352941175</v>
      </c>
      <c r="JZ12" s="140">
        <f t="shared" si="130"/>
        <v>68</v>
      </c>
      <c r="KA12" s="141">
        <f t="shared" si="131"/>
        <v>11.76470588235294</v>
      </c>
      <c r="KB12" s="141">
        <f t="shared" si="131"/>
        <v>55.882352941176471</v>
      </c>
      <c r="KC12" s="141">
        <f t="shared" si="131"/>
        <v>25</v>
      </c>
      <c r="KD12" s="141">
        <f t="shared" si="131"/>
        <v>7.3529411764705888</v>
      </c>
      <c r="KE12" s="141">
        <f t="shared" si="131"/>
        <v>0</v>
      </c>
    </row>
    <row r="13" spans="1:291" ht="15" customHeight="1" x14ac:dyDescent="0.15">
      <c r="A13" s="202"/>
      <c r="B13" s="206" t="s">
        <v>623</v>
      </c>
      <c r="C13" s="140">
        <f t="shared" si="28"/>
        <v>27</v>
      </c>
      <c r="D13" s="141">
        <f t="shared" si="29"/>
        <v>18.518518518518519</v>
      </c>
      <c r="E13" s="141">
        <f t="shared" si="29"/>
        <v>81.481481481481481</v>
      </c>
      <c r="F13" s="141">
        <f t="shared" si="29"/>
        <v>0</v>
      </c>
      <c r="G13" s="140">
        <f t="shared" si="30"/>
        <v>27</v>
      </c>
      <c r="H13" s="141">
        <f t="shared" si="31"/>
        <v>33.333333333333329</v>
      </c>
      <c r="I13" s="141">
        <f t="shared" si="31"/>
        <v>37.037037037037038</v>
      </c>
      <c r="J13" s="141">
        <f t="shared" si="31"/>
        <v>7.4074074074074066</v>
      </c>
      <c r="K13" s="141">
        <f t="shared" si="31"/>
        <v>11.111111111111111</v>
      </c>
      <c r="L13" s="141">
        <f t="shared" si="31"/>
        <v>3.7037037037037033</v>
      </c>
      <c r="M13" s="141">
        <f t="shared" si="31"/>
        <v>7.4074074074074066</v>
      </c>
      <c r="N13" s="141">
        <f t="shared" si="31"/>
        <v>0</v>
      </c>
      <c r="O13" s="140">
        <f t="shared" si="32"/>
        <v>27</v>
      </c>
      <c r="P13" s="141">
        <f t="shared" si="33"/>
        <v>81.481481481481481</v>
      </c>
      <c r="Q13" s="141">
        <f t="shared" si="33"/>
        <v>14.814814814814813</v>
      </c>
      <c r="R13" s="141">
        <f t="shared" si="33"/>
        <v>0</v>
      </c>
      <c r="S13" s="141">
        <f t="shared" si="33"/>
        <v>3.7037037037037033</v>
      </c>
      <c r="T13" s="140">
        <f t="shared" si="34"/>
        <v>27</v>
      </c>
      <c r="U13" s="141">
        <f t="shared" si="35"/>
        <v>40.74074074074074</v>
      </c>
      <c r="V13" s="141">
        <f t="shared" si="35"/>
        <v>14.814814814814813</v>
      </c>
      <c r="W13" s="141">
        <f t="shared" si="35"/>
        <v>40.74074074074074</v>
      </c>
      <c r="X13" s="141">
        <f t="shared" si="35"/>
        <v>0</v>
      </c>
      <c r="Y13" s="141">
        <f t="shared" si="35"/>
        <v>0</v>
      </c>
      <c r="Z13" s="141">
        <f t="shared" si="35"/>
        <v>3.7037037037037033</v>
      </c>
      <c r="AA13" s="140">
        <f t="shared" si="36"/>
        <v>27</v>
      </c>
      <c r="AB13" s="141">
        <f t="shared" si="37"/>
        <v>51.851851851851848</v>
      </c>
      <c r="AC13" s="141">
        <f t="shared" si="37"/>
        <v>37.037037037037038</v>
      </c>
      <c r="AD13" s="141">
        <f t="shared" si="37"/>
        <v>11.111111111111111</v>
      </c>
      <c r="AE13" s="140">
        <f t="shared" si="38"/>
        <v>27</v>
      </c>
      <c r="AF13" s="141">
        <f t="shared" si="39"/>
        <v>11.111111111111111</v>
      </c>
      <c r="AG13" s="141">
        <f t="shared" si="39"/>
        <v>25.925925925925924</v>
      </c>
      <c r="AH13" s="141">
        <f t="shared" si="39"/>
        <v>25.925925925925924</v>
      </c>
      <c r="AI13" s="141">
        <f t="shared" si="39"/>
        <v>0</v>
      </c>
      <c r="AJ13" s="141">
        <f t="shared" si="39"/>
        <v>25.925925925925924</v>
      </c>
      <c r="AK13" s="141">
        <f t="shared" si="39"/>
        <v>7.4074074074074066</v>
      </c>
      <c r="AL13" s="141">
        <f t="shared" si="39"/>
        <v>0</v>
      </c>
      <c r="AM13" s="141">
        <f t="shared" si="39"/>
        <v>14.814814814814813</v>
      </c>
      <c r="AN13" s="141">
        <f t="shared" si="39"/>
        <v>3.7037037037037033</v>
      </c>
      <c r="AO13" s="140">
        <f t="shared" si="40"/>
        <v>27</v>
      </c>
      <c r="AP13" s="141">
        <f t="shared" si="41"/>
        <v>74.074074074074076</v>
      </c>
      <c r="AQ13" s="141">
        <f t="shared" si="41"/>
        <v>22.222222222222221</v>
      </c>
      <c r="AR13" s="141">
        <f t="shared" si="41"/>
        <v>25.925925925925924</v>
      </c>
      <c r="AS13" s="141">
        <f t="shared" si="41"/>
        <v>25.925925925925924</v>
      </c>
      <c r="AT13" s="141">
        <f t="shared" si="41"/>
        <v>22.222222222222221</v>
      </c>
      <c r="AU13" s="141">
        <f t="shared" si="41"/>
        <v>7.4074074074074066</v>
      </c>
      <c r="AV13" s="141">
        <f t="shared" si="41"/>
        <v>22.222222222222221</v>
      </c>
      <c r="AW13" s="141">
        <f t="shared" si="41"/>
        <v>37.037037037037038</v>
      </c>
      <c r="AX13" s="141">
        <f t="shared" si="41"/>
        <v>3.7037037037037033</v>
      </c>
      <c r="AY13" s="141">
        <f t="shared" si="41"/>
        <v>3.7037037037037033</v>
      </c>
      <c r="AZ13" s="140">
        <f t="shared" si="42"/>
        <v>5</v>
      </c>
      <c r="BA13" s="141">
        <f t="shared" si="43"/>
        <v>20</v>
      </c>
      <c r="BB13" s="141">
        <f t="shared" si="43"/>
        <v>80</v>
      </c>
      <c r="BC13" s="141">
        <f t="shared" si="43"/>
        <v>0</v>
      </c>
      <c r="BD13" s="141">
        <f t="shared" si="43"/>
        <v>0</v>
      </c>
      <c r="BE13" s="141">
        <f t="shared" si="43"/>
        <v>0</v>
      </c>
      <c r="BF13" s="141">
        <f t="shared" si="43"/>
        <v>0</v>
      </c>
      <c r="BG13" s="140">
        <f t="shared" si="44"/>
        <v>22</v>
      </c>
      <c r="BH13" s="141">
        <f t="shared" si="45"/>
        <v>50</v>
      </c>
      <c r="BI13" s="141">
        <f t="shared" si="45"/>
        <v>36.363636363636367</v>
      </c>
      <c r="BJ13" s="141">
        <f t="shared" si="45"/>
        <v>0</v>
      </c>
      <c r="BK13" s="141">
        <f t="shared" si="45"/>
        <v>0</v>
      </c>
      <c r="BL13" s="141">
        <f t="shared" si="45"/>
        <v>0</v>
      </c>
      <c r="BM13" s="141">
        <f t="shared" si="45"/>
        <v>13.636363636363635</v>
      </c>
      <c r="BN13" s="140">
        <f t="shared" si="46"/>
        <v>5</v>
      </c>
      <c r="BO13" s="141">
        <f t="shared" si="47"/>
        <v>20</v>
      </c>
      <c r="BP13" s="141">
        <f t="shared" si="47"/>
        <v>60</v>
      </c>
      <c r="BQ13" s="141">
        <f t="shared" si="47"/>
        <v>20</v>
      </c>
      <c r="BR13" s="141">
        <f t="shared" si="47"/>
        <v>0</v>
      </c>
      <c r="BS13" s="141">
        <f t="shared" si="47"/>
        <v>0</v>
      </c>
      <c r="BT13" s="141">
        <f t="shared" si="47"/>
        <v>0</v>
      </c>
      <c r="BU13" s="140">
        <f t="shared" si="48"/>
        <v>22</v>
      </c>
      <c r="BV13" s="141">
        <f t="shared" si="49"/>
        <v>36.363636363636367</v>
      </c>
      <c r="BW13" s="141">
        <f t="shared" si="49"/>
        <v>45.454545454545453</v>
      </c>
      <c r="BX13" s="141">
        <f t="shared" si="49"/>
        <v>0</v>
      </c>
      <c r="BY13" s="141">
        <f t="shared" si="49"/>
        <v>4.5454545454545459</v>
      </c>
      <c r="BZ13" s="141">
        <f t="shared" si="49"/>
        <v>0</v>
      </c>
      <c r="CA13" s="141">
        <f t="shared" si="49"/>
        <v>13.636363636363635</v>
      </c>
      <c r="CB13" s="140">
        <f t="shared" si="50"/>
        <v>5</v>
      </c>
      <c r="CC13" s="141">
        <f t="shared" si="51"/>
        <v>20</v>
      </c>
      <c r="CD13" s="141">
        <f t="shared" si="51"/>
        <v>40</v>
      </c>
      <c r="CE13" s="141">
        <f t="shared" si="51"/>
        <v>20</v>
      </c>
      <c r="CF13" s="141">
        <f t="shared" si="51"/>
        <v>20</v>
      </c>
      <c r="CG13" s="141">
        <f t="shared" si="51"/>
        <v>0</v>
      </c>
      <c r="CH13" s="141">
        <f t="shared" si="51"/>
        <v>0</v>
      </c>
      <c r="CI13" s="140">
        <f t="shared" si="52"/>
        <v>22</v>
      </c>
      <c r="CJ13" s="141">
        <f t="shared" si="53"/>
        <v>45.454545454545453</v>
      </c>
      <c r="CK13" s="141">
        <f t="shared" si="53"/>
        <v>36.363636363636367</v>
      </c>
      <c r="CL13" s="141">
        <f t="shared" si="53"/>
        <v>4.5454545454545459</v>
      </c>
      <c r="CM13" s="141">
        <f t="shared" si="53"/>
        <v>0</v>
      </c>
      <c r="CN13" s="141">
        <f t="shared" si="53"/>
        <v>0</v>
      </c>
      <c r="CO13" s="141">
        <f t="shared" si="53"/>
        <v>13.636363636363635</v>
      </c>
      <c r="CP13" s="140">
        <f t="shared" si="54"/>
        <v>5</v>
      </c>
      <c r="CQ13" s="141">
        <f t="shared" si="55"/>
        <v>0</v>
      </c>
      <c r="CR13" s="141">
        <f t="shared" si="55"/>
        <v>60</v>
      </c>
      <c r="CS13" s="141">
        <f t="shared" si="55"/>
        <v>20</v>
      </c>
      <c r="CT13" s="141">
        <f t="shared" si="55"/>
        <v>0</v>
      </c>
      <c r="CU13" s="141">
        <f t="shared" si="55"/>
        <v>20</v>
      </c>
      <c r="CV13" s="141">
        <f t="shared" si="55"/>
        <v>0</v>
      </c>
      <c r="CW13" s="140">
        <f t="shared" si="56"/>
        <v>22</v>
      </c>
      <c r="CX13" s="141">
        <f t="shared" si="57"/>
        <v>22.727272727272727</v>
      </c>
      <c r="CY13" s="141">
        <f t="shared" si="57"/>
        <v>54.54545454545454</v>
      </c>
      <c r="CZ13" s="141">
        <f t="shared" si="57"/>
        <v>4.5454545454545459</v>
      </c>
      <c r="DA13" s="141">
        <f t="shared" si="57"/>
        <v>0</v>
      </c>
      <c r="DB13" s="141">
        <f t="shared" si="57"/>
        <v>0</v>
      </c>
      <c r="DC13" s="141">
        <f t="shared" si="57"/>
        <v>18.181818181818183</v>
      </c>
      <c r="DD13" s="140">
        <f t="shared" si="58"/>
        <v>5</v>
      </c>
      <c r="DE13" s="141">
        <f t="shared" si="59"/>
        <v>20</v>
      </c>
      <c r="DF13" s="141">
        <f t="shared" si="59"/>
        <v>40</v>
      </c>
      <c r="DG13" s="141">
        <f t="shared" si="59"/>
        <v>40</v>
      </c>
      <c r="DH13" s="141">
        <f t="shared" si="59"/>
        <v>0</v>
      </c>
      <c r="DI13" s="141">
        <f t="shared" si="59"/>
        <v>0</v>
      </c>
      <c r="DJ13" s="141">
        <f t="shared" si="59"/>
        <v>0</v>
      </c>
      <c r="DK13" s="140">
        <f t="shared" si="60"/>
        <v>22</v>
      </c>
      <c r="DL13" s="141">
        <f t="shared" si="61"/>
        <v>40.909090909090914</v>
      </c>
      <c r="DM13" s="141">
        <f t="shared" si="61"/>
        <v>40.909090909090914</v>
      </c>
      <c r="DN13" s="141">
        <f t="shared" si="61"/>
        <v>0</v>
      </c>
      <c r="DO13" s="141">
        <f t="shared" si="61"/>
        <v>0</v>
      </c>
      <c r="DP13" s="141">
        <f t="shared" si="61"/>
        <v>0</v>
      </c>
      <c r="DQ13" s="141">
        <f t="shared" si="61"/>
        <v>18.181818181818183</v>
      </c>
      <c r="DR13" s="140">
        <f t="shared" si="62"/>
        <v>5</v>
      </c>
      <c r="DS13" s="141">
        <f t="shared" si="63"/>
        <v>20</v>
      </c>
      <c r="DT13" s="141">
        <f t="shared" si="63"/>
        <v>60</v>
      </c>
      <c r="DU13" s="141">
        <f t="shared" si="63"/>
        <v>20</v>
      </c>
      <c r="DV13" s="141">
        <f t="shared" si="63"/>
        <v>0</v>
      </c>
      <c r="DW13" s="141">
        <f t="shared" si="63"/>
        <v>0</v>
      </c>
      <c r="DX13" s="141">
        <f t="shared" si="63"/>
        <v>0</v>
      </c>
      <c r="DY13" s="140">
        <f t="shared" si="64"/>
        <v>22</v>
      </c>
      <c r="DZ13" s="141">
        <f t="shared" si="65"/>
        <v>40.909090909090914</v>
      </c>
      <c r="EA13" s="141">
        <f t="shared" si="65"/>
        <v>40.909090909090914</v>
      </c>
      <c r="EB13" s="141">
        <f t="shared" si="65"/>
        <v>0</v>
      </c>
      <c r="EC13" s="141">
        <f t="shared" si="65"/>
        <v>0</v>
      </c>
      <c r="ED13" s="141">
        <f t="shared" si="65"/>
        <v>0</v>
      </c>
      <c r="EE13" s="141">
        <f t="shared" si="65"/>
        <v>18.181818181818183</v>
      </c>
      <c r="EF13" s="140">
        <f t="shared" si="66"/>
        <v>5</v>
      </c>
      <c r="EG13" s="141">
        <f t="shared" si="67"/>
        <v>60</v>
      </c>
      <c r="EH13" s="141">
        <f t="shared" si="67"/>
        <v>40</v>
      </c>
      <c r="EI13" s="141">
        <f t="shared" si="67"/>
        <v>0</v>
      </c>
      <c r="EJ13" s="140">
        <f t="shared" si="68"/>
        <v>22</v>
      </c>
      <c r="EK13" s="141">
        <f t="shared" si="69"/>
        <v>77.272727272727266</v>
      </c>
      <c r="EL13" s="141">
        <f t="shared" si="69"/>
        <v>18.181818181818183</v>
      </c>
      <c r="EM13" s="141">
        <f t="shared" si="69"/>
        <v>4.5454545454545459</v>
      </c>
      <c r="EN13" s="140">
        <f t="shared" si="70"/>
        <v>5</v>
      </c>
      <c r="EO13" s="141">
        <f t="shared" si="71"/>
        <v>100</v>
      </c>
      <c r="EP13" s="141">
        <f t="shared" si="71"/>
        <v>0</v>
      </c>
      <c r="EQ13" s="141">
        <f t="shared" si="71"/>
        <v>0</v>
      </c>
      <c r="ER13" s="140">
        <f t="shared" si="72"/>
        <v>22</v>
      </c>
      <c r="ES13" s="141">
        <f t="shared" si="73"/>
        <v>95.454545454545453</v>
      </c>
      <c r="ET13" s="141">
        <f t="shared" si="73"/>
        <v>0</v>
      </c>
      <c r="EU13" s="141">
        <f t="shared" si="73"/>
        <v>4.5454545454545459</v>
      </c>
      <c r="EV13" s="140">
        <f t="shared" si="74"/>
        <v>5</v>
      </c>
      <c r="EW13" s="141">
        <f t="shared" si="75"/>
        <v>60</v>
      </c>
      <c r="EX13" s="141">
        <f t="shared" si="75"/>
        <v>40</v>
      </c>
      <c r="EY13" s="141">
        <f t="shared" si="75"/>
        <v>0</v>
      </c>
      <c r="EZ13" s="140">
        <f t="shared" si="76"/>
        <v>22</v>
      </c>
      <c r="FA13" s="141">
        <f t="shared" si="77"/>
        <v>72.727272727272734</v>
      </c>
      <c r="FB13" s="141">
        <f t="shared" si="77"/>
        <v>27.27272727272727</v>
      </c>
      <c r="FC13" s="141">
        <f t="shared" si="77"/>
        <v>0</v>
      </c>
      <c r="FD13" s="140">
        <f t="shared" si="78"/>
        <v>27</v>
      </c>
      <c r="FE13" s="141">
        <f t="shared" si="79"/>
        <v>29.629629629629626</v>
      </c>
      <c r="FF13" s="141">
        <f t="shared" si="79"/>
        <v>55.555555555555557</v>
      </c>
      <c r="FG13" s="141">
        <f t="shared" si="79"/>
        <v>14.814814814814813</v>
      </c>
      <c r="FH13" s="140">
        <f t="shared" si="80"/>
        <v>27</v>
      </c>
      <c r="FI13" s="141">
        <f t="shared" si="81"/>
        <v>55.555555555555557</v>
      </c>
      <c r="FJ13" s="141">
        <f t="shared" si="81"/>
        <v>7.4074074074074066</v>
      </c>
      <c r="FK13" s="141">
        <f t="shared" si="81"/>
        <v>37.037037037037038</v>
      </c>
      <c r="FL13" s="140">
        <f t="shared" si="82"/>
        <v>27</v>
      </c>
      <c r="FM13" s="141">
        <f t="shared" si="83"/>
        <v>3.7037037037037033</v>
      </c>
      <c r="FN13" s="141">
        <f t="shared" si="83"/>
        <v>55.555555555555557</v>
      </c>
      <c r="FO13" s="141">
        <f t="shared" si="83"/>
        <v>40.74074074074074</v>
      </c>
      <c r="FP13" s="140">
        <f t="shared" si="84"/>
        <v>27</v>
      </c>
      <c r="FQ13" s="141">
        <f t="shared" si="85"/>
        <v>3.7037037037037033</v>
      </c>
      <c r="FR13" s="141">
        <f t="shared" si="85"/>
        <v>33.333333333333329</v>
      </c>
      <c r="FS13" s="141">
        <f t="shared" si="85"/>
        <v>62.962962962962962</v>
      </c>
      <c r="FT13" s="140">
        <f t="shared" si="86"/>
        <v>27</v>
      </c>
      <c r="FU13" s="141">
        <f t="shared" si="87"/>
        <v>22.222222222222221</v>
      </c>
      <c r="FV13" s="141">
        <f t="shared" si="87"/>
        <v>44.444444444444443</v>
      </c>
      <c r="FW13" s="141">
        <f t="shared" si="87"/>
        <v>33.333333333333329</v>
      </c>
      <c r="FX13" s="140">
        <f t="shared" si="88"/>
        <v>27</v>
      </c>
      <c r="FY13" s="141">
        <f t="shared" si="89"/>
        <v>48.148148148148145</v>
      </c>
      <c r="FZ13" s="141">
        <f t="shared" si="89"/>
        <v>14.814814814814813</v>
      </c>
      <c r="GA13" s="141">
        <f t="shared" si="89"/>
        <v>37.037037037037038</v>
      </c>
      <c r="GB13" s="140">
        <f t="shared" si="90"/>
        <v>2</v>
      </c>
      <c r="GC13" s="141">
        <f t="shared" si="91"/>
        <v>50</v>
      </c>
      <c r="GD13" s="141">
        <f t="shared" si="91"/>
        <v>50</v>
      </c>
      <c r="GE13" s="141">
        <f t="shared" si="91"/>
        <v>0</v>
      </c>
      <c r="GF13" s="140">
        <f t="shared" si="92"/>
        <v>13</v>
      </c>
      <c r="GG13" s="141">
        <f t="shared" si="93"/>
        <v>92.307692307692307</v>
      </c>
      <c r="GH13" s="141">
        <f t="shared" si="93"/>
        <v>0</v>
      </c>
      <c r="GI13" s="141">
        <f t="shared" si="93"/>
        <v>7.6923076923076925</v>
      </c>
      <c r="GJ13" s="140">
        <f t="shared" si="94"/>
        <v>1</v>
      </c>
      <c r="GK13" s="141">
        <f t="shared" si="95"/>
        <v>100</v>
      </c>
      <c r="GL13" s="141">
        <f t="shared" si="95"/>
        <v>0</v>
      </c>
      <c r="GM13" s="141">
        <f t="shared" si="95"/>
        <v>0</v>
      </c>
      <c r="GN13" s="140">
        <f t="shared" si="96"/>
        <v>0</v>
      </c>
      <c r="GO13" s="141">
        <f t="shared" si="97"/>
        <v>0</v>
      </c>
      <c r="GP13" s="141">
        <f t="shared" si="97"/>
        <v>0</v>
      </c>
      <c r="GQ13" s="141">
        <f t="shared" si="97"/>
        <v>0</v>
      </c>
      <c r="GR13" s="140">
        <f t="shared" si="98"/>
        <v>1</v>
      </c>
      <c r="GS13" s="141">
        <f t="shared" si="99"/>
        <v>100</v>
      </c>
      <c r="GT13" s="141">
        <f t="shared" si="99"/>
        <v>0</v>
      </c>
      <c r="GU13" s="141">
        <f t="shared" si="99"/>
        <v>0</v>
      </c>
      <c r="GV13" s="140">
        <f t="shared" si="100"/>
        <v>12</v>
      </c>
      <c r="GW13" s="141">
        <f t="shared" si="101"/>
        <v>91.666666666666657</v>
      </c>
      <c r="GX13" s="141">
        <f t="shared" si="101"/>
        <v>0</v>
      </c>
      <c r="GY13" s="141">
        <f t="shared" si="101"/>
        <v>8.3333333333333321</v>
      </c>
      <c r="GZ13" s="140">
        <f t="shared" si="102"/>
        <v>5</v>
      </c>
      <c r="HA13" s="141">
        <f t="shared" si="103"/>
        <v>0</v>
      </c>
      <c r="HB13" s="141">
        <f t="shared" si="103"/>
        <v>40</v>
      </c>
      <c r="HC13" s="141">
        <f t="shared" si="103"/>
        <v>20</v>
      </c>
      <c r="HD13" s="141">
        <f t="shared" si="103"/>
        <v>40</v>
      </c>
      <c r="HE13" s="140">
        <f t="shared" si="104"/>
        <v>22</v>
      </c>
      <c r="HF13" s="141">
        <f t="shared" si="105"/>
        <v>0</v>
      </c>
      <c r="HG13" s="141">
        <f t="shared" si="105"/>
        <v>54.54545454545454</v>
      </c>
      <c r="HH13" s="141">
        <f t="shared" si="105"/>
        <v>9.0909090909090917</v>
      </c>
      <c r="HI13" s="141">
        <f t="shared" si="105"/>
        <v>36.363636363636367</v>
      </c>
      <c r="HJ13" s="140">
        <f t="shared" si="106"/>
        <v>5</v>
      </c>
      <c r="HK13" s="141">
        <f t="shared" si="107"/>
        <v>0</v>
      </c>
      <c r="HL13" s="141">
        <f t="shared" si="107"/>
        <v>40</v>
      </c>
      <c r="HM13" s="141">
        <f t="shared" si="107"/>
        <v>0</v>
      </c>
      <c r="HN13" s="141">
        <f t="shared" si="107"/>
        <v>60</v>
      </c>
      <c r="HO13" s="140">
        <f t="shared" si="108"/>
        <v>22</v>
      </c>
      <c r="HP13" s="141">
        <f t="shared" si="109"/>
        <v>0</v>
      </c>
      <c r="HQ13" s="141">
        <f t="shared" si="109"/>
        <v>36.363636363636367</v>
      </c>
      <c r="HR13" s="141">
        <f t="shared" si="109"/>
        <v>0</v>
      </c>
      <c r="HS13" s="141">
        <f t="shared" si="109"/>
        <v>63.636363636363633</v>
      </c>
      <c r="HT13" s="140">
        <f t="shared" si="110"/>
        <v>5</v>
      </c>
      <c r="HU13" s="141">
        <f t="shared" si="111"/>
        <v>0</v>
      </c>
      <c r="HV13" s="141">
        <f t="shared" si="111"/>
        <v>20</v>
      </c>
      <c r="HW13" s="141">
        <f t="shared" si="111"/>
        <v>20</v>
      </c>
      <c r="HX13" s="141">
        <f t="shared" si="111"/>
        <v>60</v>
      </c>
      <c r="HY13" s="140">
        <f t="shared" si="112"/>
        <v>22</v>
      </c>
      <c r="HZ13" s="141">
        <f t="shared" si="113"/>
        <v>0</v>
      </c>
      <c r="IA13" s="141">
        <f t="shared" si="113"/>
        <v>36.363636363636367</v>
      </c>
      <c r="IB13" s="141">
        <f t="shared" si="113"/>
        <v>0</v>
      </c>
      <c r="IC13" s="141">
        <f t="shared" si="113"/>
        <v>63.636363636363633</v>
      </c>
      <c r="ID13" s="140">
        <f t="shared" si="114"/>
        <v>27</v>
      </c>
      <c r="IE13" s="141">
        <f t="shared" si="115"/>
        <v>14.814814814814813</v>
      </c>
      <c r="IF13" s="141">
        <f t="shared" si="115"/>
        <v>51.851851851851848</v>
      </c>
      <c r="IG13" s="141">
        <f t="shared" si="115"/>
        <v>29.629629629629626</v>
      </c>
      <c r="IH13" s="141">
        <f t="shared" si="115"/>
        <v>3.7037037037037033</v>
      </c>
      <c r="II13" s="141">
        <f t="shared" si="115"/>
        <v>0</v>
      </c>
      <c r="IJ13" s="140">
        <f t="shared" si="116"/>
        <v>27</v>
      </c>
      <c r="IK13" s="141">
        <f t="shared" si="117"/>
        <v>0</v>
      </c>
      <c r="IL13" s="141">
        <f t="shared" si="117"/>
        <v>62.962962962962962</v>
      </c>
      <c r="IM13" s="141">
        <f t="shared" si="117"/>
        <v>25.925925925925924</v>
      </c>
      <c r="IN13" s="141">
        <f t="shared" si="117"/>
        <v>7.4074074074074066</v>
      </c>
      <c r="IO13" s="141">
        <f t="shared" si="117"/>
        <v>3.7037037037037033</v>
      </c>
      <c r="IP13" s="140">
        <f t="shared" si="118"/>
        <v>27</v>
      </c>
      <c r="IQ13" s="141">
        <f t="shared" si="119"/>
        <v>3.7037037037037033</v>
      </c>
      <c r="IR13" s="141">
        <f t="shared" si="119"/>
        <v>48.148148148148145</v>
      </c>
      <c r="IS13" s="141">
        <f t="shared" si="119"/>
        <v>44.444444444444443</v>
      </c>
      <c r="IT13" s="141">
        <f t="shared" si="119"/>
        <v>3.7037037037037033</v>
      </c>
      <c r="IU13" s="141">
        <f t="shared" si="119"/>
        <v>0</v>
      </c>
      <c r="IV13" s="140">
        <f t="shared" si="120"/>
        <v>27</v>
      </c>
      <c r="IW13" s="141">
        <f t="shared" si="121"/>
        <v>0</v>
      </c>
      <c r="IX13" s="141">
        <f t="shared" si="121"/>
        <v>51.851851851851848</v>
      </c>
      <c r="IY13" s="141">
        <f t="shared" si="121"/>
        <v>40.74074074074074</v>
      </c>
      <c r="IZ13" s="141">
        <f t="shared" si="121"/>
        <v>7.4074074074074066</v>
      </c>
      <c r="JA13" s="141">
        <f t="shared" si="121"/>
        <v>0</v>
      </c>
      <c r="JB13" s="140">
        <f t="shared" si="122"/>
        <v>27</v>
      </c>
      <c r="JC13" s="141">
        <f t="shared" si="123"/>
        <v>18.518518518518519</v>
      </c>
      <c r="JD13" s="141">
        <f t="shared" si="123"/>
        <v>55.555555555555557</v>
      </c>
      <c r="JE13" s="141">
        <f t="shared" si="123"/>
        <v>22.222222222222221</v>
      </c>
      <c r="JF13" s="141">
        <f t="shared" si="123"/>
        <v>3.7037037037037033</v>
      </c>
      <c r="JG13" s="141">
        <f t="shared" si="123"/>
        <v>0</v>
      </c>
      <c r="JH13" s="140">
        <f t="shared" si="124"/>
        <v>27</v>
      </c>
      <c r="JI13" s="141">
        <f t="shared" si="125"/>
        <v>37.037037037037038</v>
      </c>
      <c r="JJ13" s="141">
        <f t="shared" si="125"/>
        <v>37.037037037037038</v>
      </c>
      <c r="JK13" s="141">
        <f t="shared" si="125"/>
        <v>18.518518518518519</v>
      </c>
      <c r="JL13" s="141">
        <f t="shared" si="125"/>
        <v>7.4074074074074066</v>
      </c>
      <c r="JM13" s="141">
        <f t="shared" si="125"/>
        <v>0</v>
      </c>
      <c r="JN13" s="140">
        <f t="shared" si="126"/>
        <v>27</v>
      </c>
      <c r="JO13" s="141">
        <f t="shared" si="127"/>
        <v>11.111111111111111</v>
      </c>
      <c r="JP13" s="141">
        <f t="shared" si="127"/>
        <v>62.962962962962962</v>
      </c>
      <c r="JQ13" s="141">
        <f t="shared" si="127"/>
        <v>22.222222222222221</v>
      </c>
      <c r="JR13" s="141">
        <f t="shared" si="127"/>
        <v>3.7037037037037033</v>
      </c>
      <c r="JS13" s="141">
        <f t="shared" si="127"/>
        <v>0</v>
      </c>
      <c r="JT13" s="140">
        <f t="shared" si="128"/>
        <v>27</v>
      </c>
      <c r="JU13" s="141">
        <f t="shared" si="129"/>
        <v>0</v>
      </c>
      <c r="JV13" s="141">
        <f t="shared" si="129"/>
        <v>55.555555555555557</v>
      </c>
      <c r="JW13" s="141">
        <f t="shared" si="129"/>
        <v>44.444444444444443</v>
      </c>
      <c r="JX13" s="141">
        <f t="shared" si="129"/>
        <v>0</v>
      </c>
      <c r="JY13" s="141">
        <f t="shared" si="129"/>
        <v>0</v>
      </c>
      <c r="JZ13" s="140">
        <f t="shared" si="130"/>
        <v>27</v>
      </c>
      <c r="KA13" s="141">
        <f t="shared" si="131"/>
        <v>18.518518518518519</v>
      </c>
      <c r="KB13" s="141">
        <f t="shared" si="131"/>
        <v>37.037037037037038</v>
      </c>
      <c r="KC13" s="141">
        <f t="shared" si="131"/>
        <v>33.333333333333329</v>
      </c>
      <c r="KD13" s="141">
        <f t="shared" si="131"/>
        <v>7.4074074074074066</v>
      </c>
      <c r="KE13" s="141">
        <f t="shared" si="131"/>
        <v>3.7037037037037033</v>
      </c>
    </row>
    <row r="14" spans="1:291" ht="15" customHeight="1" x14ac:dyDescent="0.15">
      <c r="A14" s="198"/>
      <c r="B14" s="207" t="s">
        <v>332</v>
      </c>
      <c r="C14" s="146">
        <f t="shared" si="28"/>
        <v>7</v>
      </c>
      <c r="D14" s="132">
        <f t="shared" si="29"/>
        <v>28.571428571428569</v>
      </c>
      <c r="E14" s="132">
        <f t="shared" si="29"/>
        <v>57.142857142857139</v>
      </c>
      <c r="F14" s="132">
        <f t="shared" si="29"/>
        <v>14.285714285714285</v>
      </c>
      <c r="G14" s="146">
        <f t="shared" si="30"/>
        <v>7</v>
      </c>
      <c r="H14" s="132">
        <f t="shared" si="31"/>
        <v>57.142857142857139</v>
      </c>
      <c r="I14" s="132">
        <f t="shared" si="31"/>
        <v>28.571428571428569</v>
      </c>
      <c r="J14" s="132">
        <f t="shared" si="31"/>
        <v>0</v>
      </c>
      <c r="K14" s="132">
        <f t="shared" si="31"/>
        <v>0</v>
      </c>
      <c r="L14" s="132">
        <f t="shared" si="31"/>
        <v>0</v>
      </c>
      <c r="M14" s="132">
        <f t="shared" si="31"/>
        <v>14.285714285714285</v>
      </c>
      <c r="N14" s="132">
        <f t="shared" si="31"/>
        <v>0</v>
      </c>
      <c r="O14" s="146">
        <f t="shared" si="32"/>
        <v>7</v>
      </c>
      <c r="P14" s="132">
        <f t="shared" si="33"/>
        <v>71.428571428571431</v>
      </c>
      <c r="Q14" s="132">
        <f t="shared" si="33"/>
        <v>14.285714285714285</v>
      </c>
      <c r="R14" s="132">
        <f t="shared" si="33"/>
        <v>14.285714285714285</v>
      </c>
      <c r="S14" s="132">
        <f t="shared" si="33"/>
        <v>0</v>
      </c>
      <c r="T14" s="146">
        <f t="shared" si="34"/>
        <v>7</v>
      </c>
      <c r="U14" s="132">
        <f t="shared" si="35"/>
        <v>71.428571428571431</v>
      </c>
      <c r="V14" s="132">
        <f t="shared" si="35"/>
        <v>0</v>
      </c>
      <c r="W14" s="132">
        <f t="shared" si="35"/>
        <v>14.285714285714285</v>
      </c>
      <c r="X14" s="132">
        <f t="shared" si="35"/>
        <v>14.285714285714285</v>
      </c>
      <c r="Y14" s="132">
        <f t="shared" si="35"/>
        <v>0</v>
      </c>
      <c r="Z14" s="132">
        <f t="shared" si="35"/>
        <v>0</v>
      </c>
      <c r="AA14" s="146">
        <f t="shared" si="36"/>
        <v>7</v>
      </c>
      <c r="AB14" s="132">
        <f t="shared" si="37"/>
        <v>71.428571428571431</v>
      </c>
      <c r="AC14" s="132">
        <f t="shared" si="37"/>
        <v>28.571428571428569</v>
      </c>
      <c r="AD14" s="132">
        <f t="shared" si="37"/>
        <v>0</v>
      </c>
      <c r="AE14" s="146">
        <f t="shared" si="38"/>
        <v>7</v>
      </c>
      <c r="AF14" s="132">
        <f t="shared" si="39"/>
        <v>0</v>
      </c>
      <c r="AG14" s="132">
        <f t="shared" si="39"/>
        <v>28.571428571428569</v>
      </c>
      <c r="AH14" s="132">
        <f t="shared" si="39"/>
        <v>42.857142857142854</v>
      </c>
      <c r="AI14" s="132">
        <f t="shared" si="39"/>
        <v>0</v>
      </c>
      <c r="AJ14" s="132">
        <f t="shared" si="39"/>
        <v>0</v>
      </c>
      <c r="AK14" s="132">
        <f t="shared" si="39"/>
        <v>14.285714285714285</v>
      </c>
      <c r="AL14" s="132">
        <f t="shared" si="39"/>
        <v>0</v>
      </c>
      <c r="AM14" s="132">
        <f t="shared" si="39"/>
        <v>14.285714285714285</v>
      </c>
      <c r="AN14" s="132">
        <f t="shared" si="39"/>
        <v>0</v>
      </c>
      <c r="AO14" s="146">
        <f t="shared" si="40"/>
        <v>7</v>
      </c>
      <c r="AP14" s="132">
        <f t="shared" si="41"/>
        <v>57.142857142857139</v>
      </c>
      <c r="AQ14" s="132">
        <f t="shared" si="41"/>
        <v>57.142857142857139</v>
      </c>
      <c r="AR14" s="132">
        <f t="shared" si="41"/>
        <v>28.571428571428569</v>
      </c>
      <c r="AS14" s="132">
        <f t="shared" si="41"/>
        <v>14.285714285714285</v>
      </c>
      <c r="AT14" s="132">
        <f t="shared" si="41"/>
        <v>0</v>
      </c>
      <c r="AU14" s="132">
        <f t="shared" si="41"/>
        <v>0</v>
      </c>
      <c r="AV14" s="132">
        <f t="shared" si="41"/>
        <v>28.571428571428569</v>
      </c>
      <c r="AW14" s="132">
        <f t="shared" si="41"/>
        <v>28.571428571428569</v>
      </c>
      <c r="AX14" s="132">
        <f t="shared" si="41"/>
        <v>14.285714285714285</v>
      </c>
      <c r="AY14" s="132">
        <f t="shared" si="41"/>
        <v>0</v>
      </c>
      <c r="AZ14" s="146">
        <f t="shared" si="42"/>
        <v>2</v>
      </c>
      <c r="BA14" s="132">
        <f t="shared" si="43"/>
        <v>0</v>
      </c>
      <c r="BB14" s="132">
        <f t="shared" si="43"/>
        <v>100</v>
      </c>
      <c r="BC14" s="132">
        <f t="shared" si="43"/>
        <v>0</v>
      </c>
      <c r="BD14" s="132">
        <f t="shared" si="43"/>
        <v>0</v>
      </c>
      <c r="BE14" s="132">
        <f t="shared" si="43"/>
        <v>0</v>
      </c>
      <c r="BF14" s="132">
        <f t="shared" si="43"/>
        <v>0</v>
      </c>
      <c r="BG14" s="146">
        <f t="shared" si="44"/>
        <v>4</v>
      </c>
      <c r="BH14" s="132">
        <f t="shared" si="45"/>
        <v>75</v>
      </c>
      <c r="BI14" s="132">
        <f t="shared" si="45"/>
        <v>25</v>
      </c>
      <c r="BJ14" s="132">
        <f t="shared" si="45"/>
        <v>0</v>
      </c>
      <c r="BK14" s="132">
        <f t="shared" si="45"/>
        <v>0</v>
      </c>
      <c r="BL14" s="132">
        <f t="shared" si="45"/>
        <v>0</v>
      </c>
      <c r="BM14" s="132">
        <f t="shared" si="45"/>
        <v>0</v>
      </c>
      <c r="BN14" s="146">
        <f t="shared" si="46"/>
        <v>2</v>
      </c>
      <c r="BO14" s="132">
        <f t="shared" si="47"/>
        <v>0</v>
      </c>
      <c r="BP14" s="132">
        <f t="shared" si="47"/>
        <v>100</v>
      </c>
      <c r="BQ14" s="132">
        <f t="shared" si="47"/>
        <v>0</v>
      </c>
      <c r="BR14" s="132">
        <f t="shared" si="47"/>
        <v>0</v>
      </c>
      <c r="BS14" s="132">
        <f t="shared" si="47"/>
        <v>0</v>
      </c>
      <c r="BT14" s="132">
        <f t="shared" si="47"/>
        <v>0</v>
      </c>
      <c r="BU14" s="146">
        <f t="shared" si="48"/>
        <v>4</v>
      </c>
      <c r="BV14" s="132">
        <f t="shared" si="49"/>
        <v>75</v>
      </c>
      <c r="BW14" s="132">
        <f t="shared" si="49"/>
        <v>25</v>
      </c>
      <c r="BX14" s="132">
        <f t="shared" si="49"/>
        <v>0</v>
      </c>
      <c r="BY14" s="132">
        <f t="shared" si="49"/>
        <v>0</v>
      </c>
      <c r="BZ14" s="132">
        <f t="shared" si="49"/>
        <v>0</v>
      </c>
      <c r="CA14" s="132">
        <f t="shared" si="49"/>
        <v>0</v>
      </c>
      <c r="CB14" s="146">
        <f t="shared" si="50"/>
        <v>2</v>
      </c>
      <c r="CC14" s="132">
        <f t="shared" si="51"/>
        <v>0</v>
      </c>
      <c r="CD14" s="132">
        <f t="shared" si="51"/>
        <v>50</v>
      </c>
      <c r="CE14" s="132">
        <f t="shared" si="51"/>
        <v>50</v>
      </c>
      <c r="CF14" s="132">
        <f t="shared" si="51"/>
        <v>0</v>
      </c>
      <c r="CG14" s="132">
        <f t="shared" si="51"/>
        <v>0</v>
      </c>
      <c r="CH14" s="132">
        <f t="shared" si="51"/>
        <v>0</v>
      </c>
      <c r="CI14" s="146">
        <f t="shared" si="52"/>
        <v>4</v>
      </c>
      <c r="CJ14" s="132">
        <f t="shared" si="53"/>
        <v>50</v>
      </c>
      <c r="CK14" s="132">
        <f t="shared" si="53"/>
        <v>50</v>
      </c>
      <c r="CL14" s="132">
        <f t="shared" si="53"/>
        <v>0</v>
      </c>
      <c r="CM14" s="132">
        <f t="shared" si="53"/>
        <v>0</v>
      </c>
      <c r="CN14" s="132">
        <f t="shared" si="53"/>
        <v>0</v>
      </c>
      <c r="CO14" s="132">
        <f t="shared" si="53"/>
        <v>0</v>
      </c>
      <c r="CP14" s="146">
        <f t="shared" si="54"/>
        <v>2</v>
      </c>
      <c r="CQ14" s="132">
        <f t="shared" si="55"/>
        <v>0</v>
      </c>
      <c r="CR14" s="132">
        <f t="shared" si="55"/>
        <v>50</v>
      </c>
      <c r="CS14" s="132">
        <f t="shared" si="55"/>
        <v>0</v>
      </c>
      <c r="CT14" s="132">
        <f t="shared" si="55"/>
        <v>0</v>
      </c>
      <c r="CU14" s="132">
        <f t="shared" si="55"/>
        <v>50</v>
      </c>
      <c r="CV14" s="132">
        <f t="shared" si="55"/>
        <v>0</v>
      </c>
      <c r="CW14" s="146">
        <f t="shared" si="56"/>
        <v>4</v>
      </c>
      <c r="CX14" s="132">
        <f t="shared" si="57"/>
        <v>50</v>
      </c>
      <c r="CY14" s="132">
        <f t="shared" si="57"/>
        <v>50</v>
      </c>
      <c r="CZ14" s="132">
        <f t="shared" si="57"/>
        <v>0</v>
      </c>
      <c r="DA14" s="132">
        <f t="shared" si="57"/>
        <v>0</v>
      </c>
      <c r="DB14" s="132">
        <f t="shared" si="57"/>
        <v>0</v>
      </c>
      <c r="DC14" s="132">
        <f t="shared" si="57"/>
        <v>0</v>
      </c>
      <c r="DD14" s="146">
        <f t="shared" si="58"/>
        <v>2</v>
      </c>
      <c r="DE14" s="132">
        <f t="shared" si="59"/>
        <v>0</v>
      </c>
      <c r="DF14" s="132">
        <f t="shared" si="59"/>
        <v>50</v>
      </c>
      <c r="DG14" s="132">
        <f t="shared" si="59"/>
        <v>50</v>
      </c>
      <c r="DH14" s="132">
        <f t="shared" si="59"/>
        <v>0</v>
      </c>
      <c r="DI14" s="132">
        <f t="shared" si="59"/>
        <v>0</v>
      </c>
      <c r="DJ14" s="132">
        <f t="shared" si="59"/>
        <v>0</v>
      </c>
      <c r="DK14" s="146">
        <f t="shared" si="60"/>
        <v>4</v>
      </c>
      <c r="DL14" s="132">
        <f t="shared" si="61"/>
        <v>50</v>
      </c>
      <c r="DM14" s="132">
        <f t="shared" si="61"/>
        <v>50</v>
      </c>
      <c r="DN14" s="132">
        <f t="shared" si="61"/>
        <v>0</v>
      </c>
      <c r="DO14" s="132">
        <f t="shared" si="61"/>
        <v>0</v>
      </c>
      <c r="DP14" s="132">
        <f t="shared" si="61"/>
        <v>0</v>
      </c>
      <c r="DQ14" s="132">
        <f t="shared" si="61"/>
        <v>0</v>
      </c>
      <c r="DR14" s="146">
        <f t="shared" si="62"/>
        <v>2</v>
      </c>
      <c r="DS14" s="132">
        <f t="shared" si="63"/>
        <v>0</v>
      </c>
      <c r="DT14" s="132">
        <f t="shared" si="63"/>
        <v>100</v>
      </c>
      <c r="DU14" s="132">
        <f t="shared" si="63"/>
        <v>0</v>
      </c>
      <c r="DV14" s="132">
        <f t="shared" si="63"/>
        <v>0</v>
      </c>
      <c r="DW14" s="132">
        <f t="shared" si="63"/>
        <v>0</v>
      </c>
      <c r="DX14" s="132">
        <f t="shared" si="63"/>
        <v>0</v>
      </c>
      <c r="DY14" s="146">
        <f t="shared" si="64"/>
        <v>4</v>
      </c>
      <c r="DZ14" s="132">
        <f t="shared" si="65"/>
        <v>50</v>
      </c>
      <c r="EA14" s="132">
        <f t="shared" si="65"/>
        <v>50</v>
      </c>
      <c r="EB14" s="132">
        <f t="shared" si="65"/>
        <v>0</v>
      </c>
      <c r="EC14" s="132">
        <f t="shared" si="65"/>
        <v>0</v>
      </c>
      <c r="ED14" s="132">
        <f t="shared" si="65"/>
        <v>0</v>
      </c>
      <c r="EE14" s="132">
        <f t="shared" si="65"/>
        <v>0</v>
      </c>
      <c r="EF14" s="146">
        <f t="shared" si="66"/>
        <v>2</v>
      </c>
      <c r="EG14" s="132">
        <f t="shared" si="67"/>
        <v>50</v>
      </c>
      <c r="EH14" s="132">
        <f t="shared" si="67"/>
        <v>0</v>
      </c>
      <c r="EI14" s="132">
        <f t="shared" si="67"/>
        <v>50</v>
      </c>
      <c r="EJ14" s="146">
        <f t="shared" si="68"/>
        <v>4</v>
      </c>
      <c r="EK14" s="132">
        <f t="shared" si="69"/>
        <v>50</v>
      </c>
      <c r="EL14" s="132">
        <f t="shared" si="69"/>
        <v>50</v>
      </c>
      <c r="EM14" s="132">
        <f t="shared" si="69"/>
        <v>0</v>
      </c>
      <c r="EN14" s="146">
        <f t="shared" si="70"/>
        <v>2</v>
      </c>
      <c r="EO14" s="132">
        <f t="shared" si="71"/>
        <v>100</v>
      </c>
      <c r="EP14" s="132">
        <f t="shared" si="71"/>
        <v>0</v>
      </c>
      <c r="EQ14" s="132">
        <f t="shared" si="71"/>
        <v>0</v>
      </c>
      <c r="ER14" s="146">
        <f t="shared" si="72"/>
        <v>4</v>
      </c>
      <c r="ES14" s="132">
        <f t="shared" si="73"/>
        <v>50</v>
      </c>
      <c r="ET14" s="132">
        <f t="shared" si="73"/>
        <v>25</v>
      </c>
      <c r="EU14" s="132">
        <f t="shared" si="73"/>
        <v>25</v>
      </c>
      <c r="EV14" s="146">
        <f t="shared" si="74"/>
        <v>2</v>
      </c>
      <c r="EW14" s="132">
        <f t="shared" si="75"/>
        <v>100</v>
      </c>
      <c r="EX14" s="132">
        <f t="shared" si="75"/>
        <v>0</v>
      </c>
      <c r="EY14" s="132">
        <f t="shared" si="75"/>
        <v>0</v>
      </c>
      <c r="EZ14" s="146">
        <f t="shared" si="76"/>
        <v>4</v>
      </c>
      <c r="FA14" s="132">
        <f t="shared" si="77"/>
        <v>75</v>
      </c>
      <c r="FB14" s="132">
        <f t="shared" si="77"/>
        <v>25</v>
      </c>
      <c r="FC14" s="132">
        <f t="shared" si="77"/>
        <v>0</v>
      </c>
      <c r="FD14" s="146">
        <f t="shared" si="78"/>
        <v>7</v>
      </c>
      <c r="FE14" s="132">
        <f t="shared" si="79"/>
        <v>0</v>
      </c>
      <c r="FF14" s="132">
        <f t="shared" si="79"/>
        <v>42.857142857142854</v>
      </c>
      <c r="FG14" s="132">
        <f t="shared" si="79"/>
        <v>57.142857142857139</v>
      </c>
      <c r="FH14" s="146">
        <f t="shared" si="80"/>
        <v>7</v>
      </c>
      <c r="FI14" s="132">
        <f t="shared" si="81"/>
        <v>57.142857142857139</v>
      </c>
      <c r="FJ14" s="132">
        <f t="shared" si="81"/>
        <v>0</v>
      </c>
      <c r="FK14" s="132">
        <f t="shared" si="81"/>
        <v>42.857142857142854</v>
      </c>
      <c r="FL14" s="146">
        <f t="shared" si="82"/>
        <v>7</v>
      </c>
      <c r="FM14" s="132">
        <f t="shared" si="83"/>
        <v>0</v>
      </c>
      <c r="FN14" s="132">
        <f t="shared" si="83"/>
        <v>14.285714285714285</v>
      </c>
      <c r="FO14" s="132">
        <f t="shared" si="83"/>
        <v>85.714285714285708</v>
      </c>
      <c r="FP14" s="146">
        <f t="shared" si="84"/>
        <v>7</v>
      </c>
      <c r="FQ14" s="132">
        <f t="shared" si="85"/>
        <v>0</v>
      </c>
      <c r="FR14" s="132">
        <f t="shared" si="85"/>
        <v>28.571428571428569</v>
      </c>
      <c r="FS14" s="132">
        <f t="shared" si="85"/>
        <v>71.428571428571431</v>
      </c>
      <c r="FT14" s="146">
        <f t="shared" si="86"/>
        <v>7</v>
      </c>
      <c r="FU14" s="132">
        <f t="shared" si="87"/>
        <v>57.142857142857139</v>
      </c>
      <c r="FV14" s="132">
        <f t="shared" si="87"/>
        <v>0</v>
      </c>
      <c r="FW14" s="132">
        <f t="shared" si="87"/>
        <v>42.857142857142854</v>
      </c>
      <c r="FX14" s="146">
        <f t="shared" si="88"/>
        <v>7</v>
      </c>
      <c r="FY14" s="132">
        <f t="shared" si="89"/>
        <v>42.857142857142854</v>
      </c>
      <c r="FZ14" s="132">
        <f t="shared" si="89"/>
        <v>0</v>
      </c>
      <c r="GA14" s="132">
        <f t="shared" si="89"/>
        <v>57.142857142857139</v>
      </c>
      <c r="GB14" s="146">
        <f t="shared" si="90"/>
        <v>1</v>
      </c>
      <c r="GC14" s="132">
        <f t="shared" si="91"/>
        <v>100</v>
      </c>
      <c r="GD14" s="132">
        <f t="shared" si="91"/>
        <v>0</v>
      </c>
      <c r="GE14" s="132">
        <f t="shared" si="91"/>
        <v>0</v>
      </c>
      <c r="GF14" s="146">
        <f t="shared" si="92"/>
        <v>2</v>
      </c>
      <c r="GG14" s="132">
        <f t="shared" si="93"/>
        <v>100</v>
      </c>
      <c r="GH14" s="132">
        <f t="shared" si="93"/>
        <v>0</v>
      </c>
      <c r="GI14" s="132">
        <f t="shared" si="93"/>
        <v>0</v>
      </c>
      <c r="GJ14" s="146">
        <f t="shared" si="94"/>
        <v>0</v>
      </c>
      <c r="GK14" s="132">
        <f t="shared" si="95"/>
        <v>0</v>
      </c>
      <c r="GL14" s="132">
        <f t="shared" si="95"/>
        <v>0</v>
      </c>
      <c r="GM14" s="132">
        <f t="shared" si="95"/>
        <v>0</v>
      </c>
      <c r="GN14" s="146">
        <f t="shared" si="96"/>
        <v>0</v>
      </c>
      <c r="GO14" s="132">
        <f t="shared" si="97"/>
        <v>0</v>
      </c>
      <c r="GP14" s="132">
        <f t="shared" si="97"/>
        <v>0</v>
      </c>
      <c r="GQ14" s="132">
        <f t="shared" si="97"/>
        <v>0</v>
      </c>
      <c r="GR14" s="146">
        <f t="shared" si="98"/>
        <v>1</v>
      </c>
      <c r="GS14" s="132">
        <f t="shared" si="99"/>
        <v>100</v>
      </c>
      <c r="GT14" s="132">
        <f t="shared" si="99"/>
        <v>0</v>
      </c>
      <c r="GU14" s="132">
        <f t="shared" si="99"/>
        <v>0</v>
      </c>
      <c r="GV14" s="146">
        <f t="shared" si="100"/>
        <v>1</v>
      </c>
      <c r="GW14" s="132">
        <f t="shared" si="101"/>
        <v>100</v>
      </c>
      <c r="GX14" s="132">
        <f t="shared" si="101"/>
        <v>0</v>
      </c>
      <c r="GY14" s="132">
        <f t="shared" si="101"/>
        <v>0</v>
      </c>
      <c r="GZ14" s="146">
        <f t="shared" si="102"/>
        <v>2</v>
      </c>
      <c r="HA14" s="132">
        <f t="shared" si="103"/>
        <v>0</v>
      </c>
      <c r="HB14" s="132">
        <f t="shared" si="103"/>
        <v>50</v>
      </c>
      <c r="HC14" s="132">
        <f t="shared" si="103"/>
        <v>0</v>
      </c>
      <c r="HD14" s="132">
        <f t="shared" si="103"/>
        <v>50</v>
      </c>
      <c r="HE14" s="146">
        <f t="shared" si="104"/>
        <v>4</v>
      </c>
      <c r="HF14" s="132">
        <f t="shared" si="105"/>
        <v>0</v>
      </c>
      <c r="HG14" s="132">
        <f t="shared" si="105"/>
        <v>75</v>
      </c>
      <c r="HH14" s="132">
        <f t="shared" si="105"/>
        <v>0</v>
      </c>
      <c r="HI14" s="132">
        <f t="shared" si="105"/>
        <v>25</v>
      </c>
      <c r="HJ14" s="146">
        <f t="shared" si="106"/>
        <v>2</v>
      </c>
      <c r="HK14" s="132">
        <f t="shared" si="107"/>
        <v>0</v>
      </c>
      <c r="HL14" s="132">
        <f t="shared" si="107"/>
        <v>0</v>
      </c>
      <c r="HM14" s="132">
        <f t="shared" si="107"/>
        <v>0</v>
      </c>
      <c r="HN14" s="132">
        <f t="shared" si="107"/>
        <v>100</v>
      </c>
      <c r="HO14" s="146">
        <f t="shared" si="108"/>
        <v>4</v>
      </c>
      <c r="HP14" s="132">
        <f t="shared" si="109"/>
        <v>0</v>
      </c>
      <c r="HQ14" s="132">
        <f t="shared" si="109"/>
        <v>0</v>
      </c>
      <c r="HR14" s="132">
        <f t="shared" si="109"/>
        <v>0</v>
      </c>
      <c r="HS14" s="132">
        <f t="shared" si="109"/>
        <v>100</v>
      </c>
      <c r="HT14" s="146">
        <f t="shared" si="110"/>
        <v>2</v>
      </c>
      <c r="HU14" s="132">
        <f t="shared" si="111"/>
        <v>0</v>
      </c>
      <c r="HV14" s="132">
        <f t="shared" si="111"/>
        <v>50</v>
      </c>
      <c r="HW14" s="132">
        <f t="shared" si="111"/>
        <v>0</v>
      </c>
      <c r="HX14" s="132">
        <f t="shared" si="111"/>
        <v>50</v>
      </c>
      <c r="HY14" s="146">
        <f t="shared" si="112"/>
        <v>4</v>
      </c>
      <c r="HZ14" s="132">
        <f t="shared" si="113"/>
        <v>0</v>
      </c>
      <c r="IA14" s="132">
        <f t="shared" si="113"/>
        <v>0</v>
      </c>
      <c r="IB14" s="132">
        <f t="shared" si="113"/>
        <v>0</v>
      </c>
      <c r="IC14" s="132">
        <f t="shared" si="113"/>
        <v>100</v>
      </c>
      <c r="ID14" s="146">
        <f t="shared" si="114"/>
        <v>7</v>
      </c>
      <c r="IE14" s="132">
        <f t="shared" si="115"/>
        <v>28.571428571428569</v>
      </c>
      <c r="IF14" s="132">
        <f t="shared" si="115"/>
        <v>57.142857142857139</v>
      </c>
      <c r="IG14" s="132">
        <f t="shared" si="115"/>
        <v>0</v>
      </c>
      <c r="IH14" s="132">
        <f t="shared" si="115"/>
        <v>14.285714285714285</v>
      </c>
      <c r="II14" s="132">
        <f t="shared" si="115"/>
        <v>0</v>
      </c>
      <c r="IJ14" s="146">
        <f t="shared" si="116"/>
        <v>7</v>
      </c>
      <c r="IK14" s="132">
        <f t="shared" si="117"/>
        <v>14.285714285714285</v>
      </c>
      <c r="IL14" s="132">
        <f t="shared" si="117"/>
        <v>42.857142857142854</v>
      </c>
      <c r="IM14" s="132">
        <f t="shared" si="117"/>
        <v>14.285714285714285</v>
      </c>
      <c r="IN14" s="132">
        <f t="shared" si="117"/>
        <v>28.571428571428569</v>
      </c>
      <c r="IO14" s="132">
        <f t="shared" si="117"/>
        <v>0</v>
      </c>
      <c r="IP14" s="146">
        <f t="shared" si="118"/>
        <v>7</v>
      </c>
      <c r="IQ14" s="132">
        <f t="shared" si="119"/>
        <v>14.285714285714285</v>
      </c>
      <c r="IR14" s="132">
        <f t="shared" si="119"/>
        <v>57.142857142857139</v>
      </c>
      <c r="IS14" s="132">
        <f t="shared" si="119"/>
        <v>14.285714285714285</v>
      </c>
      <c r="IT14" s="132">
        <f t="shared" si="119"/>
        <v>14.285714285714285</v>
      </c>
      <c r="IU14" s="132">
        <f t="shared" si="119"/>
        <v>0</v>
      </c>
      <c r="IV14" s="146">
        <f t="shared" si="120"/>
        <v>7</v>
      </c>
      <c r="IW14" s="132">
        <f t="shared" si="121"/>
        <v>14.285714285714285</v>
      </c>
      <c r="IX14" s="132">
        <f t="shared" si="121"/>
        <v>57.142857142857139</v>
      </c>
      <c r="IY14" s="132">
        <f t="shared" si="121"/>
        <v>14.285714285714285</v>
      </c>
      <c r="IZ14" s="132">
        <f t="shared" si="121"/>
        <v>14.285714285714285</v>
      </c>
      <c r="JA14" s="132">
        <f t="shared" si="121"/>
        <v>0</v>
      </c>
      <c r="JB14" s="146">
        <f t="shared" si="122"/>
        <v>7</v>
      </c>
      <c r="JC14" s="132">
        <f t="shared" si="123"/>
        <v>42.857142857142854</v>
      </c>
      <c r="JD14" s="132">
        <f t="shared" si="123"/>
        <v>42.857142857142854</v>
      </c>
      <c r="JE14" s="132">
        <f t="shared" si="123"/>
        <v>0</v>
      </c>
      <c r="JF14" s="132">
        <f t="shared" si="123"/>
        <v>14.285714285714285</v>
      </c>
      <c r="JG14" s="132">
        <f t="shared" si="123"/>
        <v>0</v>
      </c>
      <c r="JH14" s="146">
        <f t="shared" si="124"/>
        <v>7</v>
      </c>
      <c r="JI14" s="132">
        <f t="shared" si="125"/>
        <v>71.428571428571431</v>
      </c>
      <c r="JJ14" s="132">
        <f t="shared" si="125"/>
        <v>28.571428571428569</v>
      </c>
      <c r="JK14" s="132">
        <f t="shared" si="125"/>
        <v>0</v>
      </c>
      <c r="JL14" s="132">
        <f t="shared" si="125"/>
        <v>0</v>
      </c>
      <c r="JM14" s="132">
        <f t="shared" si="125"/>
        <v>0</v>
      </c>
      <c r="JN14" s="146">
        <f t="shared" si="126"/>
        <v>7</v>
      </c>
      <c r="JO14" s="132">
        <f t="shared" si="127"/>
        <v>0</v>
      </c>
      <c r="JP14" s="132">
        <f t="shared" si="127"/>
        <v>100</v>
      </c>
      <c r="JQ14" s="132">
        <f t="shared" si="127"/>
        <v>0</v>
      </c>
      <c r="JR14" s="132">
        <f t="shared" si="127"/>
        <v>0</v>
      </c>
      <c r="JS14" s="132">
        <f t="shared" si="127"/>
        <v>0</v>
      </c>
      <c r="JT14" s="146">
        <f t="shared" si="128"/>
        <v>7</v>
      </c>
      <c r="JU14" s="132">
        <f t="shared" si="129"/>
        <v>0</v>
      </c>
      <c r="JV14" s="132">
        <f t="shared" si="129"/>
        <v>85.714285714285708</v>
      </c>
      <c r="JW14" s="132">
        <f t="shared" si="129"/>
        <v>14.285714285714285</v>
      </c>
      <c r="JX14" s="132">
        <f t="shared" si="129"/>
        <v>0</v>
      </c>
      <c r="JY14" s="132">
        <f t="shared" si="129"/>
        <v>0</v>
      </c>
      <c r="JZ14" s="146">
        <f t="shared" si="130"/>
        <v>7</v>
      </c>
      <c r="KA14" s="132">
        <f t="shared" si="131"/>
        <v>14.285714285714285</v>
      </c>
      <c r="KB14" s="132">
        <f t="shared" si="131"/>
        <v>71.428571428571431</v>
      </c>
      <c r="KC14" s="132">
        <f t="shared" si="131"/>
        <v>14.285714285714285</v>
      </c>
      <c r="KD14" s="132">
        <f t="shared" si="131"/>
        <v>0</v>
      </c>
      <c r="KE14" s="132">
        <f t="shared" si="131"/>
        <v>0</v>
      </c>
    </row>
    <row r="18" spans="1:291" ht="15" customHeight="1" x14ac:dyDescent="0.15">
      <c r="A18" s="196" t="s">
        <v>504</v>
      </c>
      <c r="B18" s="197"/>
      <c r="C18" s="205">
        <v>432</v>
      </c>
      <c r="D18" s="205">
        <v>195</v>
      </c>
      <c r="E18" s="205">
        <v>227</v>
      </c>
      <c r="F18" s="205">
        <v>10</v>
      </c>
      <c r="G18" s="205">
        <v>432</v>
      </c>
      <c r="H18" s="205">
        <v>225</v>
      </c>
      <c r="I18" s="205">
        <v>111</v>
      </c>
      <c r="J18" s="205">
        <v>6</v>
      </c>
      <c r="K18" s="205">
        <v>24</v>
      </c>
      <c r="L18" s="205">
        <v>8</v>
      </c>
      <c r="M18" s="205">
        <v>53</v>
      </c>
      <c r="N18" s="205">
        <v>5</v>
      </c>
      <c r="O18" s="205">
        <v>432</v>
      </c>
      <c r="P18" s="205">
        <v>288</v>
      </c>
      <c r="Q18" s="205">
        <v>105</v>
      </c>
      <c r="R18" s="205">
        <v>34</v>
      </c>
      <c r="S18" s="205">
        <v>5</v>
      </c>
      <c r="T18" s="205">
        <v>432</v>
      </c>
      <c r="U18" s="205">
        <v>244</v>
      </c>
      <c r="V18" s="205">
        <v>68</v>
      </c>
      <c r="W18" s="205">
        <v>87</v>
      </c>
      <c r="X18" s="205">
        <v>30</v>
      </c>
      <c r="Y18" s="205">
        <v>0</v>
      </c>
      <c r="Z18" s="205">
        <v>3</v>
      </c>
      <c r="AA18" s="205">
        <v>432</v>
      </c>
      <c r="AB18" s="205">
        <v>264</v>
      </c>
      <c r="AC18" s="205">
        <v>137</v>
      </c>
      <c r="AD18" s="205">
        <v>31</v>
      </c>
      <c r="AE18" s="205">
        <v>432</v>
      </c>
      <c r="AF18" s="205">
        <v>54</v>
      </c>
      <c r="AG18" s="205">
        <v>157</v>
      </c>
      <c r="AH18" s="205">
        <v>79</v>
      </c>
      <c r="AI18" s="205">
        <v>20</v>
      </c>
      <c r="AJ18" s="205">
        <v>122</v>
      </c>
      <c r="AK18" s="205">
        <v>15</v>
      </c>
      <c r="AL18" s="205">
        <v>2</v>
      </c>
      <c r="AM18" s="205">
        <v>44</v>
      </c>
      <c r="AN18" s="205">
        <v>13</v>
      </c>
      <c r="AO18" s="205">
        <v>432</v>
      </c>
      <c r="AP18" s="205">
        <v>210</v>
      </c>
      <c r="AQ18" s="205">
        <v>163</v>
      </c>
      <c r="AR18" s="205">
        <v>113</v>
      </c>
      <c r="AS18" s="205">
        <v>102</v>
      </c>
      <c r="AT18" s="205">
        <v>157</v>
      </c>
      <c r="AU18" s="205">
        <v>60</v>
      </c>
      <c r="AV18" s="205">
        <v>127</v>
      </c>
      <c r="AW18" s="205">
        <v>157</v>
      </c>
      <c r="AX18" s="205">
        <v>30</v>
      </c>
      <c r="AY18" s="205">
        <v>13</v>
      </c>
      <c r="AZ18" s="205">
        <v>195</v>
      </c>
      <c r="BA18" s="205">
        <v>52</v>
      </c>
      <c r="BB18" s="205">
        <v>126</v>
      </c>
      <c r="BC18" s="205">
        <v>9</v>
      </c>
      <c r="BD18" s="205">
        <v>0</v>
      </c>
      <c r="BE18" s="205">
        <v>4</v>
      </c>
      <c r="BF18" s="205">
        <v>4</v>
      </c>
      <c r="BG18" s="205">
        <v>227</v>
      </c>
      <c r="BH18" s="205">
        <v>106</v>
      </c>
      <c r="BI18" s="205">
        <v>88</v>
      </c>
      <c r="BJ18" s="205">
        <v>2</v>
      </c>
      <c r="BK18" s="205">
        <v>0</v>
      </c>
      <c r="BL18" s="205">
        <v>0</v>
      </c>
      <c r="BM18" s="205">
        <v>31</v>
      </c>
      <c r="BN18" s="205">
        <v>195</v>
      </c>
      <c r="BO18" s="205">
        <v>62</v>
      </c>
      <c r="BP18" s="205">
        <v>121</v>
      </c>
      <c r="BQ18" s="205">
        <v>7</v>
      </c>
      <c r="BR18" s="205">
        <v>1</v>
      </c>
      <c r="BS18" s="205">
        <v>2</v>
      </c>
      <c r="BT18" s="205">
        <v>2</v>
      </c>
      <c r="BU18" s="205">
        <v>227</v>
      </c>
      <c r="BV18" s="205">
        <v>99</v>
      </c>
      <c r="BW18" s="205">
        <v>95</v>
      </c>
      <c r="BX18" s="205">
        <v>4</v>
      </c>
      <c r="BY18" s="205">
        <v>1</v>
      </c>
      <c r="BZ18" s="205">
        <v>1</v>
      </c>
      <c r="CA18" s="205">
        <v>27</v>
      </c>
      <c r="CB18" s="205">
        <v>195</v>
      </c>
      <c r="CC18" s="205">
        <v>53</v>
      </c>
      <c r="CD18" s="205">
        <v>92</v>
      </c>
      <c r="CE18" s="205">
        <v>34</v>
      </c>
      <c r="CF18" s="205">
        <v>9</v>
      </c>
      <c r="CG18" s="205">
        <v>5</v>
      </c>
      <c r="CH18" s="205">
        <v>2</v>
      </c>
      <c r="CI18" s="205">
        <v>227</v>
      </c>
      <c r="CJ18" s="205">
        <v>88</v>
      </c>
      <c r="CK18" s="205">
        <v>90</v>
      </c>
      <c r="CL18" s="205">
        <v>11</v>
      </c>
      <c r="CM18" s="205">
        <v>2</v>
      </c>
      <c r="CN18" s="205">
        <v>8</v>
      </c>
      <c r="CO18" s="205">
        <v>28</v>
      </c>
      <c r="CP18" s="205">
        <v>195</v>
      </c>
      <c r="CQ18" s="205">
        <v>39</v>
      </c>
      <c r="CR18" s="205">
        <v>109</v>
      </c>
      <c r="CS18" s="205">
        <v>13</v>
      </c>
      <c r="CT18" s="205">
        <v>2</v>
      </c>
      <c r="CU18" s="205">
        <v>25</v>
      </c>
      <c r="CV18" s="205">
        <v>7</v>
      </c>
      <c r="CW18" s="205">
        <v>227</v>
      </c>
      <c r="CX18" s="205">
        <v>73</v>
      </c>
      <c r="CY18" s="205">
        <v>109</v>
      </c>
      <c r="CZ18" s="205">
        <v>14</v>
      </c>
      <c r="DA18" s="205">
        <v>1</v>
      </c>
      <c r="DB18" s="205">
        <v>1</v>
      </c>
      <c r="DC18" s="205">
        <v>29</v>
      </c>
      <c r="DD18" s="205">
        <v>195</v>
      </c>
      <c r="DE18" s="205">
        <v>79</v>
      </c>
      <c r="DF18" s="205">
        <v>102</v>
      </c>
      <c r="DG18" s="205">
        <v>9</v>
      </c>
      <c r="DH18" s="205">
        <v>0</v>
      </c>
      <c r="DI18" s="205">
        <v>3</v>
      </c>
      <c r="DJ18" s="205">
        <v>2</v>
      </c>
      <c r="DK18" s="205">
        <v>227</v>
      </c>
      <c r="DL18" s="205">
        <v>105</v>
      </c>
      <c r="DM18" s="205">
        <v>85</v>
      </c>
      <c r="DN18" s="205">
        <v>8</v>
      </c>
      <c r="DO18" s="205">
        <v>0</v>
      </c>
      <c r="DP18" s="205">
        <v>1</v>
      </c>
      <c r="DQ18" s="205">
        <v>28</v>
      </c>
      <c r="DR18" s="205">
        <v>195</v>
      </c>
      <c r="DS18" s="205">
        <v>73</v>
      </c>
      <c r="DT18" s="205">
        <v>106</v>
      </c>
      <c r="DU18" s="205">
        <v>6</v>
      </c>
      <c r="DV18" s="205">
        <v>0</v>
      </c>
      <c r="DW18" s="205">
        <v>7</v>
      </c>
      <c r="DX18" s="205">
        <v>3</v>
      </c>
      <c r="DY18" s="205">
        <v>227</v>
      </c>
      <c r="DZ18" s="205">
        <v>113</v>
      </c>
      <c r="EA18" s="205">
        <v>80</v>
      </c>
      <c r="EB18" s="205">
        <v>5</v>
      </c>
      <c r="EC18" s="205">
        <v>0</v>
      </c>
      <c r="ED18" s="205">
        <v>2</v>
      </c>
      <c r="EE18" s="205">
        <v>27</v>
      </c>
      <c r="EF18" s="205">
        <v>195</v>
      </c>
      <c r="EG18" s="205">
        <v>125</v>
      </c>
      <c r="EH18" s="205">
        <v>67</v>
      </c>
      <c r="EI18" s="205">
        <v>3</v>
      </c>
      <c r="EJ18" s="205">
        <v>227</v>
      </c>
      <c r="EK18" s="205">
        <v>185</v>
      </c>
      <c r="EL18" s="205">
        <v>40</v>
      </c>
      <c r="EM18" s="205">
        <v>2</v>
      </c>
      <c r="EN18" s="205">
        <v>195</v>
      </c>
      <c r="EO18" s="205">
        <v>184</v>
      </c>
      <c r="EP18" s="205">
        <v>5</v>
      </c>
      <c r="EQ18" s="205">
        <v>6</v>
      </c>
      <c r="ER18" s="205">
        <v>227</v>
      </c>
      <c r="ES18" s="205">
        <v>211</v>
      </c>
      <c r="ET18" s="205">
        <v>10</v>
      </c>
      <c r="EU18" s="205">
        <v>6</v>
      </c>
      <c r="EV18" s="205">
        <v>195</v>
      </c>
      <c r="EW18" s="205">
        <v>122</v>
      </c>
      <c r="EX18" s="205">
        <v>69</v>
      </c>
      <c r="EY18" s="205">
        <v>4</v>
      </c>
      <c r="EZ18" s="205">
        <v>227</v>
      </c>
      <c r="FA18" s="205">
        <v>189</v>
      </c>
      <c r="FB18" s="205">
        <v>35</v>
      </c>
      <c r="FC18" s="205">
        <v>3</v>
      </c>
      <c r="FD18" s="205">
        <v>432</v>
      </c>
      <c r="FE18" s="205">
        <v>132</v>
      </c>
      <c r="FF18" s="205">
        <v>205</v>
      </c>
      <c r="FG18" s="205">
        <v>95</v>
      </c>
      <c r="FH18" s="205">
        <v>432</v>
      </c>
      <c r="FI18" s="205">
        <v>250</v>
      </c>
      <c r="FJ18" s="205">
        <v>64</v>
      </c>
      <c r="FK18" s="205">
        <v>118</v>
      </c>
      <c r="FL18" s="205">
        <v>432</v>
      </c>
      <c r="FM18" s="205">
        <v>23</v>
      </c>
      <c r="FN18" s="205">
        <v>233</v>
      </c>
      <c r="FO18" s="205">
        <v>176</v>
      </c>
      <c r="FP18" s="205">
        <v>432</v>
      </c>
      <c r="FQ18" s="205">
        <v>38</v>
      </c>
      <c r="FR18" s="205">
        <v>180</v>
      </c>
      <c r="FS18" s="205">
        <v>214</v>
      </c>
      <c r="FT18" s="205">
        <v>432</v>
      </c>
      <c r="FU18" s="205">
        <v>162</v>
      </c>
      <c r="FV18" s="205">
        <v>169</v>
      </c>
      <c r="FW18" s="205">
        <v>101</v>
      </c>
      <c r="FX18" s="205">
        <v>432</v>
      </c>
      <c r="FY18" s="205">
        <v>236</v>
      </c>
      <c r="FZ18" s="205">
        <v>72</v>
      </c>
      <c r="GA18" s="205">
        <v>124</v>
      </c>
      <c r="GB18" s="205">
        <v>118</v>
      </c>
      <c r="GC18" s="205">
        <v>114</v>
      </c>
      <c r="GD18" s="205">
        <v>1</v>
      </c>
      <c r="GE18" s="205">
        <v>3</v>
      </c>
      <c r="GF18" s="205">
        <v>125</v>
      </c>
      <c r="GG18" s="205">
        <v>119</v>
      </c>
      <c r="GH18" s="205">
        <v>1</v>
      </c>
      <c r="GI18" s="205">
        <v>5</v>
      </c>
      <c r="GJ18" s="205">
        <v>20</v>
      </c>
      <c r="GK18" s="205">
        <v>18</v>
      </c>
      <c r="GL18" s="205">
        <v>1</v>
      </c>
      <c r="GM18" s="205">
        <v>1</v>
      </c>
      <c r="GN18" s="205">
        <v>17</v>
      </c>
      <c r="GO18" s="205">
        <v>16</v>
      </c>
      <c r="GP18" s="205">
        <v>0</v>
      </c>
      <c r="GQ18" s="205">
        <v>1</v>
      </c>
      <c r="GR18" s="205">
        <v>97</v>
      </c>
      <c r="GS18" s="205">
        <v>90</v>
      </c>
      <c r="GT18" s="205">
        <v>1</v>
      </c>
      <c r="GU18" s="205">
        <v>6</v>
      </c>
      <c r="GV18" s="205">
        <v>134</v>
      </c>
      <c r="GW18" s="205">
        <v>120</v>
      </c>
      <c r="GX18" s="205">
        <v>3</v>
      </c>
      <c r="GY18" s="205">
        <v>11</v>
      </c>
      <c r="GZ18" s="205">
        <v>195</v>
      </c>
      <c r="HA18" s="205">
        <v>2</v>
      </c>
      <c r="HB18" s="205">
        <v>130</v>
      </c>
      <c r="HC18" s="205">
        <v>8</v>
      </c>
      <c r="HD18" s="205">
        <v>55</v>
      </c>
      <c r="HE18" s="205">
        <v>227</v>
      </c>
      <c r="HF18" s="205">
        <v>1</v>
      </c>
      <c r="HG18" s="205">
        <v>120</v>
      </c>
      <c r="HH18" s="205">
        <v>8</v>
      </c>
      <c r="HI18" s="205">
        <v>98</v>
      </c>
      <c r="HJ18" s="205">
        <v>195</v>
      </c>
      <c r="HK18" s="205">
        <v>3</v>
      </c>
      <c r="HL18" s="205">
        <v>56</v>
      </c>
      <c r="HM18" s="205">
        <v>1</v>
      </c>
      <c r="HN18" s="205">
        <v>135</v>
      </c>
      <c r="HO18" s="205">
        <v>227</v>
      </c>
      <c r="HP18" s="205">
        <v>0</v>
      </c>
      <c r="HQ18" s="205">
        <v>70</v>
      </c>
      <c r="HR18" s="205">
        <v>2</v>
      </c>
      <c r="HS18" s="205">
        <v>155</v>
      </c>
      <c r="HT18" s="205">
        <v>195</v>
      </c>
      <c r="HU18" s="205">
        <v>2</v>
      </c>
      <c r="HV18" s="205">
        <v>96</v>
      </c>
      <c r="HW18" s="205">
        <v>5</v>
      </c>
      <c r="HX18" s="205">
        <v>92</v>
      </c>
      <c r="HY18" s="205">
        <v>227</v>
      </c>
      <c r="HZ18" s="205">
        <v>0</v>
      </c>
      <c r="IA18" s="205">
        <v>110</v>
      </c>
      <c r="IB18" s="205">
        <v>9</v>
      </c>
      <c r="IC18" s="205">
        <v>108</v>
      </c>
      <c r="ID18" s="205">
        <v>432</v>
      </c>
      <c r="IE18" s="205">
        <v>67</v>
      </c>
      <c r="IF18" s="205">
        <v>311</v>
      </c>
      <c r="IG18" s="205">
        <v>41</v>
      </c>
      <c r="IH18" s="205">
        <v>7</v>
      </c>
      <c r="II18" s="205">
        <v>6</v>
      </c>
      <c r="IJ18" s="205">
        <v>432</v>
      </c>
      <c r="IK18" s="205">
        <v>28</v>
      </c>
      <c r="IL18" s="205">
        <v>295</v>
      </c>
      <c r="IM18" s="205">
        <v>86</v>
      </c>
      <c r="IN18" s="205">
        <v>18</v>
      </c>
      <c r="IO18" s="205">
        <v>5</v>
      </c>
      <c r="IP18" s="205">
        <v>432</v>
      </c>
      <c r="IQ18" s="205">
        <v>49</v>
      </c>
      <c r="IR18" s="205">
        <v>278</v>
      </c>
      <c r="IS18" s="205">
        <v>92</v>
      </c>
      <c r="IT18" s="205">
        <v>7</v>
      </c>
      <c r="IU18" s="205">
        <v>6</v>
      </c>
      <c r="IV18" s="205">
        <v>432</v>
      </c>
      <c r="IW18" s="205">
        <v>42</v>
      </c>
      <c r="IX18" s="205">
        <v>288</v>
      </c>
      <c r="IY18" s="205">
        <v>90</v>
      </c>
      <c r="IZ18" s="205">
        <v>9</v>
      </c>
      <c r="JA18" s="205">
        <v>3</v>
      </c>
      <c r="JB18" s="205">
        <v>432</v>
      </c>
      <c r="JC18" s="205">
        <v>131</v>
      </c>
      <c r="JD18" s="205">
        <v>227</v>
      </c>
      <c r="JE18" s="205">
        <v>64</v>
      </c>
      <c r="JF18" s="205">
        <v>6</v>
      </c>
      <c r="JG18" s="205">
        <v>4</v>
      </c>
      <c r="JH18" s="205">
        <v>432</v>
      </c>
      <c r="JI18" s="205">
        <v>162</v>
      </c>
      <c r="JJ18" s="205">
        <v>217</v>
      </c>
      <c r="JK18" s="205">
        <v>33</v>
      </c>
      <c r="JL18" s="205">
        <v>17</v>
      </c>
      <c r="JM18" s="205">
        <v>3</v>
      </c>
      <c r="JN18" s="205">
        <v>432</v>
      </c>
      <c r="JO18" s="205">
        <v>35</v>
      </c>
      <c r="JP18" s="205">
        <v>266</v>
      </c>
      <c r="JQ18" s="205">
        <v>113</v>
      </c>
      <c r="JR18" s="205">
        <v>16</v>
      </c>
      <c r="JS18" s="205">
        <v>2</v>
      </c>
      <c r="JT18" s="205">
        <v>432</v>
      </c>
      <c r="JU18" s="205">
        <v>38</v>
      </c>
      <c r="JV18" s="205">
        <v>288</v>
      </c>
      <c r="JW18" s="205">
        <v>89</v>
      </c>
      <c r="JX18" s="205">
        <v>10</v>
      </c>
      <c r="JY18" s="205">
        <v>7</v>
      </c>
      <c r="JZ18" s="205">
        <v>432</v>
      </c>
      <c r="KA18" s="205">
        <v>65</v>
      </c>
      <c r="KB18" s="205">
        <v>217</v>
      </c>
      <c r="KC18" s="205">
        <v>128</v>
      </c>
      <c r="KD18" s="205">
        <v>18</v>
      </c>
      <c r="KE18" s="205">
        <v>4</v>
      </c>
    </row>
    <row r="19" spans="1:291" ht="15" customHeight="1" x14ac:dyDescent="0.15">
      <c r="A19" s="198"/>
      <c r="B19" s="199"/>
      <c r="C19" s="205"/>
      <c r="D19" s="205"/>
      <c r="E19" s="205"/>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c r="AL19" s="205"/>
      <c r="AM19" s="205"/>
      <c r="AN19" s="205"/>
      <c r="AO19" s="205"/>
      <c r="AP19" s="205"/>
      <c r="AQ19" s="205"/>
      <c r="AR19" s="205"/>
      <c r="AS19" s="205"/>
      <c r="AT19" s="205"/>
      <c r="AU19" s="205"/>
      <c r="AV19" s="205"/>
      <c r="AW19" s="205"/>
      <c r="AX19" s="205"/>
      <c r="AY19" s="205"/>
      <c r="AZ19" s="205"/>
      <c r="BA19" s="205"/>
      <c r="BB19" s="205"/>
      <c r="BC19" s="205"/>
      <c r="BD19" s="205"/>
      <c r="BE19" s="205"/>
      <c r="BF19" s="205"/>
      <c r="BG19" s="205"/>
      <c r="BH19" s="205"/>
      <c r="BI19" s="205"/>
      <c r="BJ19" s="205"/>
      <c r="BK19" s="205"/>
      <c r="BL19" s="205"/>
      <c r="BM19" s="205"/>
      <c r="BN19" s="205"/>
      <c r="BO19" s="205"/>
      <c r="BP19" s="205"/>
      <c r="BQ19" s="205"/>
      <c r="BR19" s="205"/>
      <c r="BS19" s="205"/>
      <c r="BT19" s="205"/>
      <c r="BU19" s="205"/>
      <c r="BV19" s="205"/>
      <c r="BW19" s="205"/>
      <c r="BX19" s="205"/>
      <c r="BY19" s="205"/>
      <c r="BZ19" s="205"/>
      <c r="CA19" s="205"/>
      <c r="CB19" s="205"/>
      <c r="CC19" s="205"/>
      <c r="CD19" s="205"/>
      <c r="CE19" s="205"/>
      <c r="CF19" s="205"/>
      <c r="CG19" s="205"/>
      <c r="CH19" s="205"/>
      <c r="CI19" s="205"/>
      <c r="CJ19" s="205"/>
      <c r="CK19" s="205"/>
      <c r="CL19" s="205"/>
      <c r="CM19" s="205"/>
      <c r="CN19" s="205"/>
      <c r="CO19" s="205"/>
      <c r="CP19" s="205"/>
      <c r="CQ19" s="205"/>
      <c r="CR19" s="205"/>
      <c r="CS19" s="205"/>
      <c r="CT19" s="205"/>
      <c r="CU19" s="205"/>
      <c r="CV19" s="205"/>
      <c r="CW19" s="205"/>
      <c r="CX19" s="205"/>
      <c r="CY19" s="205"/>
      <c r="CZ19" s="205"/>
      <c r="DA19" s="205"/>
      <c r="DB19" s="205"/>
      <c r="DC19" s="205"/>
      <c r="DD19" s="205"/>
      <c r="DE19" s="205"/>
      <c r="DF19" s="205"/>
      <c r="DG19" s="205"/>
      <c r="DH19" s="205"/>
      <c r="DI19" s="205"/>
      <c r="DJ19" s="205"/>
      <c r="DK19" s="205"/>
      <c r="DL19" s="205"/>
      <c r="DM19" s="205"/>
      <c r="DN19" s="205"/>
      <c r="DO19" s="205"/>
      <c r="DP19" s="205"/>
      <c r="DQ19" s="205"/>
      <c r="DR19" s="205"/>
      <c r="DS19" s="205"/>
      <c r="DT19" s="205"/>
      <c r="DU19" s="205"/>
      <c r="DV19" s="205"/>
      <c r="DW19" s="205"/>
      <c r="DX19" s="205"/>
      <c r="DY19" s="205"/>
      <c r="DZ19" s="205"/>
      <c r="EA19" s="205"/>
      <c r="EB19" s="205"/>
      <c r="EC19" s="205"/>
      <c r="ED19" s="205"/>
      <c r="EE19" s="205"/>
      <c r="EF19" s="205"/>
      <c r="EG19" s="205"/>
      <c r="EH19" s="205"/>
      <c r="EI19" s="205"/>
      <c r="EJ19" s="205"/>
      <c r="EK19" s="205"/>
      <c r="EL19" s="205"/>
      <c r="EM19" s="205"/>
      <c r="EN19" s="205"/>
      <c r="EO19" s="205"/>
      <c r="EP19" s="205"/>
      <c r="EQ19" s="205"/>
      <c r="ER19" s="205"/>
      <c r="ES19" s="205"/>
      <c r="ET19" s="205"/>
      <c r="EU19" s="205"/>
      <c r="EV19" s="205"/>
      <c r="EW19" s="205"/>
      <c r="EX19" s="205"/>
      <c r="EY19" s="205"/>
      <c r="EZ19" s="205"/>
      <c r="FA19" s="205"/>
      <c r="FB19" s="205"/>
      <c r="FC19" s="205"/>
      <c r="FD19" s="205"/>
      <c r="FE19" s="205"/>
      <c r="FF19" s="205"/>
      <c r="FG19" s="205"/>
      <c r="FH19" s="205"/>
      <c r="FI19" s="205"/>
      <c r="FJ19" s="205"/>
      <c r="FK19" s="205"/>
      <c r="FL19" s="205"/>
      <c r="FM19" s="205"/>
      <c r="FN19" s="205"/>
      <c r="FO19" s="205"/>
      <c r="FP19" s="205"/>
      <c r="FQ19" s="205"/>
      <c r="FR19" s="205"/>
      <c r="FS19" s="205"/>
      <c r="FT19" s="205"/>
      <c r="FU19" s="205"/>
      <c r="FV19" s="205"/>
      <c r="FW19" s="205"/>
      <c r="FX19" s="205"/>
      <c r="FY19" s="205"/>
      <c r="FZ19" s="205"/>
      <c r="GA19" s="205"/>
      <c r="GB19" s="205"/>
      <c r="GC19" s="205"/>
      <c r="GD19" s="205"/>
      <c r="GE19" s="205"/>
      <c r="GF19" s="205"/>
      <c r="GG19" s="205"/>
      <c r="GH19" s="205"/>
      <c r="GI19" s="205"/>
      <c r="GJ19" s="205"/>
      <c r="GK19" s="205"/>
      <c r="GL19" s="205"/>
      <c r="GM19" s="205"/>
      <c r="GN19" s="205"/>
      <c r="GO19" s="205"/>
      <c r="GP19" s="205"/>
      <c r="GQ19" s="205"/>
      <c r="GR19" s="205"/>
      <c r="GS19" s="205"/>
      <c r="GT19" s="205"/>
      <c r="GU19" s="205"/>
      <c r="GV19" s="205"/>
      <c r="GW19" s="205"/>
      <c r="GX19" s="205"/>
      <c r="GY19" s="205"/>
      <c r="GZ19" s="205"/>
      <c r="HA19" s="205"/>
      <c r="HB19" s="205"/>
      <c r="HC19" s="205"/>
      <c r="HD19" s="205"/>
      <c r="HE19" s="205"/>
      <c r="HF19" s="205"/>
      <c r="HG19" s="205"/>
      <c r="HH19" s="205"/>
      <c r="HI19" s="205"/>
      <c r="HJ19" s="205"/>
      <c r="HK19" s="205"/>
      <c r="HL19" s="205"/>
      <c r="HM19" s="205"/>
      <c r="HN19" s="205"/>
      <c r="HO19" s="205"/>
      <c r="HP19" s="205"/>
      <c r="HQ19" s="205"/>
      <c r="HR19" s="205"/>
      <c r="HS19" s="205"/>
      <c r="HT19" s="205"/>
      <c r="HU19" s="205"/>
      <c r="HV19" s="205"/>
      <c r="HW19" s="205"/>
      <c r="HX19" s="205"/>
      <c r="HY19" s="205"/>
      <c r="HZ19" s="205"/>
      <c r="IA19" s="205"/>
      <c r="IB19" s="205"/>
      <c r="IC19" s="205"/>
      <c r="ID19" s="205"/>
      <c r="IE19" s="205"/>
      <c r="IF19" s="205"/>
      <c r="IG19" s="205"/>
      <c r="IH19" s="205"/>
      <c r="II19" s="205"/>
      <c r="IJ19" s="205"/>
      <c r="IK19" s="205"/>
      <c r="IL19" s="205"/>
      <c r="IM19" s="205"/>
      <c r="IN19" s="205"/>
      <c r="IO19" s="205"/>
      <c r="IP19" s="205"/>
      <c r="IQ19" s="205"/>
      <c r="IR19" s="205"/>
      <c r="IS19" s="205"/>
      <c r="IT19" s="205"/>
      <c r="IU19" s="205"/>
      <c r="IV19" s="205"/>
      <c r="IW19" s="205"/>
      <c r="IX19" s="205"/>
      <c r="IY19" s="205"/>
      <c r="IZ19" s="205"/>
      <c r="JA19" s="205"/>
      <c r="JB19" s="205"/>
      <c r="JC19" s="205"/>
      <c r="JD19" s="205"/>
      <c r="JE19" s="205"/>
      <c r="JF19" s="205"/>
      <c r="JG19" s="205"/>
      <c r="JH19" s="205"/>
      <c r="JI19" s="205"/>
      <c r="JJ19" s="205"/>
      <c r="JK19" s="205"/>
      <c r="JL19" s="205"/>
      <c r="JM19" s="205"/>
      <c r="JN19" s="205"/>
      <c r="JO19" s="205"/>
      <c r="JP19" s="205"/>
      <c r="JQ19" s="205"/>
      <c r="JR19" s="205"/>
      <c r="JS19" s="205"/>
      <c r="JT19" s="205"/>
      <c r="JU19" s="205"/>
      <c r="JV19" s="205"/>
      <c r="JW19" s="205"/>
      <c r="JX19" s="205"/>
      <c r="JY19" s="205"/>
      <c r="JZ19" s="205"/>
      <c r="KA19" s="205"/>
      <c r="KB19" s="205"/>
      <c r="KC19" s="205"/>
      <c r="KD19" s="205"/>
      <c r="KE19" s="205"/>
    </row>
    <row r="20" spans="1:291" ht="15" customHeight="1" x14ac:dyDescent="0.15">
      <c r="A20" s="200" t="s">
        <v>616</v>
      </c>
      <c r="B20" s="210" t="s">
        <v>617</v>
      </c>
      <c r="C20" s="205">
        <v>19</v>
      </c>
      <c r="D20" s="205">
        <v>14</v>
      </c>
      <c r="E20" s="205">
        <v>4</v>
      </c>
      <c r="F20" s="205">
        <v>1</v>
      </c>
      <c r="G20" s="205">
        <v>19</v>
      </c>
      <c r="H20" s="205">
        <v>14</v>
      </c>
      <c r="I20" s="205">
        <v>0</v>
      </c>
      <c r="J20" s="205">
        <v>0</v>
      </c>
      <c r="K20" s="205">
        <v>1</v>
      </c>
      <c r="L20" s="205">
        <v>0</v>
      </c>
      <c r="M20" s="205">
        <v>3</v>
      </c>
      <c r="N20" s="205">
        <v>1</v>
      </c>
      <c r="O20" s="205">
        <v>19</v>
      </c>
      <c r="P20" s="205">
        <v>8</v>
      </c>
      <c r="Q20" s="205">
        <v>8</v>
      </c>
      <c r="R20" s="205">
        <v>3</v>
      </c>
      <c r="S20" s="205">
        <v>0</v>
      </c>
      <c r="T20" s="205">
        <v>19</v>
      </c>
      <c r="U20" s="205">
        <v>11</v>
      </c>
      <c r="V20" s="205">
        <v>3</v>
      </c>
      <c r="W20" s="205">
        <v>2</v>
      </c>
      <c r="X20" s="205">
        <v>3</v>
      </c>
      <c r="Y20" s="205">
        <v>0</v>
      </c>
      <c r="Z20" s="205">
        <v>0</v>
      </c>
      <c r="AA20" s="205">
        <v>19</v>
      </c>
      <c r="AB20" s="205">
        <v>7</v>
      </c>
      <c r="AC20" s="205">
        <v>12</v>
      </c>
      <c r="AD20" s="205">
        <v>0</v>
      </c>
      <c r="AE20" s="205">
        <v>19</v>
      </c>
      <c r="AF20" s="205">
        <v>4</v>
      </c>
      <c r="AG20" s="205">
        <v>7</v>
      </c>
      <c r="AH20" s="205">
        <v>0</v>
      </c>
      <c r="AI20" s="205">
        <v>2</v>
      </c>
      <c r="AJ20" s="205">
        <v>3</v>
      </c>
      <c r="AK20" s="205">
        <v>0</v>
      </c>
      <c r="AL20" s="205">
        <v>1</v>
      </c>
      <c r="AM20" s="205">
        <v>3</v>
      </c>
      <c r="AN20" s="205">
        <v>2</v>
      </c>
      <c r="AO20" s="205">
        <v>19</v>
      </c>
      <c r="AP20" s="205">
        <v>10</v>
      </c>
      <c r="AQ20" s="205">
        <v>8</v>
      </c>
      <c r="AR20" s="205">
        <v>5</v>
      </c>
      <c r="AS20" s="205">
        <v>2</v>
      </c>
      <c r="AT20" s="205">
        <v>12</v>
      </c>
      <c r="AU20" s="205">
        <v>4</v>
      </c>
      <c r="AV20" s="205">
        <v>5</v>
      </c>
      <c r="AW20" s="205">
        <v>6</v>
      </c>
      <c r="AX20" s="205">
        <v>2</v>
      </c>
      <c r="AY20" s="205">
        <v>0</v>
      </c>
      <c r="AZ20" s="205">
        <v>14</v>
      </c>
      <c r="BA20" s="205">
        <v>3</v>
      </c>
      <c r="BB20" s="205">
        <v>10</v>
      </c>
      <c r="BC20" s="205">
        <v>1</v>
      </c>
      <c r="BD20" s="205">
        <v>0</v>
      </c>
      <c r="BE20" s="205">
        <v>0</v>
      </c>
      <c r="BF20" s="205">
        <v>0</v>
      </c>
      <c r="BG20" s="205">
        <v>4</v>
      </c>
      <c r="BH20" s="205">
        <v>2</v>
      </c>
      <c r="BI20" s="205">
        <v>1</v>
      </c>
      <c r="BJ20" s="205">
        <v>0</v>
      </c>
      <c r="BK20" s="205">
        <v>0</v>
      </c>
      <c r="BL20" s="205">
        <v>0</v>
      </c>
      <c r="BM20" s="205">
        <v>1</v>
      </c>
      <c r="BN20" s="205">
        <v>14</v>
      </c>
      <c r="BO20" s="205">
        <v>5</v>
      </c>
      <c r="BP20" s="205">
        <v>8</v>
      </c>
      <c r="BQ20" s="205">
        <v>1</v>
      </c>
      <c r="BR20" s="205">
        <v>0</v>
      </c>
      <c r="BS20" s="205">
        <v>0</v>
      </c>
      <c r="BT20" s="205">
        <v>0</v>
      </c>
      <c r="BU20" s="205">
        <v>4</v>
      </c>
      <c r="BV20" s="205">
        <v>1</v>
      </c>
      <c r="BW20" s="205">
        <v>2</v>
      </c>
      <c r="BX20" s="205">
        <v>0</v>
      </c>
      <c r="BY20" s="205">
        <v>0</v>
      </c>
      <c r="BZ20" s="205">
        <v>0</v>
      </c>
      <c r="CA20" s="205">
        <v>1</v>
      </c>
      <c r="CB20" s="205">
        <v>14</v>
      </c>
      <c r="CC20" s="205">
        <v>0</v>
      </c>
      <c r="CD20" s="205">
        <v>7</v>
      </c>
      <c r="CE20" s="205">
        <v>4</v>
      </c>
      <c r="CF20" s="205">
        <v>2</v>
      </c>
      <c r="CG20" s="205">
        <v>1</v>
      </c>
      <c r="CH20" s="205">
        <v>0</v>
      </c>
      <c r="CI20" s="205">
        <v>4</v>
      </c>
      <c r="CJ20" s="205">
        <v>1</v>
      </c>
      <c r="CK20" s="205">
        <v>1</v>
      </c>
      <c r="CL20" s="205">
        <v>1</v>
      </c>
      <c r="CM20" s="205">
        <v>0</v>
      </c>
      <c r="CN20" s="205">
        <v>0</v>
      </c>
      <c r="CO20" s="205">
        <v>1</v>
      </c>
      <c r="CP20" s="205">
        <v>14</v>
      </c>
      <c r="CQ20" s="205">
        <v>1</v>
      </c>
      <c r="CR20" s="205">
        <v>10</v>
      </c>
      <c r="CS20" s="205">
        <v>1</v>
      </c>
      <c r="CT20" s="205">
        <v>1</v>
      </c>
      <c r="CU20" s="205">
        <v>0</v>
      </c>
      <c r="CV20" s="205">
        <v>1</v>
      </c>
      <c r="CW20" s="205">
        <v>4</v>
      </c>
      <c r="CX20" s="205">
        <v>1</v>
      </c>
      <c r="CY20" s="205">
        <v>2</v>
      </c>
      <c r="CZ20" s="205">
        <v>0</v>
      </c>
      <c r="DA20" s="205">
        <v>0</v>
      </c>
      <c r="DB20" s="205">
        <v>0</v>
      </c>
      <c r="DC20" s="205">
        <v>1</v>
      </c>
      <c r="DD20" s="205">
        <v>14</v>
      </c>
      <c r="DE20" s="205">
        <v>8</v>
      </c>
      <c r="DF20" s="205">
        <v>5</v>
      </c>
      <c r="DG20" s="205">
        <v>1</v>
      </c>
      <c r="DH20" s="205">
        <v>0</v>
      </c>
      <c r="DI20" s="205">
        <v>0</v>
      </c>
      <c r="DJ20" s="205">
        <v>0</v>
      </c>
      <c r="DK20" s="205">
        <v>4</v>
      </c>
      <c r="DL20" s="205">
        <v>1</v>
      </c>
      <c r="DM20" s="205">
        <v>2</v>
      </c>
      <c r="DN20" s="205">
        <v>0</v>
      </c>
      <c r="DO20" s="205">
        <v>0</v>
      </c>
      <c r="DP20" s="205">
        <v>0</v>
      </c>
      <c r="DQ20" s="205">
        <v>1</v>
      </c>
      <c r="DR20" s="205">
        <v>14</v>
      </c>
      <c r="DS20" s="205">
        <v>5</v>
      </c>
      <c r="DT20" s="205">
        <v>7</v>
      </c>
      <c r="DU20" s="205">
        <v>0</v>
      </c>
      <c r="DV20" s="205">
        <v>0</v>
      </c>
      <c r="DW20" s="205">
        <v>1</v>
      </c>
      <c r="DX20" s="205">
        <v>1</v>
      </c>
      <c r="DY20" s="205">
        <v>4</v>
      </c>
      <c r="DZ20" s="205">
        <v>2</v>
      </c>
      <c r="EA20" s="205">
        <v>1</v>
      </c>
      <c r="EB20" s="205">
        <v>0</v>
      </c>
      <c r="EC20" s="205">
        <v>0</v>
      </c>
      <c r="ED20" s="205">
        <v>0</v>
      </c>
      <c r="EE20" s="205">
        <v>1</v>
      </c>
      <c r="EF20" s="205">
        <v>14</v>
      </c>
      <c r="EG20" s="205">
        <v>8</v>
      </c>
      <c r="EH20" s="205">
        <v>6</v>
      </c>
      <c r="EI20" s="205">
        <v>0</v>
      </c>
      <c r="EJ20" s="205">
        <v>4</v>
      </c>
      <c r="EK20" s="205">
        <v>3</v>
      </c>
      <c r="EL20" s="205">
        <v>1</v>
      </c>
      <c r="EM20" s="205">
        <v>0</v>
      </c>
      <c r="EN20" s="205">
        <v>14</v>
      </c>
      <c r="EO20" s="205">
        <v>14</v>
      </c>
      <c r="EP20" s="205">
        <v>0</v>
      </c>
      <c r="EQ20" s="205">
        <v>0</v>
      </c>
      <c r="ER20" s="205">
        <v>4</v>
      </c>
      <c r="ES20" s="205">
        <v>2</v>
      </c>
      <c r="ET20" s="205">
        <v>2</v>
      </c>
      <c r="EU20" s="205">
        <v>0</v>
      </c>
      <c r="EV20" s="205">
        <v>14</v>
      </c>
      <c r="EW20" s="205">
        <v>5</v>
      </c>
      <c r="EX20" s="205">
        <v>8</v>
      </c>
      <c r="EY20" s="205">
        <v>1</v>
      </c>
      <c r="EZ20" s="205">
        <v>4</v>
      </c>
      <c r="FA20" s="205">
        <v>4</v>
      </c>
      <c r="FB20" s="205">
        <v>0</v>
      </c>
      <c r="FC20" s="205">
        <v>0</v>
      </c>
      <c r="FD20" s="205">
        <v>19</v>
      </c>
      <c r="FE20" s="205">
        <v>4</v>
      </c>
      <c r="FF20" s="205">
        <v>10</v>
      </c>
      <c r="FG20" s="205">
        <v>5</v>
      </c>
      <c r="FH20" s="205">
        <v>19</v>
      </c>
      <c r="FI20" s="205">
        <v>9</v>
      </c>
      <c r="FJ20" s="205">
        <v>2</v>
      </c>
      <c r="FK20" s="205">
        <v>8</v>
      </c>
      <c r="FL20" s="205">
        <v>19</v>
      </c>
      <c r="FM20" s="205">
        <v>2</v>
      </c>
      <c r="FN20" s="205">
        <v>9</v>
      </c>
      <c r="FO20" s="205">
        <v>8</v>
      </c>
      <c r="FP20" s="205">
        <v>19</v>
      </c>
      <c r="FQ20" s="205">
        <v>2</v>
      </c>
      <c r="FR20" s="205">
        <v>7</v>
      </c>
      <c r="FS20" s="205">
        <v>10</v>
      </c>
      <c r="FT20" s="205">
        <v>19</v>
      </c>
      <c r="FU20" s="205">
        <v>5</v>
      </c>
      <c r="FV20" s="205">
        <v>7</v>
      </c>
      <c r="FW20" s="205">
        <v>7</v>
      </c>
      <c r="FX20" s="205">
        <v>19</v>
      </c>
      <c r="FY20" s="205">
        <v>9</v>
      </c>
      <c r="FZ20" s="205">
        <v>3</v>
      </c>
      <c r="GA20" s="205">
        <v>7</v>
      </c>
      <c r="GB20" s="205">
        <v>7</v>
      </c>
      <c r="GC20" s="205">
        <v>7</v>
      </c>
      <c r="GD20" s="205">
        <v>0</v>
      </c>
      <c r="GE20" s="205">
        <v>0</v>
      </c>
      <c r="GF20" s="205">
        <v>1</v>
      </c>
      <c r="GG20" s="205">
        <v>1</v>
      </c>
      <c r="GH20" s="205">
        <v>0</v>
      </c>
      <c r="GI20" s="205">
        <v>0</v>
      </c>
      <c r="GJ20" s="205">
        <v>2</v>
      </c>
      <c r="GK20" s="205">
        <v>2</v>
      </c>
      <c r="GL20" s="205">
        <v>0</v>
      </c>
      <c r="GM20" s="205">
        <v>0</v>
      </c>
      <c r="GN20" s="205">
        <v>0</v>
      </c>
      <c r="GO20" s="205">
        <v>0</v>
      </c>
      <c r="GP20" s="205">
        <v>0</v>
      </c>
      <c r="GQ20" s="205">
        <v>0</v>
      </c>
      <c r="GR20" s="205">
        <v>5</v>
      </c>
      <c r="GS20" s="205">
        <v>5</v>
      </c>
      <c r="GT20" s="205">
        <v>0</v>
      </c>
      <c r="GU20" s="205">
        <v>0</v>
      </c>
      <c r="GV20" s="205">
        <v>3</v>
      </c>
      <c r="GW20" s="205">
        <v>2</v>
      </c>
      <c r="GX20" s="205">
        <v>0</v>
      </c>
      <c r="GY20" s="205">
        <v>1</v>
      </c>
      <c r="GZ20" s="205">
        <v>14</v>
      </c>
      <c r="HA20" s="205">
        <v>0</v>
      </c>
      <c r="HB20" s="205">
        <v>7</v>
      </c>
      <c r="HC20" s="205">
        <v>0</v>
      </c>
      <c r="HD20" s="205">
        <v>7</v>
      </c>
      <c r="HE20" s="205">
        <v>4</v>
      </c>
      <c r="HF20" s="205">
        <v>0</v>
      </c>
      <c r="HG20" s="205">
        <v>0</v>
      </c>
      <c r="HH20" s="205">
        <v>0</v>
      </c>
      <c r="HI20" s="205">
        <v>4</v>
      </c>
      <c r="HJ20" s="205">
        <v>14</v>
      </c>
      <c r="HK20" s="205">
        <v>0</v>
      </c>
      <c r="HL20" s="205">
        <v>5</v>
      </c>
      <c r="HM20" s="205">
        <v>0</v>
      </c>
      <c r="HN20" s="205">
        <v>9</v>
      </c>
      <c r="HO20" s="205">
        <v>4</v>
      </c>
      <c r="HP20" s="205">
        <v>0</v>
      </c>
      <c r="HQ20" s="205">
        <v>0</v>
      </c>
      <c r="HR20" s="205">
        <v>0</v>
      </c>
      <c r="HS20" s="205">
        <v>4</v>
      </c>
      <c r="HT20" s="205">
        <v>14</v>
      </c>
      <c r="HU20" s="205">
        <v>0</v>
      </c>
      <c r="HV20" s="205">
        <v>5</v>
      </c>
      <c r="HW20" s="205">
        <v>0</v>
      </c>
      <c r="HX20" s="205">
        <v>9</v>
      </c>
      <c r="HY20" s="205">
        <v>4</v>
      </c>
      <c r="HZ20" s="205">
        <v>0</v>
      </c>
      <c r="IA20" s="205">
        <v>1</v>
      </c>
      <c r="IB20" s="205">
        <v>0</v>
      </c>
      <c r="IC20" s="205">
        <v>3</v>
      </c>
      <c r="ID20" s="205">
        <v>19</v>
      </c>
      <c r="IE20" s="205">
        <v>2</v>
      </c>
      <c r="IF20" s="205">
        <v>16</v>
      </c>
      <c r="IG20" s="205">
        <v>1</v>
      </c>
      <c r="IH20" s="205">
        <v>0</v>
      </c>
      <c r="II20" s="205">
        <v>0</v>
      </c>
      <c r="IJ20" s="205">
        <v>19</v>
      </c>
      <c r="IK20" s="205">
        <v>3</v>
      </c>
      <c r="IL20" s="205">
        <v>15</v>
      </c>
      <c r="IM20" s="205">
        <v>1</v>
      </c>
      <c r="IN20" s="205">
        <v>0</v>
      </c>
      <c r="IO20" s="205">
        <v>0</v>
      </c>
      <c r="IP20" s="205">
        <v>19</v>
      </c>
      <c r="IQ20" s="205">
        <v>4</v>
      </c>
      <c r="IR20" s="205">
        <v>15</v>
      </c>
      <c r="IS20" s="205">
        <v>0</v>
      </c>
      <c r="IT20" s="205">
        <v>0</v>
      </c>
      <c r="IU20" s="205">
        <v>0</v>
      </c>
      <c r="IV20" s="205">
        <v>19</v>
      </c>
      <c r="IW20" s="205">
        <v>3</v>
      </c>
      <c r="IX20" s="205">
        <v>15</v>
      </c>
      <c r="IY20" s="205">
        <v>1</v>
      </c>
      <c r="IZ20" s="205">
        <v>0</v>
      </c>
      <c r="JA20" s="205">
        <v>0</v>
      </c>
      <c r="JB20" s="205">
        <v>19</v>
      </c>
      <c r="JC20" s="205">
        <v>4</v>
      </c>
      <c r="JD20" s="205">
        <v>13</v>
      </c>
      <c r="JE20" s="205">
        <v>1</v>
      </c>
      <c r="JF20" s="205">
        <v>1</v>
      </c>
      <c r="JG20" s="205">
        <v>0</v>
      </c>
      <c r="JH20" s="205">
        <v>19</v>
      </c>
      <c r="JI20" s="205">
        <v>7</v>
      </c>
      <c r="JJ20" s="205">
        <v>10</v>
      </c>
      <c r="JK20" s="205">
        <v>1</v>
      </c>
      <c r="JL20" s="205">
        <v>1</v>
      </c>
      <c r="JM20" s="205">
        <v>0</v>
      </c>
      <c r="JN20" s="205">
        <v>19</v>
      </c>
      <c r="JO20" s="205">
        <v>2</v>
      </c>
      <c r="JP20" s="205">
        <v>10</v>
      </c>
      <c r="JQ20" s="205">
        <v>5</v>
      </c>
      <c r="JR20" s="205">
        <v>2</v>
      </c>
      <c r="JS20" s="205">
        <v>0</v>
      </c>
      <c r="JT20" s="205">
        <v>19</v>
      </c>
      <c r="JU20" s="205">
        <v>1</v>
      </c>
      <c r="JV20" s="205">
        <v>15</v>
      </c>
      <c r="JW20" s="205">
        <v>1</v>
      </c>
      <c r="JX20" s="205">
        <v>2</v>
      </c>
      <c r="JY20" s="205">
        <v>0</v>
      </c>
      <c r="JZ20" s="205">
        <v>19</v>
      </c>
      <c r="KA20" s="205">
        <v>5</v>
      </c>
      <c r="KB20" s="205">
        <v>9</v>
      </c>
      <c r="KC20" s="205">
        <v>4</v>
      </c>
      <c r="KD20" s="205">
        <v>1</v>
      </c>
      <c r="KE20" s="205">
        <v>0</v>
      </c>
    </row>
    <row r="21" spans="1:291" ht="15" customHeight="1" x14ac:dyDescent="0.15">
      <c r="A21" s="202" t="s">
        <v>419</v>
      </c>
      <c r="B21" s="206" t="s">
        <v>618</v>
      </c>
      <c r="C21" s="205">
        <v>18</v>
      </c>
      <c r="D21" s="205">
        <v>13</v>
      </c>
      <c r="E21" s="205">
        <v>4</v>
      </c>
      <c r="F21" s="205">
        <v>1</v>
      </c>
      <c r="G21" s="205">
        <v>18</v>
      </c>
      <c r="H21" s="205">
        <v>11</v>
      </c>
      <c r="I21" s="205">
        <v>5</v>
      </c>
      <c r="J21" s="205">
        <v>0</v>
      </c>
      <c r="K21" s="205">
        <v>0</v>
      </c>
      <c r="L21" s="205">
        <v>0</v>
      </c>
      <c r="M21" s="205">
        <v>1</v>
      </c>
      <c r="N21" s="205">
        <v>1</v>
      </c>
      <c r="O21" s="205">
        <v>18</v>
      </c>
      <c r="P21" s="205">
        <v>9</v>
      </c>
      <c r="Q21" s="205">
        <v>5</v>
      </c>
      <c r="R21" s="205">
        <v>3</v>
      </c>
      <c r="S21" s="205">
        <v>1</v>
      </c>
      <c r="T21" s="205">
        <v>18</v>
      </c>
      <c r="U21" s="205">
        <v>16</v>
      </c>
      <c r="V21" s="205">
        <v>2</v>
      </c>
      <c r="W21" s="205">
        <v>0</v>
      </c>
      <c r="X21" s="205">
        <v>0</v>
      </c>
      <c r="Y21" s="205">
        <v>0</v>
      </c>
      <c r="Z21" s="205">
        <v>0</v>
      </c>
      <c r="AA21" s="205">
        <v>18</v>
      </c>
      <c r="AB21" s="205">
        <v>10</v>
      </c>
      <c r="AC21" s="205">
        <v>5</v>
      </c>
      <c r="AD21" s="205">
        <v>3</v>
      </c>
      <c r="AE21" s="205">
        <v>18</v>
      </c>
      <c r="AF21" s="205">
        <v>1</v>
      </c>
      <c r="AG21" s="205">
        <v>7</v>
      </c>
      <c r="AH21" s="205">
        <v>1</v>
      </c>
      <c r="AI21" s="205">
        <v>0</v>
      </c>
      <c r="AJ21" s="205">
        <v>4</v>
      </c>
      <c r="AK21" s="205">
        <v>2</v>
      </c>
      <c r="AL21" s="205">
        <v>0</v>
      </c>
      <c r="AM21" s="205">
        <v>3</v>
      </c>
      <c r="AN21" s="205">
        <v>1</v>
      </c>
      <c r="AO21" s="205">
        <v>18</v>
      </c>
      <c r="AP21" s="205">
        <v>5</v>
      </c>
      <c r="AQ21" s="205">
        <v>8</v>
      </c>
      <c r="AR21" s="205">
        <v>5</v>
      </c>
      <c r="AS21" s="205">
        <v>5</v>
      </c>
      <c r="AT21" s="205">
        <v>11</v>
      </c>
      <c r="AU21" s="205">
        <v>6</v>
      </c>
      <c r="AV21" s="205">
        <v>6</v>
      </c>
      <c r="AW21" s="205">
        <v>2</v>
      </c>
      <c r="AX21" s="205">
        <v>0</v>
      </c>
      <c r="AY21" s="205">
        <v>2</v>
      </c>
      <c r="AZ21" s="205">
        <v>13</v>
      </c>
      <c r="BA21" s="205">
        <v>1</v>
      </c>
      <c r="BB21" s="205">
        <v>11</v>
      </c>
      <c r="BC21" s="205">
        <v>1</v>
      </c>
      <c r="BD21" s="205">
        <v>0</v>
      </c>
      <c r="BE21" s="205">
        <v>0</v>
      </c>
      <c r="BF21" s="205">
        <v>0</v>
      </c>
      <c r="BG21" s="205">
        <v>4</v>
      </c>
      <c r="BH21" s="205">
        <v>1</v>
      </c>
      <c r="BI21" s="205">
        <v>3</v>
      </c>
      <c r="BJ21" s="205">
        <v>0</v>
      </c>
      <c r="BK21" s="205">
        <v>0</v>
      </c>
      <c r="BL21" s="205">
        <v>0</v>
      </c>
      <c r="BM21" s="205">
        <v>0</v>
      </c>
      <c r="BN21" s="205">
        <v>13</v>
      </c>
      <c r="BO21" s="205">
        <v>2</v>
      </c>
      <c r="BP21" s="205">
        <v>9</v>
      </c>
      <c r="BQ21" s="205">
        <v>1</v>
      </c>
      <c r="BR21" s="205">
        <v>0</v>
      </c>
      <c r="BS21" s="205">
        <v>1</v>
      </c>
      <c r="BT21" s="205">
        <v>0</v>
      </c>
      <c r="BU21" s="205">
        <v>4</v>
      </c>
      <c r="BV21" s="205">
        <v>1</v>
      </c>
      <c r="BW21" s="205">
        <v>3</v>
      </c>
      <c r="BX21" s="205">
        <v>0</v>
      </c>
      <c r="BY21" s="205">
        <v>0</v>
      </c>
      <c r="BZ21" s="205">
        <v>0</v>
      </c>
      <c r="CA21" s="205">
        <v>0</v>
      </c>
      <c r="CB21" s="205">
        <v>13</v>
      </c>
      <c r="CC21" s="205">
        <v>0</v>
      </c>
      <c r="CD21" s="205">
        <v>6</v>
      </c>
      <c r="CE21" s="205">
        <v>4</v>
      </c>
      <c r="CF21" s="205">
        <v>1</v>
      </c>
      <c r="CG21" s="205">
        <v>2</v>
      </c>
      <c r="CH21" s="205">
        <v>0</v>
      </c>
      <c r="CI21" s="205">
        <v>4</v>
      </c>
      <c r="CJ21" s="205">
        <v>1</v>
      </c>
      <c r="CK21" s="205">
        <v>3</v>
      </c>
      <c r="CL21" s="205">
        <v>0</v>
      </c>
      <c r="CM21" s="205">
        <v>0</v>
      </c>
      <c r="CN21" s="205">
        <v>0</v>
      </c>
      <c r="CO21" s="205">
        <v>0</v>
      </c>
      <c r="CP21" s="205">
        <v>13</v>
      </c>
      <c r="CQ21" s="205">
        <v>0</v>
      </c>
      <c r="CR21" s="205">
        <v>9</v>
      </c>
      <c r="CS21" s="205">
        <v>2</v>
      </c>
      <c r="CT21" s="205">
        <v>1</v>
      </c>
      <c r="CU21" s="205">
        <v>1</v>
      </c>
      <c r="CV21" s="205">
        <v>0</v>
      </c>
      <c r="CW21" s="205">
        <v>4</v>
      </c>
      <c r="CX21" s="205">
        <v>1</v>
      </c>
      <c r="CY21" s="205">
        <v>3</v>
      </c>
      <c r="CZ21" s="205">
        <v>0</v>
      </c>
      <c r="DA21" s="205">
        <v>0</v>
      </c>
      <c r="DB21" s="205">
        <v>0</v>
      </c>
      <c r="DC21" s="205">
        <v>0</v>
      </c>
      <c r="DD21" s="205">
        <v>13</v>
      </c>
      <c r="DE21" s="205">
        <v>4</v>
      </c>
      <c r="DF21" s="205">
        <v>9</v>
      </c>
      <c r="DG21" s="205">
        <v>0</v>
      </c>
      <c r="DH21" s="205">
        <v>0</v>
      </c>
      <c r="DI21" s="205">
        <v>0</v>
      </c>
      <c r="DJ21" s="205">
        <v>0</v>
      </c>
      <c r="DK21" s="205">
        <v>4</v>
      </c>
      <c r="DL21" s="205">
        <v>1</v>
      </c>
      <c r="DM21" s="205">
        <v>3</v>
      </c>
      <c r="DN21" s="205">
        <v>0</v>
      </c>
      <c r="DO21" s="205">
        <v>0</v>
      </c>
      <c r="DP21" s="205">
        <v>0</v>
      </c>
      <c r="DQ21" s="205">
        <v>0</v>
      </c>
      <c r="DR21" s="205">
        <v>13</v>
      </c>
      <c r="DS21" s="205">
        <v>1</v>
      </c>
      <c r="DT21" s="205">
        <v>9</v>
      </c>
      <c r="DU21" s="205">
        <v>1</v>
      </c>
      <c r="DV21" s="205">
        <v>0</v>
      </c>
      <c r="DW21" s="205">
        <v>2</v>
      </c>
      <c r="DX21" s="205">
        <v>0</v>
      </c>
      <c r="DY21" s="205">
        <v>4</v>
      </c>
      <c r="DZ21" s="205">
        <v>1</v>
      </c>
      <c r="EA21" s="205">
        <v>3</v>
      </c>
      <c r="EB21" s="205">
        <v>0</v>
      </c>
      <c r="EC21" s="205">
        <v>0</v>
      </c>
      <c r="ED21" s="205">
        <v>0</v>
      </c>
      <c r="EE21" s="205">
        <v>0</v>
      </c>
      <c r="EF21" s="205">
        <v>13</v>
      </c>
      <c r="EG21" s="205">
        <v>7</v>
      </c>
      <c r="EH21" s="205">
        <v>5</v>
      </c>
      <c r="EI21" s="205">
        <v>1</v>
      </c>
      <c r="EJ21" s="205">
        <v>4</v>
      </c>
      <c r="EK21" s="205">
        <v>4</v>
      </c>
      <c r="EL21" s="205">
        <v>0</v>
      </c>
      <c r="EM21" s="205">
        <v>0</v>
      </c>
      <c r="EN21" s="205">
        <v>13</v>
      </c>
      <c r="EO21" s="205">
        <v>11</v>
      </c>
      <c r="EP21" s="205">
        <v>1</v>
      </c>
      <c r="EQ21" s="205">
        <v>1</v>
      </c>
      <c r="ER21" s="205">
        <v>4</v>
      </c>
      <c r="ES21" s="205">
        <v>4</v>
      </c>
      <c r="ET21" s="205">
        <v>0</v>
      </c>
      <c r="EU21" s="205">
        <v>0</v>
      </c>
      <c r="EV21" s="205">
        <v>13</v>
      </c>
      <c r="EW21" s="205">
        <v>9</v>
      </c>
      <c r="EX21" s="205">
        <v>3</v>
      </c>
      <c r="EY21" s="205">
        <v>1</v>
      </c>
      <c r="EZ21" s="205">
        <v>4</v>
      </c>
      <c r="FA21" s="205">
        <v>4</v>
      </c>
      <c r="FB21" s="205">
        <v>0</v>
      </c>
      <c r="FC21" s="205">
        <v>0</v>
      </c>
      <c r="FD21" s="205">
        <v>18</v>
      </c>
      <c r="FE21" s="205">
        <v>8</v>
      </c>
      <c r="FF21" s="205">
        <v>7</v>
      </c>
      <c r="FG21" s="205">
        <v>3</v>
      </c>
      <c r="FH21" s="205">
        <v>18</v>
      </c>
      <c r="FI21" s="205">
        <v>9</v>
      </c>
      <c r="FJ21" s="205">
        <v>5</v>
      </c>
      <c r="FK21" s="205">
        <v>4</v>
      </c>
      <c r="FL21" s="205">
        <v>18</v>
      </c>
      <c r="FM21" s="205">
        <v>1</v>
      </c>
      <c r="FN21" s="205">
        <v>13</v>
      </c>
      <c r="FO21" s="205">
        <v>4</v>
      </c>
      <c r="FP21" s="205">
        <v>18</v>
      </c>
      <c r="FQ21" s="205">
        <v>0</v>
      </c>
      <c r="FR21" s="205">
        <v>13</v>
      </c>
      <c r="FS21" s="205">
        <v>5</v>
      </c>
      <c r="FT21" s="205">
        <v>18</v>
      </c>
      <c r="FU21" s="205">
        <v>6</v>
      </c>
      <c r="FV21" s="205">
        <v>7</v>
      </c>
      <c r="FW21" s="205">
        <v>5</v>
      </c>
      <c r="FX21" s="205">
        <v>18</v>
      </c>
      <c r="FY21" s="205">
        <v>7</v>
      </c>
      <c r="FZ21" s="205">
        <v>6</v>
      </c>
      <c r="GA21" s="205">
        <v>5</v>
      </c>
      <c r="GB21" s="205">
        <v>5</v>
      </c>
      <c r="GC21" s="205">
        <v>5</v>
      </c>
      <c r="GD21" s="205">
        <v>0</v>
      </c>
      <c r="GE21" s="205">
        <v>0</v>
      </c>
      <c r="GF21" s="205">
        <v>3</v>
      </c>
      <c r="GG21" s="205">
        <v>2</v>
      </c>
      <c r="GH21" s="205">
        <v>1</v>
      </c>
      <c r="GI21" s="205">
        <v>0</v>
      </c>
      <c r="GJ21" s="205">
        <v>0</v>
      </c>
      <c r="GK21" s="205">
        <v>0</v>
      </c>
      <c r="GL21" s="205">
        <v>0</v>
      </c>
      <c r="GM21" s="205">
        <v>0</v>
      </c>
      <c r="GN21" s="205">
        <v>0</v>
      </c>
      <c r="GO21" s="205">
        <v>0</v>
      </c>
      <c r="GP21" s="205">
        <v>0</v>
      </c>
      <c r="GQ21" s="205">
        <v>0</v>
      </c>
      <c r="GR21" s="205">
        <v>4</v>
      </c>
      <c r="GS21" s="205">
        <v>4</v>
      </c>
      <c r="GT21" s="205">
        <v>0</v>
      </c>
      <c r="GU21" s="205">
        <v>0</v>
      </c>
      <c r="GV21" s="205">
        <v>2</v>
      </c>
      <c r="GW21" s="205">
        <v>2</v>
      </c>
      <c r="GX21" s="205">
        <v>0</v>
      </c>
      <c r="GY21" s="205">
        <v>0</v>
      </c>
      <c r="GZ21" s="205">
        <v>13</v>
      </c>
      <c r="HA21" s="205">
        <v>1</v>
      </c>
      <c r="HB21" s="205">
        <v>7</v>
      </c>
      <c r="HC21" s="205">
        <v>0</v>
      </c>
      <c r="HD21" s="205">
        <v>5</v>
      </c>
      <c r="HE21" s="205">
        <v>4</v>
      </c>
      <c r="HF21" s="205">
        <v>0</v>
      </c>
      <c r="HG21" s="205">
        <v>1</v>
      </c>
      <c r="HH21" s="205">
        <v>0</v>
      </c>
      <c r="HI21" s="205">
        <v>3</v>
      </c>
      <c r="HJ21" s="205">
        <v>13</v>
      </c>
      <c r="HK21" s="205">
        <v>1</v>
      </c>
      <c r="HL21" s="205">
        <v>4</v>
      </c>
      <c r="HM21" s="205">
        <v>1</v>
      </c>
      <c r="HN21" s="205">
        <v>7</v>
      </c>
      <c r="HO21" s="205">
        <v>4</v>
      </c>
      <c r="HP21" s="205">
        <v>0</v>
      </c>
      <c r="HQ21" s="205">
        <v>3</v>
      </c>
      <c r="HR21" s="205">
        <v>0</v>
      </c>
      <c r="HS21" s="205">
        <v>1</v>
      </c>
      <c r="HT21" s="205">
        <v>13</v>
      </c>
      <c r="HU21" s="205">
        <v>1</v>
      </c>
      <c r="HV21" s="205">
        <v>3</v>
      </c>
      <c r="HW21" s="205">
        <v>1</v>
      </c>
      <c r="HX21" s="205">
        <v>8</v>
      </c>
      <c r="HY21" s="205">
        <v>4</v>
      </c>
      <c r="HZ21" s="205">
        <v>0</v>
      </c>
      <c r="IA21" s="205">
        <v>2</v>
      </c>
      <c r="IB21" s="205">
        <v>0</v>
      </c>
      <c r="IC21" s="205">
        <v>2</v>
      </c>
      <c r="ID21" s="205">
        <v>18</v>
      </c>
      <c r="IE21" s="205">
        <v>5</v>
      </c>
      <c r="IF21" s="205">
        <v>12</v>
      </c>
      <c r="IG21" s="205">
        <v>0</v>
      </c>
      <c r="IH21" s="205">
        <v>1</v>
      </c>
      <c r="II21" s="205">
        <v>0</v>
      </c>
      <c r="IJ21" s="205">
        <v>18</v>
      </c>
      <c r="IK21" s="205">
        <v>2</v>
      </c>
      <c r="IL21" s="205">
        <v>15</v>
      </c>
      <c r="IM21" s="205">
        <v>1</v>
      </c>
      <c r="IN21" s="205">
        <v>0</v>
      </c>
      <c r="IO21" s="205">
        <v>0</v>
      </c>
      <c r="IP21" s="205">
        <v>18</v>
      </c>
      <c r="IQ21" s="205">
        <v>4</v>
      </c>
      <c r="IR21" s="205">
        <v>14</v>
      </c>
      <c r="IS21" s="205">
        <v>0</v>
      </c>
      <c r="IT21" s="205">
        <v>0</v>
      </c>
      <c r="IU21" s="205">
        <v>0</v>
      </c>
      <c r="IV21" s="205">
        <v>18</v>
      </c>
      <c r="IW21" s="205">
        <v>4</v>
      </c>
      <c r="IX21" s="205">
        <v>14</v>
      </c>
      <c r="IY21" s="205">
        <v>0</v>
      </c>
      <c r="IZ21" s="205">
        <v>0</v>
      </c>
      <c r="JA21" s="205">
        <v>0</v>
      </c>
      <c r="JB21" s="205">
        <v>18</v>
      </c>
      <c r="JC21" s="205">
        <v>4</v>
      </c>
      <c r="JD21" s="205">
        <v>8</v>
      </c>
      <c r="JE21" s="205">
        <v>5</v>
      </c>
      <c r="JF21" s="205">
        <v>1</v>
      </c>
      <c r="JG21" s="205">
        <v>0</v>
      </c>
      <c r="JH21" s="205">
        <v>18</v>
      </c>
      <c r="JI21" s="205">
        <v>2</v>
      </c>
      <c r="JJ21" s="205">
        <v>13</v>
      </c>
      <c r="JK21" s="205">
        <v>2</v>
      </c>
      <c r="JL21" s="205">
        <v>1</v>
      </c>
      <c r="JM21" s="205">
        <v>0</v>
      </c>
      <c r="JN21" s="205">
        <v>18</v>
      </c>
      <c r="JO21" s="205">
        <v>3</v>
      </c>
      <c r="JP21" s="205">
        <v>14</v>
      </c>
      <c r="JQ21" s="205">
        <v>1</v>
      </c>
      <c r="JR21" s="205">
        <v>0</v>
      </c>
      <c r="JS21" s="205">
        <v>0</v>
      </c>
      <c r="JT21" s="205">
        <v>18</v>
      </c>
      <c r="JU21" s="205">
        <v>0</v>
      </c>
      <c r="JV21" s="205">
        <v>16</v>
      </c>
      <c r="JW21" s="205">
        <v>1</v>
      </c>
      <c r="JX21" s="205">
        <v>1</v>
      </c>
      <c r="JY21" s="205">
        <v>0</v>
      </c>
      <c r="JZ21" s="205">
        <v>18</v>
      </c>
      <c r="KA21" s="205">
        <v>0</v>
      </c>
      <c r="KB21" s="205">
        <v>12</v>
      </c>
      <c r="KC21" s="205">
        <v>5</v>
      </c>
      <c r="KD21" s="205">
        <v>1</v>
      </c>
      <c r="KE21" s="205">
        <v>0</v>
      </c>
    </row>
    <row r="22" spans="1:291" ht="15" customHeight="1" x14ac:dyDescent="0.15">
      <c r="A22" s="202"/>
      <c r="B22" s="206" t="s">
        <v>619</v>
      </c>
      <c r="C22" s="205">
        <v>98</v>
      </c>
      <c r="D22" s="205">
        <v>48</v>
      </c>
      <c r="E22" s="205">
        <v>48</v>
      </c>
      <c r="F22" s="205">
        <v>2</v>
      </c>
      <c r="G22" s="205">
        <v>98</v>
      </c>
      <c r="H22" s="205">
        <v>59</v>
      </c>
      <c r="I22" s="205">
        <v>15</v>
      </c>
      <c r="J22" s="205">
        <v>1</v>
      </c>
      <c r="K22" s="205">
        <v>9</v>
      </c>
      <c r="L22" s="205">
        <v>4</v>
      </c>
      <c r="M22" s="205">
        <v>10</v>
      </c>
      <c r="N22" s="205">
        <v>0</v>
      </c>
      <c r="O22" s="205">
        <v>98</v>
      </c>
      <c r="P22" s="205">
        <v>66</v>
      </c>
      <c r="Q22" s="205">
        <v>25</v>
      </c>
      <c r="R22" s="205">
        <v>7</v>
      </c>
      <c r="S22" s="205">
        <v>0</v>
      </c>
      <c r="T22" s="205">
        <v>98</v>
      </c>
      <c r="U22" s="205">
        <v>63</v>
      </c>
      <c r="V22" s="205">
        <v>17</v>
      </c>
      <c r="W22" s="205">
        <v>14</v>
      </c>
      <c r="X22" s="205">
        <v>4</v>
      </c>
      <c r="Y22" s="205">
        <v>0</v>
      </c>
      <c r="Z22" s="205">
        <v>0</v>
      </c>
      <c r="AA22" s="205">
        <v>98</v>
      </c>
      <c r="AB22" s="205">
        <v>68</v>
      </c>
      <c r="AC22" s="205">
        <v>23</v>
      </c>
      <c r="AD22" s="205">
        <v>7</v>
      </c>
      <c r="AE22" s="205">
        <v>98</v>
      </c>
      <c r="AF22" s="205">
        <v>17</v>
      </c>
      <c r="AG22" s="205">
        <v>43</v>
      </c>
      <c r="AH22" s="205">
        <v>12</v>
      </c>
      <c r="AI22" s="205">
        <v>5</v>
      </c>
      <c r="AJ22" s="205">
        <v>34</v>
      </c>
      <c r="AK22" s="205">
        <v>4</v>
      </c>
      <c r="AL22" s="205">
        <v>0</v>
      </c>
      <c r="AM22" s="205">
        <v>7</v>
      </c>
      <c r="AN22" s="205">
        <v>2</v>
      </c>
      <c r="AO22" s="205">
        <v>98</v>
      </c>
      <c r="AP22" s="205">
        <v>44</v>
      </c>
      <c r="AQ22" s="205">
        <v>45</v>
      </c>
      <c r="AR22" s="205">
        <v>24</v>
      </c>
      <c r="AS22" s="205">
        <v>22</v>
      </c>
      <c r="AT22" s="205">
        <v>34</v>
      </c>
      <c r="AU22" s="205">
        <v>15</v>
      </c>
      <c r="AV22" s="205">
        <v>26</v>
      </c>
      <c r="AW22" s="205">
        <v>35</v>
      </c>
      <c r="AX22" s="205">
        <v>7</v>
      </c>
      <c r="AY22" s="205">
        <v>5</v>
      </c>
      <c r="AZ22" s="205">
        <v>48</v>
      </c>
      <c r="BA22" s="205">
        <v>16</v>
      </c>
      <c r="BB22" s="205">
        <v>30</v>
      </c>
      <c r="BC22" s="205">
        <v>1</v>
      </c>
      <c r="BD22" s="205">
        <v>0</v>
      </c>
      <c r="BE22" s="205">
        <v>0</v>
      </c>
      <c r="BF22" s="205">
        <v>1</v>
      </c>
      <c r="BG22" s="205">
        <v>48</v>
      </c>
      <c r="BH22" s="205">
        <v>20</v>
      </c>
      <c r="BI22" s="205">
        <v>19</v>
      </c>
      <c r="BJ22" s="205">
        <v>0</v>
      </c>
      <c r="BK22" s="205">
        <v>0</v>
      </c>
      <c r="BL22" s="205">
        <v>0</v>
      </c>
      <c r="BM22" s="205">
        <v>9</v>
      </c>
      <c r="BN22" s="205">
        <v>48</v>
      </c>
      <c r="BO22" s="205">
        <v>19</v>
      </c>
      <c r="BP22" s="205">
        <v>29</v>
      </c>
      <c r="BQ22" s="205">
        <v>0</v>
      </c>
      <c r="BR22" s="205">
        <v>0</v>
      </c>
      <c r="BS22" s="205">
        <v>0</v>
      </c>
      <c r="BT22" s="205">
        <v>0</v>
      </c>
      <c r="BU22" s="205">
        <v>48</v>
      </c>
      <c r="BV22" s="205">
        <v>19</v>
      </c>
      <c r="BW22" s="205">
        <v>20</v>
      </c>
      <c r="BX22" s="205">
        <v>1</v>
      </c>
      <c r="BY22" s="205">
        <v>0</v>
      </c>
      <c r="BZ22" s="205">
        <v>0</v>
      </c>
      <c r="CA22" s="205">
        <v>8</v>
      </c>
      <c r="CB22" s="205">
        <v>48</v>
      </c>
      <c r="CC22" s="205">
        <v>18</v>
      </c>
      <c r="CD22" s="205">
        <v>23</v>
      </c>
      <c r="CE22" s="205">
        <v>6</v>
      </c>
      <c r="CF22" s="205">
        <v>1</v>
      </c>
      <c r="CG22" s="205">
        <v>0</v>
      </c>
      <c r="CH22" s="205">
        <v>0</v>
      </c>
      <c r="CI22" s="205">
        <v>48</v>
      </c>
      <c r="CJ22" s="205">
        <v>20</v>
      </c>
      <c r="CK22" s="205">
        <v>14</v>
      </c>
      <c r="CL22" s="205">
        <v>3</v>
      </c>
      <c r="CM22" s="205">
        <v>1</v>
      </c>
      <c r="CN22" s="205">
        <v>1</v>
      </c>
      <c r="CO22" s="205">
        <v>9</v>
      </c>
      <c r="CP22" s="205">
        <v>48</v>
      </c>
      <c r="CQ22" s="205">
        <v>12</v>
      </c>
      <c r="CR22" s="205">
        <v>25</v>
      </c>
      <c r="CS22" s="205">
        <v>6</v>
      </c>
      <c r="CT22" s="205">
        <v>0</v>
      </c>
      <c r="CU22" s="205">
        <v>4</v>
      </c>
      <c r="CV22" s="205">
        <v>1</v>
      </c>
      <c r="CW22" s="205">
        <v>48</v>
      </c>
      <c r="CX22" s="205">
        <v>11</v>
      </c>
      <c r="CY22" s="205">
        <v>24</v>
      </c>
      <c r="CZ22" s="205">
        <v>4</v>
      </c>
      <c r="DA22" s="205">
        <v>0</v>
      </c>
      <c r="DB22" s="205">
        <v>0</v>
      </c>
      <c r="DC22" s="205">
        <v>9</v>
      </c>
      <c r="DD22" s="205">
        <v>48</v>
      </c>
      <c r="DE22" s="205">
        <v>24</v>
      </c>
      <c r="DF22" s="205">
        <v>24</v>
      </c>
      <c r="DG22" s="205">
        <v>0</v>
      </c>
      <c r="DH22" s="205">
        <v>0</v>
      </c>
      <c r="DI22" s="205">
        <v>0</v>
      </c>
      <c r="DJ22" s="205">
        <v>0</v>
      </c>
      <c r="DK22" s="205">
        <v>48</v>
      </c>
      <c r="DL22" s="205">
        <v>20</v>
      </c>
      <c r="DM22" s="205">
        <v>18</v>
      </c>
      <c r="DN22" s="205">
        <v>2</v>
      </c>
      <c r="DO22" s="205">
        <v>0</v>
      </c>
      <c r="DP22" s="205">
        <v>0</v>
      </c>
      <c r="DQ22" s="205">
        <v>8</v>
      </c>
      <c r="DR22" s="205">
        <v>48</v>
      </c>
      <c r="DS22" s="205">
        <v>23</v>
      </c>
      <c r="DT22" s="205">
        <v>23</v>
      </c>
      <c r="DU22" s="205">
        <v>1</v>
      </c>
      <c r="DV22" s="205">
        <v>0</v>
      </c>
      <c r="DW22" s="205">
        <v>1</v>
      </c>
      <c r="DX22" s="205">
        <v>0</v>
      </c>
      <c r="DY22" s="205">
        <v>48</v>
      </c>
      <c r="DZ22" s="205">
        <v>24</v>
      </c>
      <c r="EA22" s="205">
        <v>16</v>
      </c>
      <c r="EB22" s="205">
        <v>0</v>
      </c>
      <c r="EC22" s="205">
        <v>0</v>
      </c>
      <c r="ED22" s="205">
        <v>0</v>
      </c>
      <c r="EE22" s="205">
        <v>8</v>
      </c>
      <c r="EF22" s="205">
        <v>48</v>
      </c>
      <c r="EG22" s="205">
        <v>37</v>
      </c>
      <c r="EH22" s="205">
        <v>11</v>
      </c>
      <c r="EI22" s="205">
        <v>0</v>
      </c>
      <c r="EJ22" s="205">
        <v>48</v>
      </c>
      <c r="EK22" s="205">
        <v>41</v>
      </c>
      <c r="EL22" s="205">
        <v>7</v>
      </c>
      <c r="EM22" s="205">
        <v>0</v>
      </c>
      <c r="EN22" s="205">
        <v>48</v>
      </c>
      <c r="EO22" s="205">
        <v>45</v>
      </c>
      <c r="EP22" s="205">
        <v>1</v>
      </c>
      <c r="EQ22" s="205">
        <v>2</v>
      </c>
      <c r="ER22" s="205">
        <v>48</v>
      </c>
      <c r="ES22" s="205">
        <v>47</v>
      </c>
      <c r="ET22" s="205">
        <v>1</v>
      </c>
      <c r="EU22" s="205">
        <v>0</v>
      </c>
      <c r="EV22" s="205">
        <v>48</v>
      </c>
      <c r="EW22" s="205">
        <v>31</v>
      </c>
      <c r="EX22" s="205">
        <v>16</v>
      </c>
      <c r="EY22" s="205">
        <v>1</v>
      </c>
      <c r="EZ22" s="205">
        <v>48</v>
      </c>
      <c r="FA22" s="205">
        <v>43</v>
      </c>
      <c r="FB22" s="205">
        <v>5</v>
      </c>
      <c r="FC22" s="205">
        <v>0</v>
      </c>
      <c r="FD22" s="205">
        <v>98</v>
      </c>
      <c r="FE22" s="205">
        <v>35</v>
      </c>
      <c r="FF22" s="205">
        <v>42</v>
      </c>
      <c r="FG22" s="205">
        <v>21</v>
      </c>
      <c r="FH22" s="205">
        <v>98</v>
      </c>
      <c r="FI22" s="205">
        <v>53</v>
      </c>
      <c r="FJ22" s="205">
        <v>22</v>
      </c>
      <c r="FK22" s="205">
        <v>23</v>
      </c>
      <c r="FL22" s="205">
        <v>98</v>
      </c>
      <c r="FM22" s="205">
        <v>9</v>
      </c>
      <c r="FN22" s="205">
        <v>53</v>
      </c>
      <c r="FO22" s="205">
        <v>36</v>
      </c>
      <c r="FP22" s="205">
        <v>98</v>
      </c>
      <c r="FQ22" s="205">
        <v>10</v>
      </c>
      <c r="FR22" s="205">
        <v>44</v>
      </c>
      <c r="FS22" s="205">
        <v>44</v>
      </c>
      <c r="FT22" s="205">
        <v>98</v>
      </c>
      <c r="FU22" s="205">
        <v>43</v>
      </c>
      <c r="FV22" s="205">
        <v>36</v>
      </c>
      <c r="FW22" s="205">
        <v>19</v>
      </c>
      <c r="FX22" s="205">
        <v>98</v>
      </c>
      <c r="FY22" s="205">
        <v>55</v>
      </c>
      <c r="FZ22" s="205">
        <v>16</v>
      </c>
      <c r="GA22" s="205">
        <v>27</v>
      </c>
      <c r="GB22" s="205">
        <v>29</v>
      </c>
      <c r="GC22" s="205">
        <v>29</v>
      </c>
      <c r="GD22" s="205">
        <v>0</v>
      </c>
      <c r="GE22" s="205">
        <v>0</v>
      </c>
      <c r="GF22" s="205">
        <v>23</v>
      </c>
      <c r="GG22" s="205">
        <v>23</v>
      </c>
      <c r="GH22" s="205">
        <v>0</v>
      </c>
      <c r="GI22" s="205">
        <v>0</v>
      </c>
      <c r="GJ22" s="205">
        <v>5</v>
      </c>
      <c r="GK22" s="205">
        <v>4</v>
      </c>
      <c r="GL22" s="205">
        <v>0</v>
      </c>
      <c r="GM22" s="205">
        <v>1</v>
      </c>
      <c r="GN22" s="205">
        <v>4</v>
      </c>
      <c r="GO22" s="205">
        <v>4</v>
      </c>
      <c r="GP22" s="205">
        <v>0</v>
      </c>
      <c r="GQ22" s="205">
        <v>0</v>
      </c>
      <c r="GR22" s="205">
        <v>24</v>
      </c>
      <c r="GS22" s="205">
        <v>23</v>
      </c>
      <c r="GT22" s="205">
        <v>0</v>
      </c>
      <c r="GU22" s="205">
        <v>1</v>
      </c>
      <c r="GV22" s="205">
        <v>30</v>
      </c>
      <c r="GW22" s="205">
        <v>28</v>
      </c>
      <c r="GX22" s="205">
        <v>1</v>
      </c>
      <c r="GY22" s="205">
        <v>1</v>
      </c>
      <c r="GZ22" s="205">
        <v>48</v>
      </c>
      <c r="HA22" s="205">
        <v>1</v>
      </c>
      <c r="HB22" s="205">
        <v>36</v>
      </c>
      <c r="HC22" s="205">
        <v>1</v>
      </c>
      <c r="HD22" s="205">
        <v>10</v>
      </c>
      <c r="HE22" s="205">
        <v>48</v>
      </c>
      <c r="HF22" s="205">
        <v>1</v>
      </c>
      <c r="HG22" s="205">
        <v>28</v>
      </c>
      <c r="HH22" s="205">
        <v>0</v>
      </c>
      <c r="HI22" s="205">
        <v>19</v>
      </c>
      <c r="HJ22" s="205">
        <v>48</v>
      </c>
      <c r="HK22" s="205">
        <v>2</v>
      </c>
      <c r="HL22" s="205">
        <v>11</v>
      </c>
      <c r="HM22" s="205">
        <v>0</v>
      </c>
      <c r="HN22" s="205">
        <v>35</v>
      </c>
      <c r="HO22" s="205">
        <v>48</v>
      </c>
      <c r="HP22" s="205">
        <v>0</v>
      </c>
      <c r="HQ22" s="205">
        <v>14</v>
      </c>
      <c r="HR22" s="205">
        <v>0</v>
      </c>
      <c r="HS22" s="205">
        <v>34</v>
      </c>
      <c r="HT22" s="205">
        <v>48</v>
      </c>
      <c r="HU22" s="205">
        <v>0</v>
      </c>
      <c r="HV22" s="205">
        <v>26</v>
      </c>
      <c r="HW22" s="205">
        <v>1</v>
      </c>
      <c r="HX22" s="205">
        <v>21</v>
      </c>
      <c r="HY22" s="205">
        <v>48</v>
      </c>
      <c r="HZ22" s="205">
        <v>0</v>
      </c>
      <c r="IA22" s="205">
        <v>27</v>
      </c>
      <c r="IB22" s="205">
        <v>4</v>
      </c>
      <c r="IC22" s="205">
        <v>17</v>
      </c>
      <c r="ID22" s="205">
        <v>98</v>
      </c>
      <c r="IE22" s="205">
        <v>14</v>
      </c>
      <c r="IF22" s="205">
        <v>76</v>
      </c>
      <c r="IG22" s="205">
        <v>5</v>
      </c>
      <c r="IH22" s="205">
        <v>2</v>
      </c>
      <c r="II22" s="205">
        <v>1</v>
      </c>
      <c r="IJ22" s="205">
        <v>98</v>
      </c>
      <c r="IK22" s="205">
        <v>10</v>
      </c>
      <c r="IL22" s="205">
        <v>70</v>
      </c>
      <c r="IM22" s="205">
        <v>12</v>
      </c>
      <c r="IN22" s="205">
        <v>5</v>
      </c>
      <c r="IO22" s="205">
        <v>1</v>
      </c>
      <c r="IP22" s="205">
        <v>98</v>
      </c>
      <c r="IQ22" s="205">
        <v>14</v>
      </c>
      <c r="IR22" s="205">
        <v>74</v>
      </c>
      <c r="IS22" s="205">
        <v>9</v>
      </c>
      <c r="IT22" s="205">
        <v>1</v>
      </c>
      <c r="IU22" s="205">
        <v>0</v>
      </c>
      <c r="IV22" s="205">
        <v>98</v>
      </c>
      <c r="IW22" s="205">
        <v>10</v>
      </c>
      <c r="IX22" s="205">
        <v>76</v>
      </c>
      <c r="IY22" s="205">
        <v>11</v>
      </c>
      <c r="IZ22" s="205">
        <v>1</v>
      </c>
      <c r="JA22" s="205">
        <v>0</v>
      </c>
      <c r="JB22" s="205">
        <v>98</v>
      </c>
      <c r="JC22" s="205">
        <v>38</v>
      </c>
      <c r="JD22" s="205">
        <v>48</v>
      </c>
      <c r="JE22" s="205">
        <v>10</v>
      </c>
      <c r="JF22" s="205">
        <v>1</v>
      </c>
      <c r="JG22" s="205">
        <v>1</v>
      </c>
      <c r="JH22" s="205">
        <v>98</v>
      </c>
      <c r="JI22" s="205">
        <v>39</v>
      </c>
      <c r="JJ22" s="205">
        <v>50</v>
      </c>
      <c r="JK22" s="205">
        <v>3</v>
      </c>
      <c r="JL22" s="205">
        <v>5</v>
      </c>
      <c r="JM22" s="205">
        <v>1</v>
      </c>
      <c r="JN22" s="205">
        <v>98</v>
      </c>
      <c r="JO22" s="205">
        <v>12</v>
      </c>
      <c r="JP22" s="205">
        <v>62</v>
      </c>
      <c r="JQ22" s="205">
        <v>22</v>
      </c>
      <c r="JR22" s="205">
        <v>2</v>
      </c>
      <c r="JS22" s="205">
        <v>0</v>
      </c>
      <c r="JT22" s="205">
        <v>98</v>
      </c>
      <c r="JU22" s="205">
        <v>12</v>
      </c>
      <c r="JV22" s="205">
        <v>77</v>
      </c>
      <c r="JW22" s="205">
        <v>8</v>
      </c>
      <c r="JX22" s="205">
        <v>1</v>
      </c>
      <c r="JY22" s="205">
        <v>0</v>
      </c>
      <c r="JZ22" s="205">
        <v>98</v>
      </c>
      <c r="KA22" s="205">
        <v>19</v>
      </c>
      <c r="KB22" s="205">
        <v>49</v>
      </c>
      <c r="KC22" s="205">
        <v>26</v>
      </c>
      <c r="KD22" s="205">
        <v>4</v>
      </c>
      <c r="KE22" s="205">
        <v>0</v>
      </c>
    </row>
    <row r="23" spans="1:291" ht="15" customHeight="1" x14ac:dyDescent="0.15">
      <c r="A23" s="202"/>
      <c r="B23" s="206" t="s">
        <v>620</v>
      </c>
      <c r="C23" s="205">
        <v>117</v>
      </c>
      <c r="D23" s="205">
        <v>63</v>
      </c>
      <c r="E23" s="205">
        <v>51</v>
      </c>
      <c r="F23" s="205">
        <v>3</v>
      </c>
      <c r="G23" s="205">
        <v>117</v>
      </c>
      <c r="H23" s="205">
        <v>63</v>
      </c>
      <c r="I23" s="205">
        <v>32</v>
      </c>
      <c r="J23" s="205">
        <v>1</v>
      </c>
      <c r="K23" s="205">
        <v>5</v>
      </c>
      <c r="L23" s="205">
        <v>2</v>
      </c>
      <c r="M23" s="205">
        <v>12</v>
      </c>
      <c r="N23" s="205">
        <v>2</v>
      </c>
      <c r="O23" s="205">
        <v>117</v>
      </c>
      <c r="P23" s="205">
        <v>74</v>
      </c>
      <c r="Q23" s="205">
        <v>33</v>
      </c>
      <c r="R23" s="205">
        <v>9</v>
      </c>
      <c r="S23" s="205">
        <v>1</v>
      </c>
      <c r="T23" s="205">
        <v>117</v>
      </c>
      <c r="U23" s="205">
        <v>69</v>
      </c>
      <c r="V23" s="205">
        <v>14</v>
      </c>
      <c r="W23" s="205">
        <v>26</v>
      </c>
      <c r="X23" s="205">
        <v>7</v>
      </c>
      <c r="Y23" s="205">
        <v>0</v>
      </c>
      <c r="Z23" s="205">
        <v>1</v>
      </c>
      <c r="AA23" s="205">
        <v>117</v>
      </c>
      <c r="AB23" s="205">
        <v>73</v>
      </c>
      <c r="AC23" s="205">
        <v>35</v>
      </c>
      <c r="AD23" s="205">
        <v>9</v>
      </c>
      <c r="AE23" s="205">
        <v>117</v>
      </c>
      <c r="AF23" s="205">
        <v>13</v>
      </c>
      <c r="AG23" s="205">
        <v>49</v>
      </c>
      <c r="AH23" s="205">
        <v>19</v>
      </c>
      <c r="AI23" s="205">
        <v>7</v>
      </c>
      <c r="AJ23" s="205">
        <v>32</v>
      </c>
      <c r="AK23" s="205">
        <v>4</v>
      </c>
      <c r="AL23" s="205">
        <v>0</v>
      </c>
      <c r="AM23" s="205">
        <v>8</v>
      </c>
      <c r="AN23" s="205">
        <v>2</v>
      </c>
      <c r="AO23" s="205">
        <v>117</v>
      </c>
      <c r="AP23" s="205">
        <v>50</v>
      </c>
      <c r="AQ23" s="205">
        <v>41</v>
      </c>
      <c r="AR23" s="205">
        <v>32</v>
      </c>
      <c r="AS23" s="205">
        <v>30</v>
      </c>
      <c r="AT23" s="205">
        <v>42</v>
      </c>
      <c r="AU23" s="205">
        <v>15</v>
      </c>
      <c r="AV23" s="205">
        <v>30</v>
      </c>
      <c r="AW23" s="205">
        <v>42</v>
      </c>
      <c r="AX23" s="205">
        <v>10</v>
      </c>
      <c r="AY23" s="205">
        <v>1</v>
      </c>
      <c r="AZ23" s="205">
        <v>63</v>
      </c>
      <c r="BA23" s="205">
        <v>20</v>
      </c>
      <c r="BB23" s="205">
        <v>34</v>
      </c>
      <c r="BC23" s="205">
        <v>3</v>
      </c>
      <c r="BD23" s="205">
        <v>0</v>
      </c>
      <c r="BE23" s="205">
        <v>3</v>
      </c>
      <c r="BF23" s="205">
        <v>3</v>
      </c>
      <c r="BG23" s="205">
        <v>51</v>
      </c>
      <c r="BH23" s="205">
        <v>27</v>
      </c>
      <c r="BI23" s="205">
        <v>20</v>
      </c>
      <c r="BJ23" s="205">
        <v>1</v>
      </c>
      <c r="BK23" s="205">
        <v>0</v>
      </c>
      <c r="BL23" s="205">
        <v>0</v>
      </c>
      <c r="BM23" s="205">
        <v>3</v>
      </c>
      <c r="BN23" s="205">
        <v>63</v>
      </c>
      <c r="BO23" s="205">
        <v>20</v>
      </c>
      <c r="BP23" s="205">
        <v>39</v>
      </c>
      <c r="BQ23" s="205">
        <v>2</v>
      </c>
      <c r="BR23" s="205">
        <v>0</v>
      </c>
      <c r="BS23" s="205">
        <v>1</v>
      </c>
      <c r="BT23" s="205">
        <v>1</v>
      </c>
      <c r="BU23" s="205">
        <v>51</v>
      </c>
      <c r="BV23" s="205">
        <v>21</v>
      </c>
      <c r="BW23" s="205">
        <v>26</v>
      </c>
      <c r="BX23" s="205">
        <v>1</v>
      </c>
      <c r="BY23" s="205">
        <v>0</v>
      </c>
      <c r="BZ23" s="205">
        <v>0</v>
      </c>
      <c r="CA23" s="205">
        <v>3</v>
      </c>
      <c r="CB23" s="205">
        <v>63</v>
      </c>
      <c r="CC23" s="205">
        <v>20</v>
      </c>
      <c r="CD23" s="205">
        <v>32</v>
      </c>
      <c r="CE23" s="205">
        <v>6</v>
      </c>
      <c r="CF23" s="205">
        <v>3</v>
      </c>
      <c r="CG23" s="205">
        <v>1</v>
      </c>
      <c r="CH23" s="205">
        <v>1</v>
      </c>
      <c r="CI23" s="205">
        <v>51</v>
      </c>
      <c r="CJ23" s="205">
        <v>20</v>
      </c>
      <c r="CK23" s="205">
        <v>24</v>
      </c>
      <c r="CL23" s="205">
        <v>3</v>
      </c>
      <c r="CM23" s="205">
        <v>0</v>
      </c>
      <c r="CN23" s="205">
        <v>1</v>
      </c>
      <c r="CO23" s="205">
        <v>3</v>
      </c>
      <c r="CP23" s="205">
        <v>63</v>
      </c>
      <c r="CQ23" s="205">
        <v>15</v>
      </c>
      <c r="CR23" s="205">
        <v>33</v>
      </c>
      <c r="CS23" s="205">
        <v>1</v>
      </c>
      <c r="CT23" s="205">
        <v>0</v>
      </c>
      <c r="CU23" s="205">
        <v>12</v>
      </c>
      <c r="CV23" s="205">
        <v>2</v>
      </c>
      <c r="CW23" s="205">
        <v>51</v>
      </c>
      <c r="CX23" s="205">
        <v>23</v>
      </c>
      <c r="CY23" s="205">
        <v>23</v>
      </c>
      <c r="CZ23" s="205">
        <v>2</v>
      </c>
      <c r="DA23" s="205">
        <v>0</v>
      </c>
      <c r="DB23" s="205">
        <v>0</v>
      </c>
      <c r="DC23" s="205">
        <v>3</v>
      </c>
      <c r="DD23" s="205">
        <v>63</v>
      </c>
      <c r="DE23" s="205">
        <v>26</v>
      </c>
      <c r="DF23" s="205">
        <v>29</v>
      </c>
      <c r="DG23" s="205">
        <v>4</v>
      </c>
      <c r="DH23" s="205">
        <v>0</v>
      </c>
      <c r="DI23" s="205">
        <v>3</v>
      </c>
      <c r="DJ23" s="205">
        <v>1</v>
      </c>
      <c r="DK23" s="205">
        <v>51</v>
      </c>
      <c r="DL23" s="205">
        <v>26</v>
      </c>
      <c r="DM23" s="205">
        <v>21</v>
      </c>
      <c r="DN23" s="205">
        <v>2</v>
      </c>
      <c r="DO23" s="205">
        <v>0</v>
      </c>
      <c r="DP23" s="205">
        <v>0</v>
      </c>
      <c r="DQ23" s="205">
        <v>2</v>
      </c>
      <c r="DR23" s="205">
        <v>63</v>
      </c>
      <c r="DS23" s="205">
        <v>24</v>
      </c>
      <c r="DT23" s="205">
        <v>32</v>
      </c>
      <c r="DU23" s="205">
        <v>3</v>
      </c>
      <c r="DV23" s="205">
        <v>0</v>
      </c>
      <c r="DW23" s="205">
        <v>3</v>
      </c>
      <c r="DX23" s="205">
        <v>1</v>
      </c>
      <c r="DY23" s="205">
        <v>51</v>
      </c>
      <c r="DZ23" s="205">
        <v>24</v>
      </c>
      <c r="EA23" s="205">
        <v>21</v>
      </c>
      <c r="EB23" s="205">
        <v>3</v>
      </c>
      <c r="EC23" s="205">
        <v>0</v>
      </c>
      <c r="ED23" s="205">
        <v>1</v>
      </c>
      <c r="EE23" s="205">
        <v>2</v>
      </c>
      <c r="EF23" s="205">
        <v>63</v>
      </c>
      <c r="EG23" s="205">
        <v>41</v>
      </c>
      <c r="EH23" s="205">
        <v>21</v>
      </c>
      <c r="EI23" s="205">
        <v>1</v>
      </c>
      <c r="EJ23" s="205">
        <v>51</v>
      </c>
      <c r="EK23" s="205">
        <v>45</v>
      </c>
      <c r="EL23" s="205">
        <v>6</v>
      </c>
      <c r="EM23" s="205">
        <v>0</v>
      </c>
      <c r="EN23" s="205">
        <v>63</v>
      </c>
      <c r="EO23" s="205">
        <v>60</v>
      </c>
      <c r="EP23" s="205">
        <v>2</v>
      </c>
      <c r="EQ23" s="205">
        <v>1</v>
      </c>
      <c r="ER23" s="205">
        <v>51</v>
      </c>
      <c r="ES23" s="205">
        <v>47</v>
      </c>
      <c r="ET23" s="205">
        <v>4</v>
      </c>
      <c r="EU23" s="205">
        <v>0</v>
      </c>
      <c r="EV23" s="205">
        <v>63</v>
      </c>
      <c r="EW23" s="205">
        <v>40</v>
      </c>
      <c r="EX23" s="205">
        <v>23</v>
      </c>
      <c r="EY23" s="205">
        <v>0</v>
      </c>
      <c r="EZ23" s="205">
        <v>51</v>
      </c>
      <c r="FA23" s="205">
        <v>43</v>
      </c>
      <c r="FB23" s="205">
        <v>7</v>
      </c>
      <c r="FC23" s="205">
        <v>1</v>
      </c>
      <c r="FD23" s="205">
        <v>117</v>
      </c>
      <c r="FE23" s="205">
        <v>38</v>
      </c>
      <c r="FF23" s="205">
        <v>54</v>
      </c>
      <c r="FG23" s="205">
        <v>25</v>
      </c>
      <c r="FH23" s="205">
        <v>117</v>
      </c>
      <c r="FI23" s="205">
        <v>71</v>
      </c>
      <c r="FJ23" s="205">
        <v>16</v>
      </c>
      <c r="FK23" s="205">
        <v>30</v>
      </c>
      <c r="FL23" s="205">
        <v>117</v>
      </c>
      <c r="FM23" s="205">
        <v>5</v>
      </c>
      <c r="FN23" s="205">
        <v>63</v>
      </c>
      <c r="FO23" s="205">
        <v>49</v>
      </c>
      <c r="FP23" s="205">
        <v>117</v>
      </c>
      <c r="FQ23" s="205">
        <v>14</v>
      </c>
      <c r="FR23" s="205">
        <v>44</v>
      </c>
      <c r="FS23" s="205">
        <v>59</v>
      </c>
      <c r="FT23" s="205">
        <v>117</v>
      </c>
      <c r="FU23" s="205">
        <v>49</v>
      </c>
      <c r="FV23" s="205">
        <v>47</v>
      </c>
      <c r="FW23" s="205">
        <v>21</v>
      </c>
      <c r="FX23" s="205">
        <v>117</v>
      </c>
      <c r="FY23" s="205">
        <v>63</v>
      </c>
      <c r="FZ23" s="205">
        <v>21</v>
      </c>
      <c r="GA23" s="205">
        <v>33</v>
      </c>
      <c r="GB23" s="205">
        <v>39</v>
      </c>
      <c r="GC23" s="205">
        <v>37</v>
      </c>
      <c r="GD23" s="205">
        <v>0</v>
      </c>
      <c r="GE23" s="205">
        <v>2</v>
      </c>
      <c r="GF23" s="205">
        <v>30</v>
      </c>
      <c r="GG23" s="205">
        <v>29</v>
      </c>
      <c r="GH23" s="205">
        <v>0</v>
      </c>
      <c r="GI23" s="205">
        <v>1</v>
      </c>
      <c r="GJ23" s="205">
        <v>10</v>
      </c>
      <c r="GK23" s="205">
        <v>9</v>
      </c>
      <c r="GL23" s="205">
        <v>1</v>
      </c>
      <c r="GM23" s="205">
        <v>0</v>
      </c>
      <c r="GN23" s="205">
        <v>4</v>
      </c>
      <c r="GO23" s="205">
        <v>4</v>
      </c>
      <c r="GP23" s="205">
        <v>0</v>
      </c>
      <c r="GQ23" s="205">
        <v>0</v>
      </c>
      <c r="GR23" s="205">
        <v>29</v>
      </c>
      <c r="GS23" s="205">
        <v>27</v>
      </c>
      <c r="GT23" s="205">
        <v>1</v>
      </c>
      <c r="GU23" s="205">
        <v>1</v>
      </c>
      <c r="GV23" s="205">
        <v>34</v>
      </c>
      <c r="GW23" s="205">
        <v>30</v>
      </c>
      <c r="GX23" s="205">
        <v>2</v>
      </c>
      <c r="GY23" s="205">
        <v>2</v>
      </c>
      <c r="GZ23" s="205">
        <v>63</v>
      </c>
      <c r="HA23" s="205">
        <v>0</v>
      </c>
      <c r="HB23" s="205">
        <v>44</v>
      </c>
      <c r="HC23" s="205">
        <v>4</v>
      </c>
      <c r="HD23" s="205">
        <v>15</v>
      </c>
      <c r="HE23" s="205">
        <v>51</v>
      </c>
      <c r="HF23" s="205">
        <v>0</v>
      </c>
      <c r="HG23" s="205">
        <v>27</v>
      </c>
      <c r="HH23" s="205">
        <v>1</v>
      </c>
      <c r="HI23" s="205">
        <v>23</v>
      </c>
      <c r="HJ23" s="205">
        <v>63</v>
      </c>
      <c r="HK23" s="205">
        <v>0</v>
      </c>
      <c r="HL23" s="205">
        <v>21</v>
      </c>
      <c r="HM23" s="205">
        <v>0</v>
      </c>
      <c r="HN23" s="205">
        <v>42</v>
      </c>
      <c r="HO23" s="205">
        <v>51</v>
      </c>
      <c r="HP23" s="205">
        <v>0</v>
      </c>
      <c r="HQ23" s="205">
        <v>14</v>
      </c>
      <c r="HR23" s="205">
        <v>1</v>
      </c>
      <c r="HS23" s="205">
        <v>36</v>
      </c>
      <c r="HT23" s="205">
        <v>63</v>
      </c>
      <c r="HU23" s="205">
        <v>1</v>
      </c>
      <c r="HV23" s="205">
        <v>28</v>
      </c>
      <c r="HW23" s="205">
        <v>2</v>
      </c>
      <c r="HX23" s="205">
        <v>32</v>
      </c>
      <c r="HY23" s="205">
        <v>51</v>
      </c>
      <c r="HZ23" s="205">
        <v>0</v>
      </c>
      <c r="IA23" s="205">
        <v>32</v>
      </c>
      <c r="IB23" s="205">
        <v>2</v>
      </c>
      <c r="IC23" s="205">
        <v>17</v>
      </c>
      <c r="ID23" s="205">
        <v>117</v>
      </c>
      <c r="IE23" s="205">
        <v>11</v>
      </c>
      <c r="IF23" s="205">
        <v>97</v>
      </c>
      <c r="IG23" s="205">
        <v>5</v>
      </c>
      <c r="IH23" s="205">
        <v>0</v>
      </c>
      <c r="II23" s="205">
        <v>4</v>
      </c>
      <c r="IJ23" s="205">
        <v>117</v>
      </c>
      <c r="IK23" s="205">
        <v>5</v>
      </c>
      <c r="IL23" s="205">
        <v>82</v>
      </c>
      <c r="IM23" s="205">
        <v>24</v>
      </c>
      <c r="IN23" s="205">
        <v>3</v>
      </c>
      <c r="IO23" s="205">
        <v>3</v>
      </c>
      <c r="IP23" s="205">
        <v>117</v>
      </c>
      <c r="IQ23" s="205">
        <v>9</v>
      </c>
      <c r="IR23" s="205">
        <v>84</v>
      </c>
      <c r="IS23" s="205">
        <v>21</v>
      </c>
      <c r="IT23" s="205">
        <v>0</v>
      </c>
      <c r="IU23" s="205">
        <v>3</v>
      </c>
      <c r="IV23" s="205">
        <v>117</v>
      </c>
      <c r="IW23" s="205">
        <v>8</v>
      </c>
      <c r="IX23" s="205">
        <v>87</v>
      </c>
      <c r="IY23" s="205">
        <v>18</v>
      </c>
      <c r="IZ23" s="205">
        <v>1</v>
      </c>
      <c r="JA23" s="205">
        <v>3</v>
      </c>
      <c r="JB23" s="205">
        <v>117</v>
      </c>
      <c r="JC23" s="205">
        <v>35</v>
      </c>
      <c r="JD23" s="205">
        <v>62</v>
      </c>
      <c r="JE23" s="205">
        <v>17</v>
      </c>
      <c r="JF23" s="205">
        <v>0</v>
      </c>
      <c r="JG23" s="205">
        <v>3</v>
      </c>
      <c r="JH23" s="205">
        <v>117</v>
      </c>
      <c r="JI23" s="205">
        <v>41</v>
      </c>
      <c r="JJ23" s="205">
        <v>61</v>
      </c>
      <c r="JK23" s="205">
        <v>12</v>
      </c>
      <c r="JL23" s="205">
        <v>1</v>
      </c>
      <c r="JM23" s="205">
        <v>2</v>
      </c>
      <c r="JN23" s="205">
        <v>117</v>
      </c>
      <c r="JO23" s="205">
        <v>7</v>
      </c>
      <c r="JP23" s="205">
        <v>64</v>
      </c>
      <c r="JQ23" s="205">
        <v>38</v>
      </c>
      <c r="JR23" s="205">
        <v>6</v>
      </c>
      <c r="JS23" s="205">
        <v>2</v>
      </c>
      <c r="JT23" s="205">
        <v>117</v>
      </c>
      <c r="JU23" s="205">
        <v>8</v>
      </c>
      <c r="JV23" s="205">
        <v>77</v>
      </c>
      <c r="JW23" s="205">
        <v>23</v>
      </c>
      <c r="JX23" s="205">
        <v>4</v>
      </c>
      <c r="JY23" s="205">
        <v>5</v>
      </c>
      <c r="JZ23" s="205">
        <v>117</v>
      </c>
      <c r="KA23" s="205">
        <v>17</v>
      </c>
      <c r="KB23" s="205">
        <v>54</v>
      </c>
      <c r="KC23" s="205">
        <v>39</v>
      </c>
      <c r="KD23" s="205">
        <v>5</v>
      </c>
      <c r="KE23" s="205">
        <v>2</v>
      </c>
    </row>
    <row r="24" spans="1:291" ht="15" customHeight="1" x14ac:dyDescent="0.15">
      <c r="A24" s="202"/>
      <c r="B24" s="206" t="s">
        <v>621</v>
      </c>
      <c r="C24" s="205">
        <v>78</v>
      </c>
      <c r="D24" s="205">
        <v>28</v>
      </c>
      <c r="E24" s="205">
        <v>50</v>
      </c>
      <c r="F24" s="205">
        <v>0</v>
      </c>
      <c r="G24" s="205">
        <v>78</v>
      </c>
      <c r="H24" s="205">
        <v>39</v>
      </c>
      <c r="I24" s="205">
        <v>20</v>
      </c>
      <c r="J24" s="205">
        <v>1</v>
      </c>
      <c r="K24" s="205">
        <v>2</v>
      </c>
      <c r="L24" s="205">
        <v>1</v>
      </c>
      <c r="M24" s="205">
        <v>15</v>
      </c>
      <c r="N24" s="205">
        <v>0</v>
      </c>
      <c r="O24" s="205">
        <v>78</v>
      </c>
      <c r="P24" s="205">
        <v>57</v>
      </c>
      <c r="Q24" s="205">
        <v>14</v>
      </c>
      <c r="R24" s="205">
        <v>5</v>
      </c>
      <c r="S24" s="205">
        <v>2</v>
      </c>
      <c r="T24" s="205">
        <v>78</v>
      </c>
      <c r="U24" s="205">
        <v>40</v>
      </c>
      <c r="V24" s="205">
        <v>13</v>
      </c>
      <c r="W24" s="205">
        <v>16</v>
      </c>
      <c r="X24" s="205">
        <v>8</v>
      </c>
      <c r="Y24" s="205">
        <v>0</v>
      </c>
      <c r="Z24" s="205">
        <v>1</v>
      </c>
      <c r="AA24" s="205">
        <v>78</v>
      </c>
      <c r="AB24" s="205">
        <v>53</v>
      </c>
      <c r="AC24" s="205">
        <v>20</v>
      </c>
      <c r="AD24" s="205">
        <v>5</v>
      </c>
      <c r="AE24" s="205">
        <v>78</v>
      </c>
      <c r="AF24" s="205">
        <v>9</v>
      </c>
      <c r="AG24" s="205">
        <v>25</v>
      </c>
      <c r="AH24" s="205">
        <v>16</v>
      </c>
      <c r="AI24" s="205">
        <v>2</v>
      </c>
      <c r="AJ24" s="205">
        <v>23</v>
      </c>
      <c r="AK24" s="205">
        <v>1</v>
      </c>
      <c r="AL24" s="205">
        <v>1</v>
      </c>
      <c r="AM24" s="205">
        <v>14</v>
      </c>
      <c r="AN24" s="205">
        <v>3</v>
      </c>
      <c r="AO24" s="205">
        <v>78</v>
      </c>
      <c r="AP24" s="205">
        <v>39</v>
      </c>
      <c r="AQ24" s="205">
        <v>29</v>
      </c>
      <c r="AR24" s="205">
        <v>23</v>
      </c>
      <c r="AS24" s="205">
        <v>15</v>
      </c>
      <c r="AT24" s="205">
        <v>29</v>
      </c>
      <c r="AU24" s="205">
        <v>10</v>
      </c>
      <c r="AV24" s="205">
        <v>24</v>
      </c>
      <c r="AW24" s="205">
        <v>32</v>
      </c>
      <c r="AX24" s="205">
        <v>3</v>
      </c>
      <c r="AY24" s="205">
        <v>3</v>
      </c>
      <c r="AZ24" s="205">
        <v>28</v>
      </c>
      <c r="BA24" s="205">
        <v>8</v>
      </c>
      <c r="BB24" s="205">
        <v>18</v>
      </c>
      <c r="BC24" s="205">
        <v>1</v>
      </c>
      <c r="BD24" s="205">
        <v>0</v>
      </c>
      <c r="BE24" s="205">
        <v>1</v>
      </c>
      <c r="BF24" s="205">
        <v>0</v>
      </c>
      <c r="BG24" s="205">
        <v>50</v>
      </c>
      <c r="BH24" s="205">
        <v>25</v>
      </c>
      <c r="BI24" s="205">
        <v>14</v>
      </c>
      <c r="BJ24" s="205">
        <v>1</v>
      </c>
      <c r="BK24" s="205">
        <v>0</v>
      </c>
      <c r="BL24" s="205">
        <v>0</v>
      </c>
      <c r="BM24" s="205">
        <v>10</v>
      </c>
      <c r="BN24" s="205">
        <v>28</v>
      </c>
      <c r="BO24" s="205">
        <v>11</v>
      </c>
      <c r="BP24" s="205">
        <v>15</v>
      </c>
      <c r="BQ24" s="205">
        <v>1</v>
      </c>
      <c r="BR24" s="205">
        <v>0</v>
      </c>
      <c r="BS24" s="205">
        <v>0</v>
      </c>
      <c r="BT24" s="205">
        <v>1</v>
      </c>
      <c r="BU24" s="205">
        <v>50</v>
      </c>
      <c r="BV24" s="205">
        <v>26</v>
      </c>
      <c r="BW24" s="205">
        <v>13</v>
      </c>
      <c r="BX24" s="205">
        <v>1</v>
      </c>
      <c r="BY24" s="205">
        <v>0</v>
      </c>
      <c r="BZ24" s="205">
        <v>1</v>
      </c>
      <c r="CA24" s="205">
        <v>9</v>
      </c>
      <c r="CB24" s="205">
        <v>28</v>
      </c>
      <c r="CC24" s="205">
        <v>8</v>
      </c>
      <c r="CD24" s="205">
        <v>12</v>
      </c>
      <c r="CE24" s="205">
        <v>6</v>
      </c>
      <c r="CF24" s="205">
        <v>0</v>
      </c>
      <c r="CG24" s="205">
        <v>1</v>
      </c>
      <c r="CH24" s="205">
        <v>1</v>
      </c>
      <c r="CI24" s="205">
        <v>50</v>
      </c>
      <c r="CJ24" s="205">
        <v>19</v>
      </c>
      <c r="CK24" s="205">
        <v>17</v>
      </c>
      <c r="CL24" s="205">
        <v>1</v>
      </c>
      <c r="CM24" s="205">
        <v>1</v>
      </c>
      <c r="CN24" s="205">
        <v>3</v>
      </c>
      <c r="CO24" s="205">
        <v>9</v>
      </c>
      <c r="CP24" s="205">
        <v>28</v>
      </c>
      <c r="CQ24" s="205">
        <v>7</v>
      </c>
      <c r="CR24" s="205">
        <v>14</v>
      </c>
      <c r="CS24" s="205">
        <v>0</v>
      </c>
      <c r="CT24" s="205">
        <v>0</v>
      </c>
      <c r="CU24" s="205">
        <v>4</v>
      </c>
      <c r="CV24" s="205">
        <v>3</v>
      </c>
      <c r="CW24" s="205">
        <v>50</v>
      </c>
      <c r="CX24" s="205">
        <v>14</v>
      </c>
      <c r="CY24" s="205">
        <v>22</v>
      </c>
      <c r="CZ24" s="205">
        <v>4</v>
      </c>
      <c r="DA24" s="205">
        <v>0</v>
      </c>
      <c r="DB24" s="205">
        <v>1</v>
      </c>
      <c r="DC24" s="205">
        <v>9</v>
      </c>
      <c r="DD24" s="205">
        <v>28</v>
      </c>
      <c r="DE24" s="205">
        <v>12</v>
      </c>
      <c r="DF24" s="205">
        <v>14</v>
      </c>
      <c r="DG24" s="205">
        <v>1</v>
      </c>
      <c r="DH24" s="205">
        <v>0</v>
      </c>
      <c r="DI24" s="205">
        <v>0</v>
      </c>
      <c r="DJ24" s="205">
        <v>1</v>
      </c>
      <c r="DK24" s="205">
        <v>50</v>
      </c>
      <c r="DL24" s="205">
        <v>28</v>
      </c>
      <c r="DM24" s="205">
        <v>10</v>
      </c>
      <c r="DN24" s="205">
        <v>2</v>
      </c>
      <c r="DO24" s="205">
        <v>0</v>
      </c>
      <c r="DP24" s="205">
        <v>0</v>
      </c>
      <c r="DQ24" s="205">
        <v>10</v>
      </c>
      <c r="DR24" s="205">
        <v>28</v>
      </c>
      <c r="DS24" s="205">
        <v>13</v>
      </c>
      <c r="DT24" s="205">
        <v>14</v>
      </c>
      <c r="DU24" s="205">
        <v>0</v>
      </c>
      <c r="DV24" s="205">
        <v>0</v>
      </c>
      <c r="DW24" s="205">
        <v>0</v>
      </c>
      <c r="DX24" s="205">
        <v>1</v>
      </c>
      <c r="DY24" s="205">
        <v>50</v>
      </c>
      <c r="DZ24" s="205">
        <v>28</v>
      </c>
      <c r="EA24" s="205">
        <v>12</v>
      </c>
      <c r="EB24" s="205">
        <v>1</v>
      </c>
      <c r="EC24" s="205">
        <v>0</v>
      </c>
      <c r="ED24" s="205">
        <v>0</v>
      </c>
      <c r="EE24" s="205">
        <v>9</v>
      </c>
      <c r="EF24" s="205">
        <v>28</v>
      </c>
      <c r="EG24" s="205">
        <v>16</v>
      </c>
      <c r="EH24" s="205">
        <v>12</v>
      </c>
      <c r="EI24" s="205">
        <v>0</v>
      </c>
      <c r="EJ24" s="205">
        <v>50</v>
      </c>
      <c r="EK24" s="205">
        <v>39</v>
      </c>
      <c r="EL24" s="205">
        <v>10</v>
      </c>
      <c r="EM24" s="205">
        <v>1</v>
      </c>
      <c r="EN24" s="205">
        <v>28</v>
      </c>
      <c r="EO24" s="205">
        <v>27</v>
      </c>
      <c r="EP24" s="205">
        <v>0</v>
      </c>
      <c r="EQ24" s="205">
        <v>1</v>
      </c>
      <c r="ER24" s="205">
        <v>50</v>
      </c>
      <c r="ES24" s="205">
        <v>47</v>
      </c>
      <c r="ET24" s="205">
        <v>1</v>
      </c>
      <c r="EU24" s="205">
        <v>2</v>
      </c>
      <c r="EV24" s="205">
        <v>28</v>
      </c>
      <c r="EW24" s="205">
        <v>17</v>
      </c>
      <c r="EX24" s="205">
        <v>11</v>
      </c>
      <c r="EY24" s="205">
        <v>0</v>
      </c>
      <c r="EZ24" s="205">
        <v>50</v>
      </c>
      <c r="FA24" s="205">
        <v>40</v>
      </c>
      <c r="FB24" s="205">
        <v>8</v>
      </c>
      <c r="FC24" s="205">
        <v>2</v>
      </c>
      <c r="FD24" s="205">
        <v>78</v>
      </c>
      <c r="FE24" s="205">
        <v>23</v>
      </c>
      <c r="FF24" s="205">
        <v>39</v>
      </c>
      <c r="FG24" s="205">
        <v>16</v>
      </c>
      <c r="FH24" s="205">
        <v>78</v>
      </c>
      <c r="FI24" s="205">
        <v>49</v>
      </c>
      <c r="FJ24" s="205">
        <v>8</v>
      </c>
      <c r="FK24" s="205">
        <v>21</v>
      </c>
      <c r="FL24" s="205">
        <v>78</v>
      </c>
      <c r="FM24" s="205">
        <v>3</v>
      </c>
      <c r="FN24" s="205">
        <v>43</v>
      </c>
      <c r="FO24" s="205">
        <v>32</v>
      </c>
      <c r="FP24" s="205">
        <v>78</v>
      </c>
      <c r="FQ24" s="205">
        <v>7</v>
      </c>
      <c r="FR24" s="205">
        <v>33</v>
      </c>
      <c r="FS24" s="205">
        <v>38</v>
      </c>
      <c r="FT24" s="205">
        <v>78</v>
      </c>
      <c r="FU24" s="205">
        <v>30</v>
      </c>
      <c r="FV24" s="205">
        <v>31</v>
      </c>
      <c r="FW24" s="205">
        <v>17</v>
      </c>
      <c r="FX24" s="205">
        <v>78</v>
      </c>
      <c r="FY24" s="205">
        <v>50</v>
      </c>
      <c r="FZ24" s="205">
        <v>8</v>
      </c>
      <c r="GA24" s="205">
        <v>20</v>
      </c>
      <c r="GB24" s="205">
        <v>22</v>
      </c>
      <c r="GC24" s="205">
        <v>22</v>
      </c>
      <c r="GD24" s="205">
        <v>0</v>
      </c>
      <c r="GE24" s="205">
        <v>0</v>
      </c>
      <c r="GF24" s="205">
        <v>27</v>
      </c>
      <c r="GG24" s="205">
        <v>25</v>
      </c>
      <c r="GH24" s="205">
        <v>0</v>
      </c>
      <c r="GI24" s="205">
        <v>2</v>
      </c>
      <c r="GJ24" s="205">
        <v>1</v>
      </c>
      <c r="GK24" s="205">
        <v>1</v>
      </c>
      <c r="GL24" s="205">
        <v>0</v>
      </c>
      <c r="GM24" s="205">
        <v>0</v>
      </c>
      <c r="GN24" s="205">
        <v>6</v>
      </c>
      <c r="GO24" s="205">
        <v>6</v>
      </c>
      <c r="GP24" s="205">
        <v>0</v>
      </c>
      <c r="GQ24" s="205">
        <v>0</v>
      </c>
      <c r="GR24" s="205">
        <v>24</v>
      </c>
      <c r="GS24" s="205">
        <v>20</v>
      </c>
      <c r="GT24" s="205">
        <v>0</v>
      </c>
      <c r="GU24" s="205">
        <v>4</v>
      </c>
      <c r="GV24" s="205">
        <v>26</v>
      </c>
      <c r="GW24" s="205">
        <v>23</v>
      </c>
      <c r="GX24" s="205">
        <v>0</v>
      </c>
      <c r="GY24" s="205">
        <v>3</v>
      </c>
      <c r="GZ24" s="205">
        <v>28</v>
      </c>
      <c r="HA24" s="205">
        <v>0</v>
      </c>
      <c r="HB24" s="205">
        <v>21</v>
      </c>
      <c r="HC24" s="205">
        <v>1</v>
      </c>
      <c r="HD24" s="205">
        <v>6</v>
      </c>
      <c r="HE24" s="205">
        <v>50</v>
      </c>
      <c r="HF24" s="205">
        <v>0</v>
      </c>
      <c r="HG24" s="205">
        <v>28</v>
      </c>
      <c r="HH24" s="205">
        <v>2</v>
      </c>
      <c r="HI24" s="205">
        <v>20</v>
      </c>
      <c r="HJ24" s="205">
        <v>28</v>
      </c>
      <c r="HK24" s="205">
        <v>0</v>
      </c>
      <c r="HL24" s="205">
        <v>6</v>
      </c>
      <c r="HM24" s="205">
        <v>0</v>
      </c>
      <c r="HN24" s="205">
        <v>22</v>
      </c>
      <c r="HO24" s="205">
        <v>50</v>
      </c>
      <c r="HP24" s="205">
        <v>0</v>
      </c>
      <c r="HQ24" s="205">
        <v>20</v>
      </c>
      <c r="HR24" s="205">
        <v>1</v>
      </c>
      <c r="HS24" s="205">
        <v>29</v>
      </c>
      <c r="HT24" s="205">
        <v>28</v>
      </c>
      <c r="HU24" s="205">
        <v>0</v>
      </c>
      <c r="HV24" s="205">
        <v>19</v>
      </c>
      <c r="HW24" s="205">
        <v>0</v>
      </c>
      <c r="HX24" s="205">
        <v>9</v>
      </c>
      <c r="HY24" s="205">
        <v>50</v>
      </c>
      <c r="HZ24" s="205">
        <v>0</v>
      </c>
      <c r="IA24" s="205">
        <v>20</v>
      </c>
      <c r="IB24" s="205">
        <v>2</v>
      </c>
      <c r="IC24" s="205">
        <v>28</v>
      </c>
      <c r="ID24" s="205">
        <v>78</v>
      </c>
      <c r="IE24" s="205">
        <v>15</v>
      </c>
      <c r="IF24" s="205">
        <v>54</v>
      </c>
      <c r="IG24" s="205">
        <v>9</v>
      </c>
      <c r="IH24" s="205">
        <v>0</v>
      </c>
      <c r="II24" s="205">
        <v>0</v>
      </c>
      <c r="IJ24" s="205">
        <v>78</v>
      </c>
      <c r="IK24" s="205">
        <v>4</v>
      </c>
      <c r="IL24" s="205">
        <v>54</v>
      </c>
      <c r="IM24" s="205">
        <v>16</v>
      </c>
      <c r="IN24" s="205">
        <v>4</v>
      </c>
      <c r="IO24" s="205">
        <v>0</v>
      </c>
      <c r="IP24" s="205">
        <v>78</v>
      </c>
      <c r="IQ24" s="205">
        <v>10</v>
      </c>
      <c r="IR24" s="205">
        <v>40</v>
      </c>
      <c r="IS24" s="205">
        <v>25</v>
      </c>
      <c r="IT24" s="205">
        <v>1</v>
      </c>
      <c r="IU24" s="205">
        <v>2</v>
      </c>
      <c r="IV24" s="205">
        <v>78</v>
      </c>
      <c r="IW24" s="205">
        <v>9</v>
      </c>
      <c r="IX24" s="205">
        <v>39</v>
      </c>
      <c r="IY24" s="205">
        <v>28</v>
      </c>
      <c r="IZ24" s="205">
        <v>2</v>
      </c>
      <c r="JA24" s="205">
        <v>0</v>
      </c>
      <c r="JB24" s="205">
        <v>78</v>
      </c>
      <c r="JC24" s="205">
        <v>24</v>
      </c>
      <c r="JD24" s="205">
        <v>39</v>
      </c>
      <c r="JE24" s="205">
        <v>14</v>
      </c>
      <c r="JF24" s="205">
        <v>1</v>
      </c>
      <c r="JG24" s="205">
        <v>0</v>
      </c>
      <c r="JH24" s="205">
        <v>78</v>
      </c>
      <c r="JI24" s="205">
        <v>28</v>
      </c>
      <c r="JJ24" s="205">
        <v>43</v>
      </c>
      <c r="JK24" s="205">
        <v>5</v>
      </c>
      <c r="JL24" s="205">
        <v>2</v>
      </c>
      <c r="JM24" s="205">
        <v>0</v>
      </c>
      <c r="JN24" s="205">
        <v>78</v>
      </c>
      <c r="JO24" s="205">
        <v>3</v>
      </c>
      <c r="JP24" s="205">
        <v>50</v>
      </c>
      <c r="JQ24" s="205">
        <v>22</v>
      </c>
      <c r="JR24" s="205">
        <v>3</v>
      </c>
      <c r="JS24" s="205">
        <v>0</v>
      </c>
      <c r="JT24" s="205">
        <v>78</v>
      </c>
      <c r="JU24" s="205">
        <v>8</v>
      </c>
      <c r="JV24" s="205">
        <v>44</v>
      </c>
      <c r="JW24" s="205">
        <v>24</v>
      </c>
      <c r="JX24" s="205">
        <v>1</v>
      </c>
      <c r="JY24" s="205">
        <v>1</v>
      </c>
      <c r="JZ24" s="205">
        <v>78</v>
      </c>
      <c r="KA24" s="205">
        <v>10</v>
      </c>
      <c r="KB24" s="205">
        <v>40</v>
      </c>
      <c r="KC24" s="205">
        <v>27</v>
      </c>
      <c r="KD24" s="205">
        <v>0</v>
      </c>
      <c r="KE24" s="205">
        <v>1</v>
      </c>
    </row>
    <row r="25" spans="1:291" ht="15" customHeight="1" x14ac:dyDescent="0.15">
      <c r="A25" s="202"/>
      <c r="B25" s="206" t="s">
        <v>622</v>
      </c>
      <c r="C25" s="205">
        <v>68</v>
      </c>
      <c r="D25" s="205">
        <v>22</v>
      </c>
      <c r="E25" s="205">
        <v>44</v>
      </c>
      <c r="F25" s="205">
        <v>2</v>
      </c>
      <c r="G25" s="205">
        <v>68</v>
      </c>
      <c r="H25" s="205">
        <v>26</v>
      </c>
      <c r="I25" s="205">
        <v>27</v>
      </c>
      <c r="J25" s="205">
        <v>1</v>
      </c>
      <c r="K25" s="205">
        <v>4</v>
      </c>
      <c r="L25" s="205">
        <v>0</v>
      </c>
      <c r="M25" s="205">
        <v>9</v>
      </c>
      <c r="N25" s="205">
        <v>1</v>
      </c>
      <c r="O25" s="205">
        <v>68</v>
      </c>
      <c r="P25" s="205">
        <v>47</v>
      </c>
      <c r="Q25" s="205">
        <v>15</v>
      </c>
      <c r="R25" s="205">
        <v>6</v>
      </c>
      <c r="S25" s="205">
        <v>0</v>
      </c>
      <c r="T25" s="205">
        <v>68</v>
      </c>
      <c r="U25" s="205">
        <v>29</v>
      </c>
      <c r="V25" s="205">
        <v>15</v>
      </c>
      <c r="W25" s="205">
        <v>17</v>
      </c>
      <c r="X25" s="205">
        <v>7</v>
      </c>
      <c r="Y25" s="205">
        <v>0</v>
      </c>
      <c r="Z25" s="205">
        <v>0</v>
      </c>
      <c r="AA25" s="205">
        <v>68</v>
      </c>
      <c r="AB25" s="205">
        <v>34</v>
      </c>
      <c r="AC25" s="205">
        <v>30</v>
      </c>
      <c r="AD25" s="205">
        <v>4</v>
      </c>
      <c r="AE25" s="205">
        <v>68</v>
      </c>
      <c r="AF25" s="205">
        <v>7</v>
      </c>
      <c r="AG25" s="205">
        <v>17</v>
      </c>
      <c r="AH25" s="205">
        <v>21</v>
      </c>
      <c r="AI25" s="205">
        <v>4</v>
      </c>
      <c r="AJ25" s="205">
        <v>19</v>
      </c>
      <c r="AK25" s="205">
        <v>1</v>
      </c>
      <c r="AL25" s="205">
        <v>0</v>
      </c>
      <c r="AM25" s="205">
        <v>4</v>
      </c>
      <c r="AN25" s="205">
        <v>2</v>
      </c>
      <c r="AO25" s="205">
        <v>68</v>
      </c>
      <c r="AP25" s="205">
        <v>38</v>
      </c>
      <c r="AQ25" s="205">
        <v>22</v>
      </c>
      <c r="AR25" s="205">
        <v>15</v>
      </c>
      <c r="AS25" s="205">
        <v>20</v>
      </c>
      <c r="AT25" s="205">
        <v>23</v>
      </c>
      <c r="AU25" s="205">
        <v>8</v>
      </c>
      <c r="AV25" s="205">
        <v>28</v>
      </c>
      <c r="AW25" s="205">
        <v>28</v>
      </c>
      <c r="AX25" s="205">
        <v>6</v>
      </c>
      <c r="AY25" s="205">
        <v>1</v>
      </c>
      <c r="AZ25" s="205">
        <v>22</v>
      </c>
      <c r="BA25" s="205">
        <v>3</v>
      </c>
      <c r="BB25" s="205">
        <v>17</v>
      </c>
      <c r="BC25" s="205">
        <v>2</v>
      </c>
      <c r="BD25" s="205">
        <v>0</v>
      </c>
      <c r="BE25" s="205">
        <v>0</v>
      </c>
      <c r="BF25" s="205">
        <v>0</v>
      </c>
      <c r="BG25" s="205">
        <v>44</v>
      </c>
      <c r="BH25" s="205">
        <v>17</v>
      </c>
      <c r="BI25" s="205">
        <v>22</v>
      </c>
      <c r="BJ25" s="205">
        <v>0</v>
      </c>
      <c r="BK25" s="205">
        <v>0</v>
      </c>
      <c r="BL25" s="205">
        <v>0</v>
      </c>
      <c r="BM25" s="205">
        <v>5</v>
      </c>
      <c r="BN25" s="205">
        <v>22</v>
      </c>
      <c r="BO25" s="205">
        <v>4</v>
      </c>
      <c r="BP25" s="205">
        <v>16</v>
      </c>
      <c r="BQ25" s="205">
        <v>1</v>
      </c>
      <c r="BR25" s="205">
        <v>1</v>
      </c>
      <c r="BS25" s="205">
        <v>0</v>
      </c>
      <c r="BT25" s="205">
        <v>0</v>
      </c>
      <c r="BU25" s="205">
        <v>44</v>
      </c>
      <c r="BV25" s="205">
        <v>20</v>
      </c>
      <c r="BW25" s="205">
        <v>20</v>
      </c>
      <c r="BX25" s="205">
        <v>1</v>
      </c>
      <c r="BY25" s="205">
        <v>0</v>
      </c>
      <c r="BZ25" s="205">
        <v>0</v>
      </c>
      <c r="CA25" s="205">
        <v>3</v>
      </c>
      <c r="CB25" s="205">
        <v>22</v>
      </c>
      <c r="CC25" s="205">
        <v>6</v>
      </c>
      <c r="CD25" s="205">
        <v>9</v>
      </c>
      <c r="CE25" s="205">
        <v>6</v>
      </c>
      <c r="CF25" s="205">
        <v>1</v>
      </c>
      <c r="CG25" s="205">
        <v>0</v>
      </c>
      <c r="CH25" s="205">
        <v>0</v>
      </c>
      <c r="CI25" s="205">
        <v>44</v>
      </c>
      <c r="CJ25" s="205">
        <v>15</v>
      </c>
      <c r="CK25" s="205">
        <v>21</v>
      </c>
      <c r="CL25" s="205">
        <v>2</v>
      </c>
      <c r="CM25" s="205">
        <v>0</v>
      </c>
      <c r="CN25" s="205">
        <v>3</v>
      </c>
      <c r="CO25" s="205">
        <v>3</v>
      </c>
      <c r="CP25" s="205">
        <v>22</v>
      </c>
      <c r="CQ25" s="205">
        <v>4</v>
      </c>
      <c r="CR25" s="205">
        <v>14</v>
      </c>
      <c r="CS25" s="205">
        <v>2</v>
      </c>
      <c r="CT25" s="205">
        <v>0</v>
      </c>
      <c r="CU25" s="205">
        <v>2</v>
      </c>
      <c r="CV25" s="205">
        <v>0</v>
      </c>
      <c r="CW25" s="205">
        <v>44</v>
      </c>
      <c r="CX25" s="205">
        <v>16</v>
      </c>
      <c r="CY25" s="205">
        <v>21</v>
      </c>
      <c r="CZ25" s="205">
        <v>3</v>
      </c>
      <c r="DA25" s="205">
        <v>1</v>
      </c>
      <c r="DB25" s="205">
        <v>0</v>
      </c>
      <c r="DC25" s="205">
        <v>3</v>
      </c>
      <c r="DD25" s="205">
        <v>22</v>
      </c>
      <c r="DE25" s="205">
        <v>4</v>
      </c>
      <c r="DF25" s="205">
        <v>18</v>
      </c>
      <c r="DG25" s="205">
        <v>0</v>
      </c>
      <c r="DH25" s="205">
        <v>0</v>
      </c>
      <c r="DI25" s="205">
        <v>0</v>
      </c>
      <c r="DJ25" s="205">
        <v>0</v>
      </c>
      <c r="DK25" s="205">
        <v>44</v>
      </c>
      <c r="DL25" s="205">
        <v>18</v>
      </c>
      <c r="DM25" s="205">
        <v>20</v>
      </c>
      <c r="DN25" s="205">
        <v>2</v>
      </c>
      <c r="DO25" s="205">
        <v>0</v>
      </c>
      <c r="DP25" s="205">
        <v>1</v>
      </c>
      <c r="DQ25" s="205">
        <v>3</v>
      </c>
      <c r="DR25" s="205">
        <v>22</v>
      </c>
      <c r="DS25" s="205">
        <v>6</v>
      </c>
      <c r="DT25" s="205">
        <v>16</v>
      </c>
      <c r="DU25" s="205">
        <v>0</v>
      </c>
      <c r="DV25" s="205">
        <v>0</v>
      </c>
      <c r="DW25" s="205">
        <v>0</v>
      </c>
      <c r="DX25" s="205">
        <v>0</v>
      </c>
      <c r="DY25" s="205">
        <v>44</v>
      </c>
      <c r="DZ25" s="205">
        <v>23</v>
      </c>
      <c r="EA25" s="205">
        <v>16</v>
      </c>
      <c r="EB25" s="205">
        <v>1</v>
      </c>
      <c r="EC25" s="205">
        <v>0</v>
      </c>
      <c r="ED25" s="205">
        <v>1</v>
      </c>
      <c r="EE25" s="205">
        <v>3</v>
      </c>
      <c r="EF25" s="205">
        <v>22</v>
      </c>
      <c r="EG25" s="205">
        <v>12</v>
      </c>
      <c r="EH25" s="205">
        <v>10</v>
      </c>
      <c r="EI25" s="205">
        <v>0</v>
      </c>
      <c r="EJ25" s="205">
        <v>44</v>
      </c>
      <c r="EK25" s="205">
        <v>34</v>
      </c>
      <c r="EL25" s="205">
        <v>10</v>
      </c>
      <c r="EM25" s="205">
        <v>0</v>
      </c>
      <c r="EN25" s="205">
        <v>22</v>
      </c>
      <c r="EO25" s="205">
        <v>20</v>
      </c>
      <c r="EP25" s="205">
        <v>1</v>
      </c>
      <c r="EQ25" s="205">
        <v>1</v>
      </c>
      <c r="ER25" s="205">
        <v>44</v>
      </c>
      <c r="ES25" s="205">
        <v>41</v>
      </c>
      <c r="ET25" s="205">
        <v>1</v>
      </c>
      <c r="EU25" s="205">
        <v>2</v>
      </c>
      <c r="EV25" s="205">
        <v>22</v>
      </c>
      <c r="EW25" s="205">
        <v>15</v>
      </c>
      <c r="EX25" s="205">
        <v>6</v>
      </c>
      <c r="EY25" s="205">
        <v>1</v>
      </c>
      <c r="EZ25" s="205">
        <v>44</v>
      </c>
      <c r="FA25" s="205">
        <v>36</v>
      </c>
      <c r="FB25" s="205">
        <v>8</v>
      </c>
      <c r="FC25" s="205">
        <v>0</v>
      </c>
      <c r="FD25" s="205">
        <v>68</v>
      </c>
      <c r="FE25" s="205">
        <v>16</v>
      </c>
      <c r="FF25" s="205">
        <v>35</v>
      </c>
      <c r="FG25" s="205">
        <v>17</v>
      </c>
      <c r="FH25" s="205">
        <v>68</v>
      </c>
      <c r="FI25" s="205">
        <v>40</v>
      </c>
      <c r="FJ25" s="205">
        <v>9</v>
      </c>
      <c r="FK25" s="205">
        <v>19</v>
      </c>
      <c r="FL25" s="205">
        <v>68</v>
      </c>
      <c r="FM25" s="205">
        <v>2</v>
      </c>
      <c r="FN25" s="205">
        <v>36</v>
      </c>
      <c r="FO25" s="205">
        <v>30</v>
      </c>
      <c r="FP25" s="205">
        <v>68</v>
      </c>
      <c r="FQ25" s="205">
        <v>4</v>
      </c>
      <c r="FR25" s="205">
        <v>28</v>
      </c>
      <c r="FS25" s="205">
        <v>36</v>
      </c>
      <c r="FT25" s="205">
        <v>68</v>
      </c>
      <c r="FU25" s="205">
        <v>19</v>
      </c>
      <c r="FV25" s="205">
        <v>29</v>
      </c>
      <c r="FW25" s="205">
        <v>20</v>
      </c>
      <c r="FX25" s="205">
        <v>68</v>
      </c>
      <c r="FY25" s="205">
        <v>36</v>
      </c>
      <c r="FZ25" s="205">
        <v>14</v>
      </c>
      <c r="GA25" s="205">
        <v>18</v>
      </c>
      <c r="GB25" s="205">
        <v>13</v>
      </c>
      <c r="GC25" s="205">
        <v>12</v>
      </c>
      <c r="GD25" s="205">
        <v>0</v>
      </c>
      <c r="GE25" s="205">
        <v>1</v>
      </c>
      <c r="GF25" s="205">
        <v>26</v>
      </c>
      <c r="GG25" s="205">
        <v>25</v>
      </c>
      <c r="GH25" s="205">
        <v>0</v>
      </c>
      <c r="GI25" s="205">
        <v>1</v>
      </c>
      <c r="GJ25" s="205">
        <v>1</v>
      </c>
      <c r="GK25" s="205">
        <v>1</v>
      </c>
      <c r="GL25" s="205">
        <v>0</v>
      </c>
      <c r="GM25" s="205">
        <v>0</v>
      </c>
      <c r="GN25" s="205">
        <v>3</v>
      </c>
      <c r="GO25" s="205">
        <v>2</v>
      </c>
      <c r="GP25" s="205">
        <v>0</v>
      </c>
      <c r="GQ25" s="205">
        <v>1</v>
      </c>
      <c r="GR25" s="205">
        <v>9</v>
      </c>
      <c r="GS25" s="205">
        <v>9</v>
      </c>
      <c r="GT25" s="205">
        <v>0</v>
      </c>
      <c r="GU25" s="205">
        <v>0</v>
      </c>
      <c r="GV25" s="205">
        <v>26</v>
      </c>
      <c r="GW25" s="205">
        <v>23</v>
      </c>
      <c r="GX25" s="205">
        <v>0</v>
      </c>
      <c r="GY25" s="205">
        <v>3</v>
      </c>
      <c r="GZ25" s="205">
        <v>22</v>
      </c>
      <c r="HA25" s="205">
        <v>0</v>
      </c>
      <c r="HB25" s="205">
        <v>12</v>
      </c>
      <c r="HC25" s="205">
        <v>1</v>
      </c>
      <c r="HD25" s="205">
        <v>9</v>
      </c>
      <c r="HE25" s="205">
        <v>44</v>
      </c>
      <c r="HF25" s="205">
        <v>0</v>
      </c>
      <c r="HG25" s="205">
        <v>21</v>
      </c>
      <c r="HH25" s="205">
        <v>3</v>
      </c>
      <c r="HI25" s="205">
        <v>20</v>
      </c>
      <c r="HJ25" s="205">
        <v>22</v>
      </c>
      <c r="HK25" s="205">
        <v>0</v>
      </c>
      <c r="HL25" s="205">
        <v>7</v>
      </c>
      <c r="HM25" s="205">
        <v>0</v>
      </c>
      <c r="HN25" s="205">
        <v>15</v>
      </c>
      <c r="HO25" s="205">
        <v>44</v>
      </c>
      <c r="HP25" s="205">
        <v>0</v>
      </c>
      <c r="HQ25" s="205">
        <v>11</v>
      </c>
      <c r="HR25" s="205">
        <v>0</v>
      </c>
      <c r="HS25" s="205">
        <v>33</v>
      </c>
      <c r="HT25" s="205">
        <v>22</v>
      </c>
      <c r="HU25" s="205">
        <v>0</v>
      </c>
      <c r="HV25" s="205">
        <v>13</v>
      </c>
      <c r="HW25" s="205">
        <v>0</v>
      </c>
      <c r="HX25" s="205">
        <v>9</v>
      </c>
      <c r="HY25" s="205">
        <v>44</v>
      </c>
      <c r="HZ25" s="205">
        <v>0</v>
      </c>
      <c r="IA25" s="205">
        <v>20</v>
      </c>
      <c r="IB25" s="205">
        <v>1</v>
      </c>
      <c r="IC25" s="205">
        <v>23</v>
      </c>
      <c r="ID25" s="205">
        <v>68</v>
      </c>
      <c r="IE25" s="205">
        <v>14</v>
      </c>
      <c r="IF25" s="205">
        <v>38</v>
      </c>
      <c r="IG25" s="205">
        <v>13</v>
      </c>
      <c r="IH25" s="205">
        <v>2</v>
      </c>
      <c r="II25" s="205">
        <v>1</v>
      </c>
      <c r="IJ25" s="205">
        <v>68</v>
      </c>
      <c r="IK25" s="205">
        <v>3</v>
      </c>
      <c r="IL25" s="205">
        <v>39</v>
      </c>
      <c r="IM25" s="205">
        <v>24</v>
      </c>
      <c r="IN25" s="205">
        <v>2</v>
      </c>
      <c r="IO25" s="205">
        <v>0</v>
      </c>
      <c r="IP25" s="205">
        <v>68</v>
      </c>
      <c r="IQ25" s="205">
        <v>6</v>
      </c>
      <c r="IR25" s="205">
        <v>34</v>
      </c>
      <c r="IS25" s="205">
        <v>24</v>
      </c>
      <c r="IT25" s="205">
        <v>3</v>
      </c>
      <c r="IU25" s="205">
        <v>1</v>
      </c>
      <c r="IV25" s="205">
        <v>68</v>
      </c>
      <c r="IW25" s="205">
        <v>7</v>
      </c>
      <c r="IX25" s="205">
        <v>39</v>
      </c>
      <c r="IY25" s="205">
        <v>20</v>
      </c>
      <c r="IZ25" s="205">
        <v>2</v>
      </c>
      <c r="JA25" s="205">
        <v>0</v>
      </c>
      <c r="JB25" s="205">
        <v>68</v>
      </c>
      <c r="JC25" s="205">
        <v>18</v>
      </c>
      <c r="JD25" s="205">
        <v>39</v>
      </c>
      <c r="JE25" s="205">
        <v>11</v>
      </c>
      <c r="JF25" s="205">
        <v>0</v>
      </c>
      <c r="JG25" s="205">
        <v>0</v>
      </c>
      <c r="JH25" s="205">
        <v>68</v>
      </c>
      <c r="JI25" s="205">
        <v>30</v>
      </c>
      <c r="JJ25" s="205">
        <v>28</v>
      </c>
      <c r="JK25" s="205">
        <v>5</v>
      </c>
      <c r="JL25" s="205">
        <v>5</v>
      </c>
      <c r="JM25" s="205">
        <v>0</v>
      </c>
      <c r="JN25" s="205">
        <v>68</v>
      </c>
      <c r="JO25" s="205">
        <v>5</v>
      </c>
      <c r="JP25" s="205">
        <v>42</v>
      </c>
      <c r="JQ25" s="205">
        <v>19</v>
      </c>
      <c r="JR25" s="205">
        <v>2</v>
      </c>
      <c r="JS25" s="205">
        <v>0</v>
      </c>
      <c r="JT25" s="205">
        <v>68</v>
      </c>
      <c r="JU25" s="205">
        <v>9</v>
      </c>
      <c r="JV25" s="205">
        <v>38</v>
      </c>
      <c r="JW25" s="205">
        <v>19</v>
      </c>
      <c r="JX25" s="205">
        <v>1</v>
      </c>
      <c r="JY25" s="205">
        <v>1</v>
      </c>
      <c r="JZ25" s="205">
        <v>68</v>
      </c>
      <c r="KA25" s="205">
        <v>8</v>
      </c>
      <c r="KB25" s="205">
        <v>38</v>
      </c>
      <c r="KC25" s="205">
        <v>17</v>
      </c>
      <c r="KD25" s="205">
        <v>5</v>
      </c>
      <c r="KE25" s="205">
        <v>0</v>
      </c>
    </row>
    <row r="26" spans="1:291" ht="15" customHeight="1" x14ac:dyDescent="0.15">
      <c r="A26" s="202"/>
      <c r="B26" s="206" t="s">
        <v>623</v>
      </c>
      <c r="C26" s="205">
        <v>27</v>
      </c>
      <c r="D26" s="205">
        <v>5</v>
      </c>
      <c r="E26" s="205">
        <v>22</v>
      </c>
      <c r="F26" s="205">
        <v>0</v>
      </c>
      <c r="G26" s="205">
        <v>27</v>
      </c>
      <c r="H26" s="205">
        <v>9</v>
      </c>
      <c r="I26" s="205">
        <v>10</v>
      </c>
      <c r="J26" s="205">
        <v>2</v>
      </c>
      <c r="K26" s="205">
        <v>3</v>
      </c>
      <c r="L26" s="205">
        <v>1</v>
      </c>
      <c r="M26" s="205">
        <v>2</v>
      </c>
      <c r="N26" s="205">
        <v>0</v>
      </c>
      <c r="O26" s="205">
        <v>27</v>
      </c>
      <c r="P26" s="205">
        <v>22</v>
      </c>
      <c r="Q26" s="205">
        <v>4</v>
      </c>
      <c r="R26" s="205">
        <v>0</v>
      </c>
      <c r="S26" s="205">
        <v>1</v>
      </c>
      <c r="T26" s="205">
        <v>27</v>
      </c>
      <c r="U26" s="205">
        <v>11</v>
      </c>
      <c r="V26" s="205">
        <v>4</v>
      </c>
      <c r="W26" s="205">
        <v>11</v>
      </c>
      <c r="X26" s="205">
        <v>0</v>
      </c>
      <c r="Y26" s="205">
        <v>0</v>
      </c>
      <c r="Z26" s="205">
        <v>1</v>
      </c>
      <c r="AA26" s="205">
        <v>27</v>
      </c>
      <c r="AB26" s="205">
        <v>14</v>
      </c>
      <c r="AC26" s="205">
        <v>10</v>
      </c>
      <c r="AD26" s="205">
        <v>3</v>
      </c>
      <c r="AE26" s="205">
        <v>27</v>
      </c>
      <c r="AF26" s="205">
        <v>3</v>
      </c>
      <c r="AG26" s="205">
        <v>7</v>
      </c>
      <c r="AH26" s="205">
        <v>7</v>
      </c>
      <c r="AI26" s="205">
        <v>0</v>
      </c>
      <c r="AJ26" s="205">
        <v>7</v>
      </c>
      <c r="AK26" s="205">
        <v>2</v>
      </c>
      <c r="AL26" s="205">
        <v>0</v>
      </c>
      <c r="AM26" s="205">
        <v>4</v>
      </c>
      <c r="AN26" s="205">
        <v>1</v>
      </c>
      <c r="AO26" s="205">
        <v>27</v>
      </c>
      <c r="AP26" s="205">
        <v>20</v>
      </c>
      <c r="AQ26" s="205">
        <v>6</v>
      </c>
      <c r="AR26" s="205">
        <v>7</v>
      </c>
      <c r="AS26" s="205">
        <v>7</v>
      </c>
      <c r="AT26" s="205">
        <v>6</v>
      </c>
      <c r="AU26" s="205">
        <v>2</v>
      </c>
      <c r="AV26" s="205">
        <v>6</v>
      </c>
      <c r="AW26" s="205">
        <v>10</v>
      </c>
      <c r="AX26" s="205">
        <v>1</v>
      </c>
      <c r="AY26" s="205">
        <v>1</v>
      </c>
      <c r="AZ26" s="205">
        <v>5</v>
      </c>
      <c r="BA26" s="205">
        <v>1</v>
      </c>
      <c r="BB26" s="205">
        <v>4</v>
      </c>
      <c r="BC26" s="205">
        <v>0</v>
      </c>
      <c r="BD26" s="205">
        <v>0</v>
      </c>
      <c r="BE26" s="205">
        <v>0</v>
      </c>
      <c r="BF26" s="205">
        <v>0</v>
      </c>
      <c r="BG26" s="205">
        <v>22</v>
      </c>
      <c r="BH26" s="205">
        <v>11</v>
      </c>
      <c r="BI26" s="205">
        <v>8</v>
      </c>
      <c r="BJ26" s="205">
        <v>0</v>
      </c>
      <c r="BK26" s="205">
        <v>0</v>
      </c>
      <c r="BL26" s="205">
        <v>0</v>
      </c>
      <c r="BM26" s="205">
        <v>3</v>
      </c>
      <c r="BN26" s="205">
        <v>5</v>
      </c>
      <c r="BO26" s="205">
        <v>1</v>
      </c>
      <c r="BP26" s="205">
        <v>3</v>
      </c>
      <c r="BQ26" s="205">
        <v>1</v>
      </c>
      <c r="BR26" s="205">
        <v>0</v>
      </c>
      <c r="BS26" s="205">
        <v>0</v>
      </c>
      <c r="BT26" s="205">
        <v>0</v>
      </c>
      <c r="BU26" s="205">
        <v>22</v>
      </c>
      <c r="BV26" s="205">
        <v>8</v>
      </c>
      <c r="BW26" s="205">
        <v>10</v>
      </c>
      <c r="BX26" s="205">
        <v>0</v>
      </c>
      <c r="BY26" s="205">
        <v>1</v>
      </c>
      <c r="BZ26" s="205">
        <v>0</v>
      </c>
      <c r="CA26" s="205">
        <v>3</v>
      </c>
      <c r="CB26" s="205">
        <v>5</v>
      </c>
      <c r="CC26" s="205">
        <v>1</v>
      </c>
      <c r="CD26" s="205">
        <v>2</v>
      </c>
      <c r="CE26" s="205">
        <v>1</v>
      </c>
      <c r="CF26" s="205">
        <v>1</v>
      </c>
      <c r="CG26" s="205">
        <v>0</v>
      </c>
      <c r="CH26" s="205">
        <v>0</v>
      </c>
      <c r="CI26" s="205">
        <v>22</v>
      </c>
      <c r="CJ26" s="205">
        <v>10</v>
      </c>
      <c r="CK26" s="205">
        <v>8</v>
      </c>
      <c r="CL26" s="205">
        <v>1</v>
      </c>
      <c r="CM26" s="205">
        <v>0</v>
      </c>
      <c r="CN26" s="205">
        <v>0</v>
      </c>
      <c r="CO26" s="205">
        <v>3</v>
      </c>
      <c r="CP26" s="205">
        <v>5</v>
      </c>
      <c r="CQ26" s="205">
        <v>0</v>
      </c>
      <c r="CR26" s="205">
        <v>3</v>
      </c>
      <c r="CS26" s="205">
        <v>1</v>
      </c>
      <c r="CT26" s="205">
        <v>0</v>
      </c>
      <c r="CU26" s="205">
        <v>1</v>
      </c>
      <c r="CV26" s="205">
        <v>0</v>
      </c>
      <c r="CW26" s="205">
        <v>22</v>
      </c>
      <c r="CX26" s="205">
        <v>5</v>
      </c>
      <c r="CY26" s="205">
        <v>12</v>
      </c>
      <c r="CZ26" s="205">
        <v>1</v>
      </c>
      <c r="DA26" s="205">
        <v>0</v>
      </c>
      <c r="DB26" s="205">
        <v>0</v>
      </c>
      <c r="DC26" s="205">
        <v>4</v>
      </c>
      <c r="DD26" s="205">
        <v>5</v>
      </c>
      <c r="DE26" s="205">
        <v>1</v>
      </c>
      <c r="DF26" s="205">
        <v>2</v>
      </c>
      <c r="DG26" s="205">
        <v>2</v>
      </c>
      <c r="DH26" s="205">
        <v>0</v>
      </c>
      <c r="DI26" s="205">
        <v>0</v>
      </c>
      <c r="DJ26" s="205">
        <v>0</v>
      </c>
      <c r="DK26" s="205">
        <v>22</v>
      </c>
      <c r="DL26" s="205">
        <v>9</v>
      </c>
      <c r="DM26" s="205">
        <v>9</v>
      </c>
      <c r="DN26" s="205">
        <v>0</v>
      </c>
      <c r="DO26" s="205">
        <v>0</v>
      </c>
      <c r="DP26" s="205">
        <v>0</v>
      </c>
      <c r="DQ26" s="205">
        <v>4</v>
      </c>
      <c r="DR26" s="205">
        <v>5</v>
      </c>
      <c r="DS26" s="205">
        <v>1</v>
      </c>
      <c r="DT26" s="205">
        <v>3</v>
      </c>
      <c r="DU26" s="205">
        <v>1</v>
      </c>
      <c r="DV26" s="205">
        <v>0</v>
      </c>
      <c r="DW26" s="205">
        <v>0</v>
      </c>
      <c r="DX26" s="205">
        <v>0</v>
      </c>
      <c r="DY26" s="205">
        <v>22</v>
      </c>
      <c r="DZ26" s="205">
        <v>9</v>
      </c>
      <c r="EA26" s="205">
        <v>9</v>
      </c>
      <c r="EB26" s="205">
        <v>0</v>
      </c>
      <c r="EC26" s="205">
        <v>0</v>
      </c>
      <c r="ED26" s="205">
        <v>0</v>
      </c>
      <c r="EE26" s="205">
        <v>4</v>
      </c>
      <c r="EF26" s="205">
        <v>5</v>
      </c>
      <c r="EG26" s="205">
        <v>3</v>
      </c>
      <c r="EH26" s="205">
        <v>2</v>
      </c>
      <c r="EI26" s="205">
        <v>0</v>
      </c>
      <c r="EJ26" s="205">
        <v>22</v>
      </c>
      <c r="EK26" s="205">
        <v>17</v>
      </c>
      <c r="EL26" s="205">
        <v>4</v>
      </c>
      <c r="EM26" s="205">
        <v>1</v>
      </c>
      <c r="EN26" s="205">
        <v>5</v>
      </c>
      <c r="EO26" s="205">
        <v>5</v>
      </c>
      <c r="EP26" s="205">
        <v>0</v>
      </c>
      <c r="EQ26" s="205">
        <v>0</v>
      </c>
      <c r="ER26" s="205">
        <v>22</v>
      </c>
      <c r="ES26" s="205">
        <v>21</v>
      </c>
      <c r="ET26" s="205">
        <v>0</v>
      </c>
      <c r="EU26" s="205">
        <v>1</v>
      </c>
      <c r="EV26" s="205">
        <v>5</v>
      </c>
      <c r="EW26" s="205">
        <v>3</v>
      </c>
      <c r="EX26" s="205">
        <v>2</v>
      </c>
      <c r="EY26" s="205">
        <v>0</v>
      </c>
      <c r="EZ26" s="205">
        <v>22</v>
      </c>
      <c r="FA26" s="205">
        <v>16</v>
      </c>
      <c r="FB26" s="205">
        <v>6</v>
      </c>
      <c r="FC26" s="205">
        <v>0</v>
      </c>
      <c r="FD26" s="205">
        <v>27</v>
      </c>
      <c r="FE26" s="205">
        <v>8</v>
      </c>
      <c r="FF26" s="205">
        <v>15</v>
      </c>
      <c r="FG26" s="205">
        <v>4</v>
      </c>
      <c r="FH26" s="205">
        <v>27</v>
      </c>
      <c r="FI26" s="205">
        <v>15</v>
      </c>
      <c r="FJ26" s="205">
        <v>2</v>
      </c>
      <c r="FK26" s="205">
        <v>10</v>
      </c>
      <c r="FL26" s="205">
        <v>27</v>
      </c>
      <c r="FM26" s="205">
        <v>1</v>
      </c>
      <c r="FN26" s="205">
        <v>15</v>
      </c>
      <c r="FO26" s="205">
        <v>11</v>
      </c>
      <c r="FP26" s="205">
        <v>27</v>
      </c>
      <c r="FQ26" s="205">
        <v>1</v>
      </c>
      <c r="FR26" s="205">
        <v>9</v>
      </c>
      <c r="FS26" s="205">
        <v>17</v>
      </c>
      <c r="FT26" s="205">
        <v>27</v>
      </c>
      <c r="FU26" s="205">
        <v>6</v>
      </c>
      <c r="FV26" s="205">
        <v>12</v>
      </c>
      <c r="FW26" s="205">
        <v>9</v>
      </c>
      <c r="FX26" s="205">
        <v>27</v>
      </c>
      <c r="FY26" s="205">
        <v>13</v>
      </c>
      <c r="FZ26" s="205">
        <v>4</v>
      </c>
      <c r="GA26" s="205">
        <v>10</v>
      </c>
      <c r="GB26" s="205">
        <v>2</v>
      </c>
      <c r="GC26" s="205">
        <v>1</v>
      </c>
      <c r="GD26" s="205">
        <v>1</v>
      </c>
      <c r="GE26" s="205">
        <v>0</v>
      </c>
      <c r="GF26" s="205">
        <v>13</v>
      </c>
      <c r="GG26" s="205">
        <v>12</v>
      </c>
      <c r="GH26" s="205">
        <v>0</v>
      </c>
      <c r="GI26" s="205">
        <v>1</v>
      </c>
      <c r="GJ26" s="205">
        <v>1</v>
      </c>
      <c r="GK26" s="205">
        <v>1</v>
      </c>
      <c r="GL26" s="205">
        <v>0</v>
      </c>
      <c r="GM26" s="205">
        <v>0</v>
      </c>
      <c r="GN26" s="205">
        <v>0</v>
      </c>
      <c r="GO26" s="205">
        <v>0</v>
      </c>
      <c r="GP26" s="205">
        <v>0</v>
      </c>
      <c r="GQ26" s="205">
        <v>0</v>
      </c>
      <c r="GR26" s="205">
        <v>1</v>
      </c>
      <c r="GS26" s="205">
        <v>1</v>
      </c>
      <c r="GT26" s="205">
        <v>0</v>
      </c>
      <c r="GU26" s="205">
        <v>0</v>
      </c>
      <c r="GV26" s="205">
        <v>12</v>
      </c>
      <c r="GW26" s="205">
        <v>11</v>
      </c>
      <c r="GX26" s="205">
        <v>0</v>
      </c>
      <c r="GY26" s="205">
        <v>1</v>
      </c>
      <c r="GZ26" s="205">
        <v>5</v>
      </c>
      <c r="HA26" s="205">
        <v>0</v>
      </c>
      <c r="HB26" s="205">
        <v>2</v>
      </c>
      <c r="HC26" s="205">
        <v>1</v>
      </c>
      <c r="HD26" s="205">
        <v>2</v>
      </c>
      <c r="HE26" s="205">
        <v>22</v>
      </c>
      <c r="HF26" s="205">
        <v>0</v>
      </c>
      <c r="HG26" s="205">
        <v>12</v>
      </c>
      <c r="HH26" s="205">
        <v>2</v>
      </c>
      <c r="HI26" s="205">
        <v>8</v>
      </c>
      <c r="HJ26" s="205">
        <v>5</v>
      </c>
      <c r="HK26" s="205">
        <v>0</v>
      </c>
      <c r="HL26" s="205">
        <v>2</v>
      </c>
      <c r="HM26" s="205">
        <v>0</v>
      </c>
      <c r="HN26" s="205">
        <v>3</v>
      </c>
      <c r="HO26" s="205">
        <v>22</v>
      </c>
      <c r="HP26" s="205">
        <v>0</v>
      </c>
      <c r="HQ26" s="205">
        <v>8</v>
      </c>
      <c r="HR26" s="205">
        <v>0</v>
      </c>
      <c r="HS26" s="205">
        <v>14</v>
      </c>
      <c r="HT26" s="205">
        <v>5</v>
      </c>
      <c r="HU26" s="205">
        <v>0</v>
      </c>
      <c r="HV26" s="205">
        <v>1</v>
      </c>
      <c r="HW26" s="205">
        <v>1</v>
      </c>
      <c r="HX26" s="205">
        <v>3</v>
      </c>
      <c r="HY26" s="205">
        <v>22</v>
      </c>
      <c r="HZ26" s="205">
        <v>0</v>
      </c>
      <c r="IA26" s="205">
        <v>8</v>
      </c>
      <c r="IB26" s="205">
        <v>0</v>
      </c>
      <c r="IC26" s="205">
        <v>14</v>
      </c>
      <c r="ID26" s="205">
        <v>27</v>
      </c>
      <c r="IE26" s="205">
        <v>4</v>
      </c>
      <c r="IF26" s="205">
        <v>14</v>
      </c>
      <c r="IG26" s="205">
        <v>8</v>
      </c>
      <c r="IH26" s="205">
        <v>1</v>
      </c>
      <c r="II26" s="205">
        <v>0</v>
      </c>
      <c r="IJ26" s="205">
        <v>27</v>
      </c>
      <c r="IK26" s="205">
        <v>0</v>
      </c>
      <c r="IL26" s="205">
        <v>17</v>
      </c>
      <c r="IM26" s="205">
        <v>7</v>
      </c>
      <c r="IN26" s="205">
        <v>2</v>
      </c>
      <c r="IO26" s="205">
        <v>1</v>
      </c>
      <c r="IP26" s="205">
        <v>27</v>
      </c>
      <c r="IQ26" s="205">
        <v>1</v>
      </c>
      <c r="IR26" s="205">
        <v>13</v>
      </c>
      <c r="IS26" s="205">
        <v>12</v>
      </c>
      <c r="IT26" s="205">
        <v>1</v>
      </c>
      <c r="IU26" s="205">
        <v>0</v>
      </c>
      <c r="IV26" s="205">
        <v>27</v>
      </c>
      <c r="IW26" s="205">
        <v>0</v>
      </c>
      <c r="IX26" s="205">
        <v>14</v>
      </c>
      <c r="IY26" s="205">
        <v>11</v>
      </c>
      <c r="IZ26" s="205">
        <v>2</v>
      </c>
      <c r="JA26" s="205">
        <v>0</v>
      </c>
      <c r="JB26" s="205">
        <v>27</v>
      </c>
      <c r="JC26" s="205">
        <v>5</v>
      </c>
      <c r="JD26" s="205">
        <v>15</v>
      </c>
      <c r="JE26" s="205">
        <v>6</v>
      </c>
      <c r="JF26" s="205">
        <v>1</v>
      </c>
      <c r="JG26" s="205">
        <v>0</v>
      </c>
      <c r="JH26" s="205">
        <v>27</v>
      </c>
      <c r="JI26" s="205">
        <v>10</v>
      </c>
      <c r="JJ26" s="205">
        <v>10</v>
      </c>
      <c r="JK26" s="205">
        <v>5</v>
      </c>
      <c r="JL26" s="205">
        <v>2</v>
      </c>
      <c r="JM26" s="205">
        <v>0</v>
      </c>
      <c r="JN26" s="205">
        <v>27</v>
      </c>
      <c r="JO26" s="205">
        <v>3</v>
      </c>
      <c r="JP26" s="205">
        <v>17</v>
      </c>
      <c r="JQ26" s="205">
        <v>6</v>
      </c>
      <c r="JR26" s="205">
        <v>1</v>
      </c>
      <c r="JS26" s="205">
        <v>0</v>
      </c>
      <c r="JT26" s="205">
        <v>27</v>
      </c>
      <c r="JU26" s="205">
        <v>0</v>
      </c>
      <c r="JV26" s="205">
        <v>15</v>
      </c>
      <c r="JW26" s="205">
        <v>12</v>
      </c>
      <c r="JX26" s="205">
        <v>0</v>
      </c>
      <c r="JY26" s="205">
        <v>0</v>
      </c>
      <c r="JZ26" s="205">
        <v>27</v>
      </c>
      <c r="KA26" s="205">
        <v>5</v>
      </c>
      <c r="KB26" s="205">
        <v>10</v>
      </c>
      <c r="KC26" s="205">
        <v>9</v>
      </c>
      <c r="KD26" s="205">
        <v>2</v>
      </c>
      <c r="KE26" s="205">
        <v>1</v>
      </c>
    </row>
    <row r="27" spans="1:291" ht="15" customHeight="1" x14ac:dyDescent="0.15">
      <c r="A27" s="198"/>
      <c r="B27" s="207" t="s">
        <v>332</v>
      </c>
      <c r="C27" s="205">
        <v>7</v>
      </c>
      <c r="D27" s="205">
        <v>2</v>
      </c>
      <c r="E27" s="205">
        <v>4</v>
      </c>
      <c r="F27" s="205">
        <v>1</v>
      </c>
      <c r="G27" s="205">
        <v>7</v>
      </c>
      <c r="H27" s="205">
        <v>4</v>
      </c>
      <c r="I27" s="205">
        <v>2</v>
      </c>
      <c r="J27" s="205">
        <v>0</v>
      </c>
      <c r="K27" s="205">
        <v>0</v>
      </c>
      <c r="L27" s="205">
        <v>0</v>
      </c>
      <c r="M27" s="205">
        <v>1</v>
      </c>
      <c r="N27" s="205">
        <v>0</v>
      </c>
      <c r="O27" s="205">
        <v>7</v>
      </c>
      <c r="P27" s="205">
        <v>5</v>
      </c>
      <c r="Q27" s="205">
        <v>1</v>
      </c>
      <c r="R27" s="205">
        <v>1</v>
      </c>
      <c r="S27" s="205">
        <v>0</v>
      </c>
      <c r="T27" s="205">
        <v>7</v>
      </c>
      <c r="U27" s="205">
        <v>5</v>
      </c>
      <c r="V27" s="205">
        <v>0</v>
      </c>
      <c r="W27" s="205">
        <v>1</v>
      </c>
      <c r="X27" s="205">
        <v>1</v>
      </c>
      <c r="Y27" s="205">
        <v>0</v>
      </c>
      <c r="Z27" s="205">
        <v>0</v>
      </c>
      <c r="AA27" s="205">
        <v>7</v>
      </c>
      <c r="AB27" s="205">
        <v>5</v>
      </c>
      <c r="AC27" s="205">
        <v>2</v>
      </c>
      <c r="AD27" s="205">
        <v>0</v>
      </c>
      <c r="AE27" s="205">
        <v>7</v>
      </c>
      <c r="AF27" s="205">
        <v>0</v>
      </c>
      <c r="AG27" s="205">
        <v>2</v>
      </c>
      <c r="AH27" s="205">
        <v>3</v>
      </c>
      <c r="AI27" s="205">
        <v>0</v>
      </c>
      <c r="AJ27" s="205">
        <v>0</v>
      </c>
      <c r="AK27" s="205">
        <v>1</v>
      </c>
      <c r="AL27" s="205">
        <v>0</v>
      </c>
      <c r="AM27" s="205">
        <v>1</v>
      </c>
      <c r="AN27" s="205">
        <v>0</v>
      </c>
      <c r="AO27" s="205">
        <v>7</v>
      </c>
      <c r="AP27" s="205">
        <v>4</v>
      </c>
      <c r="AQ27" s="205">
        <v>4</v>
      </c>
      <c r="AR27" s="205">
        <v>2</v>
      </c>
      <c r="AS27" s="205">
        <v>1</v>
      </c>
      <c r="AT27" s="205">
        <v>0</v>
      </c>
      <c r="AU27" s="205">
        <v>0</v>
      </c>
      <c r="AV27" s="205">
        <v>2</v>
      </c>
      <c r="AW27" s="205">
        <v>2</v>
      </c>
      <c r="AX27" s="205">
        <v>1</v>
      </c>
      <c r="AY27" s="205">
        <v>0</v>
      </c>
      <c r="AZ27" s="205">
        <v>2</v>
      </c>
      <c r="BA27" s="205">
        <v>0</v>
      </c>
      <c r="BB27" s="205">
        <v>2</v>
      </c>
      <c r="BC27" s="205">
        <v>0</v>
      </c>
      <c r="BD27" s="205">
        <v>0</v>
      </c>
      <c r="BE27" s="205">
        <v>0</v>
      </c>
      <c r="BF27" s="205">
        <v>0</v>
      </c>
      <c r="BG27" s="205">
        <v>4</v>
      </c>
      <c r="BH27" s="205">
        <v>3</v>
      </c>
      <c r="BI27" s="205">
        <v>1</v>
      </c>
      <c r="BJ27" s="205">
        <v>0</v>
      </c>
      <c r="BK27" s="205">
        <v>0</v>
      </c>
      <c r="BL27" s="205">
        <v>0</v>
      </c>
      <c r="BM27" s="205">
        <v>0</v>
      </c>
      <c r="BN27" s="205">
        <v>2</v>
      </c>
      <c r="BO27" s="205">
        <v>0</v>
      </c>
      <c r="BP27" s="205">
        <v>2</v>
      </c>
      <c r="BQ27" s="205">
        <v>0</v>
      </c>
      <c r="BR27" s="205">
        <v>0</v>
      </c>
      <c r="BS27" s="205">
        <v>0</v>
      </c>
      <c r="BT27" s="205">
        <v>0</v>
      </c>
      <c r="BU27" s="205">
        <v>4</v>
      </c>
      <c r="BV27" s="205">
        <v>3</v>
      </c>
      <c r="BW27" s="205">
        <v>1</v>
      </c>
      <c r="BX27" s="205">
        <v>0</v>
      </c>
      <c r="BY27" s="205">
        <v>0</v>
      </c>
      <c r="BZ27" s="205">
        <v>0</v>
      </c>
      <c r="CA27" s="205">
        <v>0</v>
      </c>
      <c r="CB27" s="205">
        <v>2</v>
      </c>
      <c r="CC27" s="205">
        <v>0</v>
      </c>
      <c r="CD27" s="205">
        <v>1</v>
      </c>
      <c r="CE27" s="205">
        <v>1</v>
      </c>
      <c r="CF27" s="205">
        <v>0</v>
      </c>
      <c r="CG27" s="205">
        <v>0</v>
      </c>
      <c r="CH27" s="205">
        <v>0</v>
      </c>
      <c r="CI27" s="205">
        <v>4</v>
      </c>
      <c r="CJ27" s="205">
        <v>2</v>
      </c>
      <c r="CK27" s="205">
        <v>2</v>
      </c>
      <c r="CL27" s="205">
        <v>0</v>
      </c>
      <c r="CM27" s="205">
        <v>0</v>
      </c>
      <c r="CN27" s="205">
        <v>0</v>
      </c>
      <c r="CO27" s="205">
        <v>0</v>
      </c>
      <c r="CP27" s="205">
        <v>2</v>
      </c>
      <c r="CQ27" s="205">
        <v>0</v>
      </c>
      <c r="CR27" s="205">
        <v>1</v>
      </c>
      <c r="CS27" s="205">
        <v>0</v>
      </c>
      <c r="CT27" s="205">
        <v>0</v>
      </c>
      <c r="CU27" s="205">
        <v>1</v>
      </c>
      <c r="CV27" s="205">
        <v>0</v>
      </c>
      <c r="CW27" s="205">
        <v>4</v>
      </c>
      <c r="CX27" s="205">
        <v>2</v>
      </c>
      <c r="CY27" s="205">
        <v>2</v>
      </c>
      <c r="CZ27" s="205">
        <v>0</v>
      </c>
      <c r="DA27" s="205">
        <v>0</v>
      </c>
      <c r="DB27" s="205">
        <v>0</v>
      </c>
      <c r="DC27" s="205">
        <v>0</v>
      </c>
      <c r="DD27" s="205">
        <v>2</v>
      </c>
      <c r="DE27" s="205">
        <v>0</v>
      </c>
      <c r="DF27" s="205">
        <v>1</v>
      </c>
      <c r="DG27" s="205">
        <v>1</v>
      </c>
      <c r="DH27" s="205">
        <v>0</v>
      </c>
      <c r="DI27" s="205">
        <v>0</v>
      </c>
      <c r="DJ27" s="205">
        <v>0</v>
      </c>
      <c r="DK27" s="205">
        <v>4</v>
      </c>
      <c r="DL27" s="205">
        <v>2</v>
      </c>
      <c r="DM27" s="205">
        <v>2</v>
      </c>
      <c r="DN27" s="205">
        <v>0</v>
      </c>
      <c r="DO27" s="205">
        <v>0</v>
      </c>
      <c r="DP27" s="205">
        <v>0</v>
      </c>
      <c r="DQ27" s="205">
        <v>0</v>
      </c>
      <c r="DR27" s="205">
        <v>2</v>
      </c>
      <c r="DS27" s="205">
        <v>0</v>
      </c>
      <c r="DT27" s="205">
        <v>2</v>
      </c>
      <c r="DU27" s="205">
        <v>0</v>
      </c>
      <c r="DV27" s="205">
        <v>0</v>
      </c>
      <c r="DW27" s="205">
        <v>0</v>
      </c>
      <c r="DX27" s="205">
        <v>0</v>
      </c>
      <c r="DY27" s="205">
        <v>4</v>
      </c>
      <c r="DZ27" s="205">
        <v>2</v>
      </c>
      <c r="EA27" s="205">
        <v>2</v>
      </c>
      <c r="EB27" s="205">
        <v>0</v>
      </c>
      <c r="EC27" s="205">
        <v>0</v>
      </c>
      <c r="ED27" s="205">
        <v>0</v>
      </c>
      <c r="EE27" s="205">
        <v>0</v>
      </c>
      <c r="EF27" s="205">
        <v>2</v>
      </c>
      <c r="EG27" s="205">
        <v>1</v>
      </c>
      <c r="EH27" s="205">
        <v>0</v>
      </c>
      <c r="EI27" s="205">
        <v>1</v>
      </c>
      <c r="EJ27" s="205">
        <v>4</v>
      </c>
      <c r="EK27" s="205">
        <v>2</v>
      </c>
      <c r="EL27" s="205">
        <v>2</v>
      </c>
      <c r="EM27" s="205">
        <v>0</v>
      </c>
      <c r="EN27" s="205">
        <v>2</v>
      </c>
      <c r="EO27" s="205">
        <v>2</v>
      </c>
      <c r="EP27" s="205">
        <v>0</v>
      </c>
      <c r="EQ27" s="205">
        <v>0</v>
      </c>
      <c r="ER27" s="205">
        <v>4</v>
      </c>
      <c r="ES27" s="205">
        <v>2</v>
      </c>
      <c r="ET27" s="205">
        <v>1</v>
      </c>
      <c r="EU27" s="205">
        <v>1</v>
      </c>
      <c r="EV27" s="205">
        <v>2</v>
      </c>
      <c r="EW27" s="205">
        <v>2</v>
      </c>
      <c r="EX27" s="205">
        <v>0</v>
      </c>
      <c r="EY27" s="205">
        <v>0</v>
      </c>
      <c r="EZ27" s="205">
        <v>4</v>
      </c>
      <c r="FA27" s="205">
        <v>3</v>
      </c>
      <c r="FB27" s="205">
        <v>1</v>
      </c>
      <c r="FC27" s="205">
        <v>0</v>
      </c>
      <c r="FD27" s="205">
        <v>7</v>
      </c>
      <c r="FE27" s="205">
        <v>0</v>
      </c>
      <c r="FF27" s="205">
        <v>3</v>
      </c>
      <c r="FG27" s="205">
        <v>4</v>
      </c>
      <c r="FH27" s="205">
        <v>7</v>
      </c>
      <c r="FI27" s="205">
        <v>4</v>
      </c>
      <c r="FJ27" s="205">
        <v>0</v>
      </c>
      <c r="FK27" s="205">
        <v>3</v>
      </c>
      <c r="FL27" s="205">
        <v>7</v>
      </c>
      <c r="FM27" s="205">
        <v>0</v>
      </c>
      <c r="FN27" s="205">
        <v>1</v>
      </c>
      <c r="FO27" s="205">
        <v>6</v>
      </c>
      <c r="FP27" s="205">
        <v>7</v>
      </c>
      <c r="FQ27" s="205">
        <v>0</v>
      </c>
      <c r="FR27" s="205">
        <v>2</v>
      </c>
      <c r="FS27" s="205">
        <v>5</v>
      </c>
      <c r="FT27" s="205">
        <v>7</v>
      </c>
      <c r="FU27" s="205">
        <v>4</v>
      </c>
      <c r="FV27" s="205">
        <v>0</v>
      </c>
      <c r="FW27" s="205">
        <v>3</v>
      </c>
      <c r="FX27" s="205">
        <v>7</v>
      </c>
      <c r="FY27" s="205">
        <v>3</v>
      </c>
      <c r="FZ27" s="205">
        <v>0</v>
      </c>
      <c r="GA27" s="205">
        <v>4</v>
      </c>
      <c r="GB27" s="205">
        <v>1</v>
      </c>
      <c r="GC27" s="205">
        <v>1</v>
      </c>
      <c r="GD27" s="205">
        <v>0</v>
      </c>
      <c r="GE27" s="205">
        <v>0</v>
      </c>
      <c r="GF27" s="205">
        <v>2</v>
      </c>
      <c r="GG27" s="205">
        <v>2</v>
      </c>
      <c r="GH27" s="205">
        <v>0</v>
      </c>
      <c r="GI27" s="205">
        <v>0</v>
      </c>
      <c r="GJ27" s="205">
        <v>0</v>
      </c>
      <c r="GK27" s="205">
        <v>0</v>
      </c>
      <c r="GL27" s="205">
        <v>0</v>
      </c>
      <c r="GM27" s="205">
        <v>0</v>
      </c>
      <c r="GN27" s="205">
        <v>0</v>
      </c>
      <c r="GO27" s="205">
        <v>0</v>
      </c>
      <c r="GP27" s="205">
        <v>0</v>
      </c>
      <c r="GQ27" s="205">
        <v>0</v>
      </c>
      <c r="GR27" s="205">
        <v>1</v>
      </c>
      <c r="GS27" s="205">
        <v>1</v>
      </c>
      <c r="GT27" s="205">
        <v>0</v>
      </c>
      <c r="GU27" s="205">
        <v>0</v>
      </c>
      <c r="GV27" s="205">
        <v>1</v>
      </c>
      <c r="GW27" s="205">
        <v>1</v>
      </c>
      <c r="GX27" s="205">
        <v>0</v>
      </c>
      <c r="GY27" s="205">
        <v>0</v>
      </c>
      <c r="GZ27" s="205">
        <v>2</v>
      </c>
      <c r="HA27" s="205">
        <v>0</v>
      </c>
      <c r="HB27" s="205">
        <v>1</v>
      </c>
      <c r="HC27" s="205">
        <v>0</v>
      </c>
      <c r="HD27" s="205">
        <v>1</v>
      </c>
      <c r="HE27" s="205">
        <v>4</v>
      </c>
      <c r="HF27" s="205">
        <v>0</v>
      </c>
      <c r="HG27" s="205">
        <v>3</v>
      </c>
      <c r="HH27" s="205">
        <v>0</v>
      </c>
      <c r="HI27" s="205">
        <v>1</v>
      </c>
      <c r="HJ27" s="205">
        <v>2</v>
      </c>
      <c r="HK27" s="205">
        <v>0</v>
      </c>
      <c r="HL27" s="205">
        <v>0</v>
      </c>
      <c r="HM27" s="205">
        <v>0</v>
      </c>
      <c r="HN27" s="205">
        <v>2</v>
      </c>
      <c r="HO27" s="205">
        <v>4</v>
      </c>
      <c r="HP27" s="205">
        <v>0</v>
      </c>
      <c r="HQ27" s="205">
        <v>0</v>
      </c>
      <c r="HR27" s="205">
        <v>0</v>
      </c>
      <c r="HS27" s="205">
        <v>4</v>
      </c>
      <c r="HT27" s="205">
        <v>2</v>
      </c>
      <c r="HU27" s="205">
        <v>0</v>
      </c>
      <c r="HV27" s="205">
        <v>1</v>
      </c>
      <c r="HW27" s="205">
        <v>0</v>
      </c>
      <c r="HX27" s="205">
        <v>1</v>
      </c>
      <c r="HY27" s="205">
        <v>4</v>
      </c>
      <c r="HZ27" s="205">
        <v>0</v>
      </c>
      <c r="IA27" s="205">
        <v>0</v>
      </c>
      <c r="IB27" s="205">
        <v>0</v>
      </c>
      <c r="IC27" s="205">
        <v>4</v>
      </c>
      <c r="ID27" s="205">
        <v>7</v>
      </c>
      <c r="IE27" s="205">
        <v>2</v>
      </c>
      <c r="IF27" s="205">
        <v>4</v>
      </c>
      <c r="IG27" s="205">
        <v>0</v>
      </c>
      <c r="IH27" s="205">
        <v>1</v>
      </c>
      <c r="II27" s="205">
        <v>0</v>
      </c>
      <c r="IJ27" s="205">
        <v>7</v>
      </c>
      <c r="IK27" s="205">
        <v>1</v>
      </c>
      <c r="IL27" s="205">
        <v>3</v>
      </c>
      <c r="IM27" s="205">
        <v>1</v>
      </c>
      <c r="IN27" s="205">
        <v>2</v>
      </c>
      <c r="IO27" s="205">
        <v>0</v>
      </c>
      <c r="IP27" s="205">
        <v>7</v>
      </c>
      <c r="IQ27" s="205">
        <v>1</v>
      </c>
      <c r="IR27" s="205">
        <v>4</v>
      </c>
      <c r="IS27" s="205">
        <v>1</v>
      </c>
      <c r="IT27" s="205">
        <v>1</v>
      </c>
      <c r="IU27" s="205">
        <v>0</v>
      </c>
      <c r="IV27" s="205">
        <v>7</v>
      </c>
      <c r="IW27" s="205">
        <v>1</v>
      </c>
      <c r="IX27" s="205">
        <v>4</v>
      </c>
      <c r="IY27" s="205">
        <v>1</v>
      </c>
      <c r="IZ27" s="205">
        <v>1</v>
      </c>
      <c r="JA27" s="205">
        <v>0</v>
      </c>
      <c r="JB27" s="205">
        <v>7</v>
      </c>
      <c r="JC27" s="205">
        <v>3</v>
      </c>
      <c r="JD27" s="205">
        <v>3</v>
      </c>
      <c r="JE27" s="205">
        <v>0</v>
      </c>
      <c r="JF27" s="205">
        <v>1</v>
      </c>
      <c r="JG27" s="205">
        <v>0</v>
      </c>
      <c r="JH27" s="205">
        <v>7</v>
      </c>
      <c r="JI27" s="205">
        <v>5</v>
      </c>
      <c r="JJ27" s="205">
        <v>2</v>
      </c>
      <c r="JK27" s="205">
        <v>0</v>
      </c>
      <c r="JL27" s="205">
        <v>0</v>
      </c>
      <c r="JM27" s="205">
        <v>0</v>
      </c>
      <c r="JN27" s="205">
        <v>7</v>
      </c>
      <c r="JO27" s="205">
        <v>0</v>
      </c>
      <c r="JP27" s="205">
        <v>7</v>
      </c>
      <c r="JQ27" s="205">
        <v>0</v>
      </c>
      <c r="JR27" s="205">
        <v>0</v>
      </c>
      <c r="JS27" s="205">
        <v>0</v>
      </c>
      <c r="JT27" s="205">
        <v>7</v>
      </c>
      <c r="JU27" s="205">
        <v>0</v>
      </c>
      <c r="JV27" s="205">
        <v>6</v>
      </c>
      <c r="JW27" s="205">
        <v>1</v>
      </c>
      <c r="JX27" s="205">
        <v>0</v>
      </c>
      <c r="JY27" s="205">
        <v>0</v>
      </c>
      <c r="JZ27" s="205">
        <v>7</v>
      </c>
      <c r="KA27" s="205">
        <v>1</v>
      </c>
      <c r="KB27" s="205">
        <v>5</v>
      </c>
      <c r="KC27" s="205">
        <v>1</v>
      </c>
      <c r="KD27" s="205">
        <v>0</v>
      </c>
      <c r="KE27" s="205">
        <v>0</v>
      </c>
    </row>
  </sheetData>
  <mergeCells count="37">
    <mergeCell ref="A4:B4"/>
    <mergeCell ref="GZ3:HD3"/>
    <mergeCell ref="HE3:HI3"/>
    <mergeCell ref="HJ3:HN3"/>
    <mergeCell ref="HO3:HS3"/>
    <mergeCell ref="FD3:FG3"/>
    <mergeCell ref="FH3:FK3"/>
    <mergeCell ref="FL3:FO3"/>
    <mergeCell ref="FP3:FS3"/>
    <mergeCell ref="FT3:FW3"/>
    <mergeCell ref="FX3:GA3"/>
    <mergeCell ref="EF3:EI3"/>
    <mergeCell ref="EJ3:EM3"/>
    <mergeCell ref="EN3:EQ3"/>
    <mergeCell ref="ER3:EU3"/>
    <mergeCell ref="EV3:EY3"/>
    <mergeCell ref="HT3:HX3"/>
    <mergeCell ref="HY3:IC3"/>
    <mergeCell ref="GB3:GE3"/>
    <mergeCell ref="GF3:GI3"/>
    <mergeCell ref="GJ3:GM3"/>
    <mergeCell ref="GN3:GQ3"/>
    <mergeCell ref="GR3:GU3"/>
    <mergeCell ref="GV3:GY3"/>
    <mergeCell ref="EZ3:FC3"/>
    <mergeCell ref="CP3:CV3"/>
    <mergeCell ref="CW3:DC3"/>
    <mergeCell ref="DD3:DJ3"/>
    <mergeCell ref="DK3:DQ3"/>
    <mergeCell ref="DR3:DX3"/>
    <mergeCell ref="DY3:EE3"/>
    <mergeCell ref="CI3:CO3"/>
    <mergeCell ref="AZ3:BF3"/>
    <mergeCell ref="BG3:BM3"/>
    <mergeCell ref="BN3:BT3"/>
    <mergeCell ref="BU3:CA3"/>
    <mergeCell ref="CB3:CH3"/>
  </mergeCells>
  <phoneticPr fontId="1"/>
  <pageMargins left="0.31496062992125984" right="0.31496062992125984" top="0.70866141732283472" bottom="0.39370078740157483" header="0.31496062992125984" footer="0.19685039370078741"/>
  <pageSetup paperSize="9" scale="80" orientation="landscape" horizontalDpi="200" verticalDpi="200" r:id="rId1"/>
  <headerFooter alignWithMargins="0">
    <oddHeader>&amp;R【３．介護サービスの選択・変更が与える満足度等への影響】
 &amp;A  (&amp;P/&amp;N)</oddHeader>
  </headerFooter>
  <colBreaks count="20" manualBreakCount="20">
    <brk id="19" max="13" man="1"/>
    <brk id="30" max="13" man="1"/>
    <brk id="40" max="13" man="1"/>
    <brk id="51" max="13" man="1"/>
    <brk id="65" max="13" man="1"/>
    <brk id="79" max="13" man="1"/>
    <brk id="93" max="13" man="1"/>
    <brk id="107" max="13" man="1"/>
    <brk id="121" max="13" man="1"/>
    <brk id="135" max="13" man="1"/>
    <brk id="151" max="13" man="1"/>
    <brk id="159" max="13" man="1"/>
    <brk id="175" max="13" man="1"/>
    <brk id="183" max="13" man="1"/>
    <brk id="199" max="13" man="1"/>
    <brk id="207" max="13" man="1"/>
    <brk id="227" max="13" man="1"/>
    <brk id="237" max="13" man="1"/>
    <brk id="255" max="13" man="1"/>
    <brk id="273" max="1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48</vt:i4>
      </vt:variant>
      <vt:variant>
        <vt:lpstr>名前付き一覧</vt:lpstr>
      </vt:variant>
      <vt:variant>
        <vt:i4>90</vt:i4>
      </vt:variant>
    </vt:vector>
  </HeadingPairs>
  <TitlesOfParts>
    <vt:vector size="138" baseType="lpstr">
      <vt:lpstr>一覧表</vt:lpstr>
      <vt:lpstr>1-1～1-8,1-10</vt:lpstr>
      <vt:lpstr>1-9</vt:lpstr>
      <vt:lpstr>1-11～1-14</vt:lpstr>
      <vt:lpstr>2-1～2-8</vt:lpstr>
      <vt:lpstr>3-1</vt:lpstr>
      <vt:lpstr>3-2,3-3</vt:lpstr>
      <vt:lpstr>3-4,3-5,3-14,3-15</vt:lpstr>
      <vt:lpstr>3-6</vt:lpstr>
      <vt:lpstr>3-7～3-9</vt:lpstr>
      <vt:lpstr>3-10</vt:lpstr>
      <vt:lpstr>3-11～3-13</vt:lpstr>
      <vt:lpstr>3-16</vt:lpstr>
      <vt:lpstr>3-17～3-19</vt:lpstr>
      <vt:lpstr>3-20～3-22</vt:lpstr>
      <vt:lpstr>4-1</vt:lpstr>
      <vt:lpstr>4-2</vt:lpstr>
      <vt:lpstr>4-3</vt:lpstr>
      <vt:lpstr>4-4</vt:lpstr>
      <vt:lpstr>4-5</vt:lpstr>
      <vt:lpstr>4-6</vt:lpstr>
      <vt:lpstr>4-7</vt:lpstr>
      <vt:lpstr>4-8</vt:lpstr>
      <vt:lpstr>4-9,4-10</vt:lpstr>
      <vt:lpstr>4-11</vt:lpstr>
      <vt:lpstr>4-12</vt:lpstr>
      <vt:lpstr>4-13,4-14</vt:lpstr>
      <vt:lpstr>5-1～5-３</vt:lpstr>
      <vt:lpstr>5-3～5-6</vt:lpstr>
      <vt:lpstr>5-7</vt:lpstr>
      <vt:lpstr>5-8</vt:lpstr>
      <vt:lpstr>5-9</vt:lpstr>
      <vt:lpstr>5-10</vt:lpstr>
      <vt:lpstr>5-11～5-23</vt:lpstr>
      <vt:lpstr>5-24,25</vt:lpstr>
      <vt:lpstr>5-26～5-31</vt:lpstr>
      <vt:lpstr>5-32～5-36</vt:lpstr>
      <vt:lpstr>5-37～5-41</vt:lpstr>
      <vt:lpstr>5-42～5-44</vt:lpstr>
      <vt:lpstr>5-45～5-47</vt:lpstr>
      <vt:lpstr>5-48～5-50</vt:lpstr>
      <vt:lpstr>5-51～5-61</vt:lpstr>
      <vt:lpstr>5-62,63</vt:lpstr>
      <vt:lpstr>5-64</vt:lpstr>
      <vt:lpstr>5-65</vt:lpstr>
      <vt:lpstr>5-66</vt:lpstr>
      <vt:lpstr>5-67～69</vt:lpstr>
      <vt:lpstr>5-70～5-72</vt:lpstr>
      <vt:lpstr>'1-1～1-8,1-10'!Print_Area</vt:lpstr>
      <vt:lpstr>'1-11～1-14'!Print_Area</vt:lpstr>
      <vt:lpstr>'1-9'!Print_Area</vt:lpstr>
      <vt:lpstr>'2-1～2-8'!Print_Area</vt:lpstr>
      <vt:lpstr>'3-1'!Print_Area</vt:lpstr>
      <vt:lpstr>'3-10'!Print_Area</vt:lpstr>
      <vt:lpstr>'3-11～3-13'!Print_Area</vt:lpstr>
      <vt:lpstr>'3-16'!Print_Area</vt:lpstr>
      <vt:lpstr>'3-17～3-19'!Print_Area</vt:lpstr>
      <vt:lpstr>'3-2,3-3'!Print_Area</vt:lpstr>
      <vt:lpstr>'3-20～3-22'!Print_Area</vt:lpstr>
      <vt:lpstr>'3-4,3-5,3-14,3-15'!Print_Area</vt:lpstr>
      <vt:lpstr>'3-6'!Print_Area</vt:lpstr>
      <vt:lpstr>'3-7～3-9'!Print_Area</vt:lpstr>
      <vt:lpstr>'4-1'!Print_Area</vt:lpstr>
      <vt:lpstr>'4-11'!Print_Area</vt:lpstr>
      <vt:lpstr>'4-12'!Print_Area</vt:lpstr>
      <vt:lpstr>'4-13,4-14'!Print_Area</vt:lpstr>
      <vt:lpstr>'4-2'!Print_Area</vt:lpstr>
      <vt:lpstr>'4-3'!Print_Area</vt:lpstr>
      <vt:lpstr>'4-4'!Print_Area</vt:lpstr>
      <vt:lpstr>'4-5'!Print_Area</vt:lpstr>
      <vt:lpstr>'4-6'!Print_Area</vt:lpstr>
      <vt:lpstr>'4-7'!Print_Area</vt:lpstr>
      <vt:lpstr>'4-8'!Print_Area</vt:lpstr>
      <vt:lpstr>'4-9,4-10'!Print_Area</vt:lpstr>
      <vt:lpstr>'5-1～5-３'!Print_Area</vt:lpstr>
      <vt:lpstr>'5-10'!Print_Area</vt:lpstr>
      <vt:lpstr>'5-11～5-23'!Print_Area</vt:lpstr>
      <vt:lpstr>'5-24,25'!Print_Area</vt:lpstr>
      <vt:lpstr>'5-26～5-31'!Print_Area</vt:lpstr>
      <vt:lpstr>'5-3～5-6'!Print_Area</vt:lpstr>
      <vt:lpstr>'5-32～5-36'!Print_Area</vt:lpstr>
      <vt:lpstr>'5-37～5-41'!Print_Area</vt:lpstr>
      <vt:lpstr>'5-42～5-44'!Print_Area</vt:lpstr>
      <vt:lpstr>'5-45～5-47'!Print_Area</vt:lpstr>
      <vt:lpstr>'5-48～5-50'!Print_Area</vt:lpstr>
      <vt:lpstr>'5-51～5-61'!Print_Area</vt:lpstr>
      <vt:lpstr>'5-62,63'!Print_Area</vt:lpstr>
      <vt:lpstr>'5-64'!Print_Area</vt:lpstr>
      <vt:lpstr>'5-65'!Print_Area</vt:lpstr>
      <vt:lpstr>'5-66'!Print_Area</vt:lpstr>
      <vt:lpstr>'5-67～69'!Print_Area</vt:lpstr>
      <vt:lpstr>'5-7'!Print_Area</vt:lpstr>
      <vt:lpstr>'5-70～5-72'!Print_Area</vt:lpstr>
      <vt:lpstr>'5-8'!Print_Area</vt:lpstr>
      <vt:lpstr>'5-9'!Print_Area</vt:lpstr>
      <vt:lpstr>一覧表!Print_Area</vt:lpstr>
      <vt:lpstr>'1-1～1-8,1-10'!Print_Titles</vt:lpstr>
      <vt:lpstr>'1-11～1-14'!Print_Titles</vt:lpstr>
      <vt:lpstr>'1-9'!Print_Titles</vt:lpstr>
      <vt:lpstr>'2-1～2-8'!Print_Titles</vt:lpstr>
      <vt:lpstr>'3-1'!Print_Titles</vt:lpstr>
      <vt:lpstr>'3-10'!Print_Titles</vt:lpstr>
      <vt:lpstr>'3-11～3-13'!Print_Titles</vt:lpstr>
      <vt:lpstr>'3-16'!Print_Titles</vt:lpstr>
      <vt:lpstr>'3-17～3-19'!Print_Titles</vt:lpstr>
      <vt:lpstr>'3-2,3-3'!Print_Titles</vt:lpstr>
      <vt:lpstr>'3-20～3-22'!Print_Titles</vt:lpstr>
      <vt:lpstr>'3-4,3-5,3-14,3-15'!Print_Titles</vt:lpstr>
      <vt:lpstr>'3-6'!Print_Titles</vt:lpstr>
      <vt:lpstr>'3-7～3-9'!Print_Titles</vt:lpstr>
      <vt:lpstr>'4-1'!Print_Titles</vt:lpstr>
      <vt:lpstr>'4-13,4-14'!Print_Titles</vt:lpstr>
      <vt:lpstr>'4-2'!Print_Titles</vt:lpstr>
      <vt:lpstr>'4-3'!Print_Titles</vt:lpstr>
      <vt:lpstr>'4-4'!Print_Titles</vt:lpstr>
      <vt:lpstr>'4-5'!Print_Titles</vt:lpstr>
      <vt:lpstr>'4-6'!Print_Titles</vt:lpstr>
      <vt:lpstr>'4-7'!Print_Titles</vt:lpstr>
      <vt:lpstr>'4-8'!Print_Titles</vt:lpstr>
      <vt:lpstr>'4-9,4-10'!Print_Titles</vt:lpstr>
      <vt:lpstr>'5-1～5-３'!Print_Titles</vt:lpstr>
      <vt:lpstr>'5-11～5-23'!Print_Titles</vt:lpstr>
      <vt:lpstr>'5-24,25'!Print_Titles</vt:lpstr>
      <vt:lpstr>'5-26～5-31'!Print_Titles</vt:lpstr>
      <vt:lpstr>'5-3～5-6'!Print_Titles</vt:lpstr>
      <vt:lpstr>'5-32～5-36'!Print_Titles</vt:lpstr>
      <vt:lpstr>'5-37～5-41'!Print_Titles</vt:lpstr>
      <vt:lpstr>'5-42～5-44'!Print_Titles</vt:lpstr>
      <vt:lpstr>'5-45～5-47'!Print_Titles</vt:lpstr>
      <vt:lpstr>'5-48～5-50'!Print_Titles</vt:lpstr>
      <vt:lpstr>'5-51～5-61'!Print_Titles</vt:lpstr>
      <vt:lpstr>'5-64'!Print_Titles</vt:lpstr>
      <vt:lpstr>'5-65'!Print_Titles</vt:lpstr>
      <vt:lpstr>'5-66'!Print_Titles</vt:lpstr>
      <vt:lpstr>'5-7'!Print_Titles</vt:lpstr>
      <vt:lpstr>'5-70～5-72'!Print_Titles</vt:lpstr>
      <vt:lpstr>'5-9'!Print_Titles</vt:lpstr>
      <vt:lpstr>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2019-04-25T08:09:07Z</dcterms:created>
  <dcterms:modified xsi:type="dcterms:W3CDTF">2019-04-25T08:09:11Z</dcterms:modified>
</cp:coreProperties>
</file>